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605" windowHeight="16005" activeTab="2"/>
  </bookViews>
  <sheets>
    <sheet name="1 ESTACIÓN MAR.M. PASAJE" sheetId="10" r:id="rId1"/>
    <sheet name="2 PASEO MARINA-CALZADA PONIENTE" sheetId="13" r:id="rId2"/>
    <sheet name="3 M. COMERCIAL-DÁRSENA PESQUERA" sheetId="14" r:id="rId3"/>
  </sheets>
  <calcPr calcId="145621"/>
</workbook>
</file>

<file path=xl/calcChain.xml><?xml version="1.0" encoding="utf-8"?>
<calcChain xmlns="http://schemas.openxmlformats.org/spreadsheetml/2006/main">
  <c r="N558" i="14" l="1"/>
  <c r="N557" i="14"/>
  <c r="N555" i="14"/>
  <c r="N554" i="14"/>
  <c r="P550" i="14"/>
  <c r="P551" i="14" s="1"/>
  <c r="N550" i="14"/>
  <c r="N551" i="14" s="1"/>
  <c r="P549" i="14"/>
  <c r="N549" i="14"/>
  <c r="S548" i="14"/>
  <c r="P548" i="14"/>
  <c r="N548" i="14"/>
  <c r="N544" i="14"/>
  <c r="N543" i="14"/>
  <c r="N541" i="14"/>
  <c r="N540" i="14"/>
  <c r="P536" i="14"/>
  <c r="N536" i="14"/>
  <c r="P535" i="14"/>
  <c r="N535" i="14"/>
  <c r="P534" i="14"/>
  <c r="N534" i="14"/>
  <c r="P533" i="14"/>
  <c r="N533" i="14"/>
  <c r="P532" i="14"/>
  <c r="N532" i="14"/>
  <c r="P531" i="14"/>
  <c r="N531" i="14"/>
  <c r="P530" i="14"/>
  <c r="N530" i="14"/>
  <c r="P529" i="14"/>
  <c r="N529" i="14"/>
  <c r="P528" i="14"/>
  <c r="P537" i="14" s="1"/>
  <c r="N528" i="14"/>
  <c r="N537" i="14" s="1"/>
  <c r="N524" i="14"/>
  <c r="N523" i="14"/>
  <c r="N521" i="14"/>
  <c r="N520" i="14"/>
  <c r="P516" i="14"/>
  <c r="N516" i="14"/>
  <c r="P515" i="14"/>
  <c r="N515" i="14"/>
  <c r="P514" i="14"/>
  <c r="P517" i="14" s="1"/>
  <c r="N514" i="14"/>
  <c r="N517" i="14" s="1"/>
  <c r="Q517" i="14" s="1"/>
  <c r="R517" i="14" s="1"/>
  <c r="S514" i="14" s="1"/>
  <c r="N510" i="14"/>
  <c r="N509" i="14"/>
  <c r="N507" i="14"/>
  <c r="N506" i="14"/>
  <c r="P503" i="14"/>
  <c r="P502" i="14"/>
  <c r="N502" i="14"/>
  <c r="P501" i="14"/>
  <c r="N501" i="14"/>
  <c r="P500" i="14"/>
  <c r="N500" i="14"/>
  <c r="N503" i="14" s="1"/>
  <c r="Q503" i="14" s="1"/>
  <c r="R503" i="14" s="1"/>
  <c r="S499" i="14" s="1"/>
  <c r="P499" i="14"/>
  <c r="N499" i="14"/>
  <c r="N495" i="14"/>
  <c r="N494" i="14"/>
  <c r="N492" i="14"/>
  <c r="N491" i="14"/>
  <c r="P488" i="14"/>
  <c r="N488" i="14"/>
  <c r="Q488" i="14" s="1"/>
  <c r="R488" i="14" s="1"/>
  <c r="S485" i="14" s="1"/>
  <c r="P487" i="14"/>
  <c r="N487" i="14"/>
  <c r="P486" i="14"/>
  <c r="N486" i="14"/>
  <c r="P485" i="14"/>
  <c r="N485" i="14"/>
  <c r="P472" i="14"/>
  <c r="N472" i="14"/>
  <c r="P471" i="14"/>
  <c r="N471" i="14"/>
  <c r="P470" i="14"/>
  <c r="N470" i="14"/>
  <c r="N473" i="14" s="1"/>
  <c r="P469" i="14"/>
  <c r="P473" i="14" s="1"/>
  <c r="N469" i="14"/>
  <c r="P468" i="14"/>
  <c r="N468" i="14"/>
  <c r="P467" i="14"/>
  <c r="N467" i="14"/>
  <c r="P463" i="14"/>
  <c r="N463" i="14"/>
  <c r="P462" i="14"/>
  <c r="N462" i="14"/>
  <c r="P461" i="14"/>
  <c r="N461" i="14"/>
  <c r="N464" i="14" s="1"/>
  <c r="P460" i="14"/>
  <c r="P464" i="14" s="1"/>
  <c r="N460" i="14"/>
  <c r="P459" i="14"/>
  <c r="N459" i="14"/>
  <c r="P458" i="14"/>
  <c r="N458" i="14"/>
  <c r="N455" i="14"/>
  <c r="Q454" i="14" s="1"/>
  <c r="P454" i="14"/>
  <c r="N454" i="14"/>
  <c r="P453" i="14"/>
  <c r="N453" i="14"/>
  <c r="P452" i="14"/>
  <c r="N452" i="14"/>
  <c r="P451" i="14"/>
  <c r="P455" i="14" s="1"/>
  <c r="N451" i="14"/>
  <c r="P450" i="14"/>
  <c r="N450" i="14"/>
  <c r="P449" i="14"/>
  <c r="N449" i="14"/>
  <c r="P445" i="14"/>
  <c r="N445" i="14"/>
  <c r="P444" i="14"/>
  <c r="N444" i="14"/>
  <c r="P443" i="14"/>
  <c r="N443" i="14"/>
  <c r="N446" i="14" s="1"/>
  <c r="P442" i="14"/>
  <c r="P446" i="14" s="1"/>
  <c r="N442" i="14"/>
  <c r="P441" i="14"/>
  <c r="N441" i="14"/>
  <c r="P440" i="14"/>
  <c r="N440" i="14"/>
  <c r="P436" i="14"/>
  <c r="N436" i="14"/>
  <c r="P435" i="14"/>
  <c r="N435" i="14"/>
  <c r="P434" i="14"/>
  <c r="N434" i="14"/>
  <c r="N437" i="14" s="1"/>
  <c r="P433" i="14"/>
  <c r="P437" i="14" s="1"/>
  <c r="N433" i="14"/>
  <c r="P432" i="14"/>
  <c r="N432" i="14"/>
  <c r="P431" i="14"/>
  <c r="N431" i="14"/>
  <c r="P427" i="14"/>
  <c r="P426" i="14"/>
  <c r="M426" i="14"/>
  <c r="N426" i="14" s="1"/>
  <c r="P425" i="14"/>
  <c r="M425" i="14"/>
  <c r="N425" i="14" s="1"/>
  <c r="P423" i="14"/>
  <c r="M423" i="14"/>
  <c r="N423" i="14" s="1"/>
  <c r="P422" i="14"/>
  <c r="P421" i="14"/>
  <c r="P420" i="14"/>
  <c r="M420" i="14"/>
  <c r="N420" i="14" s="1"/>
  <c r="P419" i="14"/>
  <c r="P418" i="14"/>
  <c r="P417" i="14"/>
  <c r="P428" i="14" s="1"/>
  <c r="E413" i="14"/>
  <c r="M427" i="14" s="1"/>
  <c r="N427" i="14" s="1"/>
  <c r="F408" i="14"/>
  <c r="E402" i="14"/>
  <c r="F398" i="14"/>
  <c r="E392" i="14"/>
  <c r="F387" i="14"/>
  <c r="E381" i="14"/>
  <c r="F377" i="14"/>
  <c r="E371" i="14"/>
  <c r="F366" i="14"/>
  <c r="E359" i="14"/>
  <c r="M424" i="14" s="1"/>
  <c r="F354" i="14"/>
  <c r="E348" i="14"/>
  <c r="M422" i="14" s="1"/>
  <c r="N422" i="14" s="1"/>
  <c r="F344" i="14"/>
  <c r="E338" i="14"/>
  <c r="M421" i="14" s="1"/>
  <c r="N421" i="14" s="1"/>
  <c r="F333" i="14"/>
  <c r="E327" i="14"/>
  <c r="F323" i="14"/>
  <c r="E317" i="14"/>
  <c r="M419" i="14" s="1"/>
  <c r="N419" i="14" s="1"/>
  <c r="F312" i="14"/>
  <c r="E306" i="14"/>
  <c r="M418" i="14" s="1"/>
  <c r="N418" i="14" s="1"/>
  <c r="F302" i="14"/>
  <c r="F286" i="14"/>
  <c r="F285" i="14"/>
  <c r="F284" i="14"/>
  <c r="G261" i="14"/>
  <c r="G258" i="14"/>
  <c r="G249" i="14"/>
  <c r="G248" i="14"/>
  <c r="G247" i="14"/>
  <c r="G246" i="14"/>
  <c r="G244" i="14"/>
  <c r="G242" i="14"/>
  <c r="G239" i="14"/>
  <c r="G236" i="14"/>
  <c r="G250" i="14" s="1"/>
  <c r="G260" i="14" s="1"/>
  <c r="F229" i="14"/>
  <c r="F228" i="14"/>
  <c r="F227" i="14"/>
  <c r="F226" i="14"/>
  <c r="F225" i="14"/>
  <c r="E225" i="14"/>
  <c r="G259" i="14" s="1"/>
  <c r="D200" i="14"/>
  <c r="D199" i="14"/>
  <c r="G198" i="14" s="1"/>
  <c r="D198" i="14"/>
  <c r="Q157" i="14"/>
  <c r="P157" i="14"/>
  <c r="O157" i="14"/>
  <c r="P152" i="14"/>
  <c r="P151" i="14"/>
  <c r="N151" i="14"/>
  <c r="P150" i="14"/>
  <c r="N150" i="14"/>
  <c r="S149" i="14"/>
  <c r="P149" i="14"/>
  <c r="N149" i="14"/>
  <c r="N152" i="14" s="1"/>
  <c r="Q152" i="14" s="1"/>
  <c r="P145" i="14"/>
  <c r="N145" i="14"/>
  <c r="P144" i="14"/>
  <c r="N144" i="14"/>
  <c r="P143" i="14"/>
  <c r="N143" i="14"/>
  <c r="P142" i="14"/>
  <c r="N142" i="14"/>
  <c r="P141" i="14"/>
  <c r="N141" i="14"/>
  <c r="P140" i="14"/>
  <c r="N140" i="14"/>
  <c r="P139" i="14"/>
  <c r="N139" i="14"/>
  <c r="P138" i="14"/>
  <c r="N138" i="14"/>
  <c r="P137" i="14"/>
  <c r="P146" i="14" s="1"/>
  <c r="N137" i="14"/>
  <c r="N146" i="14" s="1"/>
  <c r="Q146" i="14" s="1"/>
  <c r="P133" i="14"/>
  <c r="N133" i="14"/>
  <c r="P132" i="14"/>
  <c r="N132" i="14"/>
  <c r="N134" i="14" s="1"/>
  <c r="P131" i="14"/>
  <c r="P134" i="14" s="1"/>
  <c r="N131" i="14"/>
  <c r="R127" i="14"/>
  <c r="R126" i="14"/>
  <c r="P121" i="14"/>
  <c r="P120" i="14"/>
  <c r="P119" i="14"/>
  <c r="K110" i="14"/>
  <c r="P109" i="14" s="1"/>
  <c r="Q109" i="14" s="1"/>
  <c r="J110" i="14"/>
  <c r="K104" i="14"/>
  <c r="J104" i="14"/>
  <c r="P100" i="14"/>
  <c r="Q100" i="14" s="1"/>
  <c r="K93" i="14"/>
  <c r="J93" i="14"/>
  <c r="P84" i="14"/>
  <c r="Q84" i="14" s="1"/>
  <c r="P72" i="14"/>
  <c r="N72" i="14"/>
  <c r="P71" i="14"/>
  <c r="N71" i="14"/>
  <c r="P70" i="14"/>
  <c r="N70" i="14"/>
  <c r="P69" i="14"/>
  <c r="P73" i="14" s="1"/>
  <c r="N69" i="14"/>
  <c r="N73" i="14" s="1"/>
  <c r="Q73" i="14" s="1"/>
  <c r="P64" i="14"/>
  <c r="N64" i="14"/>
  <c r="P63" i="14"/>
  <c r="P65" i="14" s="1"/>
  <c r="N63" i="14"/>
  <c r="P62" i="14"/>
  <c r="N62" i="14"/>
  <c r="N65" i="14" s="1"/>
  <c r="M59" i="14"/>
  <c r="M58" i="14"/>
  <c r="M57" i="14"/>
  <c r="M56" i="14"/>
  <c r="Q55" i="14"/>
  <c r="L158" i="14" s="1"/>
  <c r="M55" i="14"/>
  <c r="N55" i="14" s="1"/>
  <c r="O55" i="14" s="1"/>
  <c r="P51" i="14"/>
  <c r="N51" i="14"/>
  <c r="P50" i="14"/>
  <c r="N50" i="14"/>
  <c r="P49" i="14"/>
  <c r="N49" i="14"/>
  <c r="P48" i="14"/>
  <c r="N48" i="14"/>
  <c r="N52" i="14" s="1"/>
  <c r="Q51" i="14" s="1"/>
  <c r="R51" i="14" s="1"/>
  <c r="P47" i="14"/>
  <c r="N47" i="14"/>
  <c r="P46" i="14"/>
  <c r="P52" i="14" s="1"/>
  <c r="N46" i="14"/>
  <c r="P43" i="14"/>
  <c r="M43" i="14"/>
  <c r="P42" i="14"/>
  <c r="M42" i="14"/>
  <c r="P41" i="14"/>
  <c r="M41" i="14"/>
  <c r="P40" i="14"/>
  <c r="M40" i="14"/>
  <c r="P39" i="14"/>
  <c r="M39" i="14"/>
  <c r="P38" i="14"/>
  <c r="M38" i="14"/>
  <c r="P37" i="14"/>
  <c r="M37" i="14"/>
  <c r="P36" i="14"/>
  <c r="M36" i="14"/>
  <c r="P35" i="14"/>
  <c r="M35" i="14"/>
  <c r="P34" i="14"/>
  <c r="M34" i="14"/>
  <c r="P33" i="14"/>
  <c r="M33" i="14"/>
  <c r="P32" i="14"/>
  <c r="M32" i="14"/>
  <c r="P31" i="14"/>
  <c r="M31" i="14"/>
  <c r="P30" i="14"/>
  <c r="M30" i="14"/>
  <c r="Q29" i="14" s="1"/>
  <c r="R29" i="14" s="1"/>
  <c r="T29" i="14"/>
  <c r="L157" i="14" s="1"/>
  <c r="P29" i="14"/>
  <c r="M29" i="14"/>
  <c r="P25" i="14"/>
  <c r="N25" i="14"/>
  <c r="P24" i="14"/>
  <c r="N24" i="14"/>
  <c r="P23" i="14"/>
  <c r="N23" i="14"/>
  <c r="P22" i="14"/>
  <c r="N22" i="14"/>
  <c r="P21" i="14"/>
  <c r="N21" i="14"/>
  <c r="P20" i="14"/>
  <c r="N20" i="14"/>
  <c r="P19" i="14"/>
  <c r="N19" i="14"/>
  <c r="P18" i="14"/>
  <c r="N18" i="14"/>
  <c r="P17" i="14"/>
  <c r="N17" i="14"/>
  <c r="P16" i="14"/>
  <c r="N16" i="14"/>
  <c r="P15" i="14"/>
  <c r="N15" i="14"/>
  <c r="P14" i="14"/>
  <c r="P26" i="14" s="1"/>
  <c r="N14" i="14"/>
  <c r="N26" i="14" s="1"/>
  <c r="Q22" i="14" s="1"/>
  <c r="R22" i="14" s="1"/>
  <c r="P13" i="14"/>
  <c r="N13" i="14"/>
  <c r="P12" i="14"/>
  <c r="N12" i="14"/>
  <c r="O562" i="13"/>
  <c r="N558" i="13"/>
  <c r="N557" i="13"/>
  <c r="N555" i="13"/>
  <c r="N554" i="13"/>
  <c r="N551" i="13"/>
  <c r="P550" i="13"/>
  <c r="P551" i="13" s="1"/>
  <c r="N550" i="13"/>
  <c r="P549" i="13"/>
  <c r="N549" i="13"/>
  <c r="S548" i="13"/>
  <c r="P548" i="13"/>
  <c r="N548" i="13"/>
  <c r="N544" i="13"/>
  <c r="N543" i="13"/>
  <c r="N541" i="13"/>
  <c r="N540" i="13"/>
  <c r="P536" i="13"/>
  <c r="N536" i="13"/>
  <c r="P535" i="13"/>
  <c r="N535" i="13"/>
  <c r="P534" i="13"/>
  <c r="N534" i="13"/>
  <c r="P533" i="13"/>
  <c r="N533" i="13"/>
  <c r="P532" i="13"/>
  <c r="N532" i="13"/>
  <c r="P531" i="13"/>
  <c r="N531" i="13"/>
  <c r="P530" i="13"/>
  <c r="N530" i="13"/>
  <c r="P529" i="13"/>
  <c r="N529" i="13"/>
  <c r="P528" i="13"/>
  <c r="P537" i="13" s="1"/>
  <c r="N528" i="13"/>
  <c r="N537" i="13" s="1"/>
  <c r="Q537" i="13" s="1"/>
  <c r="R537" i="13" s="1"/>
  <c r="S528" i="13" s="1"/>
  <c r="N524" i="13"/>
  <c r="N523" i="13"/>
  <c r="N521" i="13"/>
  <c r="N520" i="13"/>
  <c r="P516" i="13"/>
  <c r="N516" i="13"/>
  <c r="P515" i="13"/>
  <c r="P517" i="13" s="1"/>
  <c r="N515" i="13"/>
  <c r="N517" i="13" s="1"/>
  <c r="Q517" i="13" s="1"/>
  <c r="R517" i="13" s="1"/>
  <c r="S514" i="13" s="1"/>
  <c r="P514" i="13"/>
  <c r="N514" i="13"/>
  <c r="N510" i="13"/>
  <c r="N509" i="13"/>
  <c r="N507" i="13"/>
  <c r="N506" i="13"/>
  <c r="P502" i="13"/>
  <c r="N502" i="13"/>
  <c r="P501" i="13"/>
  <c r="N501" i="13"/>
  <c r="P500" i="13"/>
  <c r="P503" i="13" s="1"/>
  <c r="N500" i="13"/>
  <c r="N503" i="13" s="1"/>
  <c r="Q503" i="13" s="1"/>
  <c r="R503" i="13" s="1"/>
  <c r="S499" i="13" s="1"/>
  <c r="P499" i="13"/>
  <c r="N499" i="13"/>
  <c r="N495" i="13"/>
  <c r="N494" i="13"/>
  <c r="N492" i="13"/>
  <c r="N491" i="13"/>
  <c r="P488" i="13"/>
  <c r="P487" i="13"/>
  <c r="N487" i="13"/>
  <c r="P486" i="13"/>
  <c r="N486" i="13"/>
  <c r="P485" i="13"/>
  <c r="N485" i="13"/>
  <c r="N488" i="13" s="1"/>
  <c r="Q488" i="13" s="1"/>
  <c r="R488" i="13" s="1"/>
  <c r="S485" i="13" s="1"/>
  <c r="P473" i="13"/>
  <c r="N473" i="13"/>
  <c r="Q472" i="13" s="1"/>
  <c r="P472" i="13"/>
  <c r="N472" i="13"/>
  <c r="P471" i="13"/>
  <c r="N471" i="13"/>
  <c r="P470" i="13"/>
  <c r="N470" i="13"/>
  <c r="P469" i="13"/>
  <c r="N469" i="13"/>
  <c r="P468" i="13"/>
  <c r="N468" i="13"/>
  <c r="P467" i="13"/>
  <c r="N467" i="13"/>
  <c r="N464" i="13"/>
  <c r="Q463" i="13" s="1"/>
  <c r="P463" i="13"/>
  <c r="N463" i="13"/>
  <c r="P462" i="13"/>
  <c r="N462" i="13"/>
  <c r="P461" i="13"/>
  <c r="P464" i="13" s="1"/>
  <c r="N461" i="13"/>
  <c r="P460" i="13"/>
  <c r="N460" i="13"/>
  <c r="P459" i="13"/>
  <c r="N459" i="13"/>
  <c r="P458" i="13"/>
  <c r="N458" i="13"/>
  <c r="P454" i="13"/>
  <c r="N454" i="13"/>
  <c r="P453" i="13"/>
  <c r="N453" i="13"/>
  <c r="P452" i="13"/>
  <c r="P455" i="13" s="1"/>
  <c r="N452" i="13"/>
  <c r="N455" i="13" s="1"/>
  <c r="Q454" i="13" s="1"/>
  <c r="P451" i="13"/>
  <c r="N451" i="13"/>
  <c r="P450" i="13"/>
  <c r="N450" i="13"/>
  <c r="P449" i="13"/>
  <c r="N449" i="13"/>
  <c r="P445" i="13"/>
  <c r="N445" i="13"/>
  <c r="P444" i="13"/>
  <c r="N444" i="13"/>
  <c r="P443" i="13"/>
  <c r="P446" i="13" s="1"/>
  <c r="N443" i="13"/>
  <c r="N446" i="13" s="1"/>
  <c r="Q445" i="13" s="1"/>
  <c r="P442" i="13"/>
  <c r="N442" i="13"/>
  <c r="P441" i="13"/>
  <c r="N441" i="13"/>
  <c r="P440" i="13"/>
  <c r="N440" i="13"/>
  <c r="P437" i="13"/>
  <c r="N437" i="13"/>
  <c r="Q436" i="13" s="1"/>
  <c r="P436" i="13"/>
  <c r="N436" i="13"/>
  <c r="P435" i="13"/>
  <c r="N435" i="13"/>
  <c r="P434" i="13"/>
  <c r="N434" i="13"/>
  <c r="P433" i="13"/>
  <c r="N433" i="13"/>
  <c r="P432" i="13"/>
  <c r="N432" i="13"/>
  <c r="P431" i="13"/>
  <c r="N431" i="13"/>
  <c r="P427" i="13"/>
  <c r="P426" i="13"/>
  <c r="M426" i="13"/>
  <c r="N426" i="13" s="1"/>
  <c r="P425" i="13"/>
  <c r="N425" i="13"/>
  <c r="M424" i="13"/>
  <c r="P423" i="13"/>
  <c r="M423" i="13"/>
  <c r="N423" i="13" s="1"/>
  <c r="P422" i="13"/>
  <c r="P421" i="13"/>
  <c r="P420" i="13"/>
  <c r="M420" i="13"/>
  <c r="N420" i="13" s="1"/>
  <c r="P419" i="13"/>
  <c r="P418" i="13"/>
  <c r="P417" i="13"/>
  <c r="P428" i="13" s="1"/>
  <c r="E413" i="13"/>
  <c r="M427" i="13" s="1"/>
  <c r="N427" i="13" s="1"/>
  <c r="F408" i="13"/>
  <c r="E402" i="13"/>
  <c r="F398" i="13"/>
  <c r="E392" i="13"/>
  <c r="F387" i="13"/>
  <c r="E381" i="13"/>
  <c r="M425" i="13" s="1"/>
  <c r="F377" i="13"/>
  <c r="E371" i="13"/>
  <c r="F366" i="13"/>
  <c r="E359" i="13"/>
  <c r="F354" i="13"/>
  <c r="E348" i="13"/>
  <c r="M422" i="13" s="1"/>
  <c r="N422" i="13" s="1"/>
  <c r="F344" i="13"/>
  <c r="E338" i="13"/>
  <c r="M421" i="13" s="1"/>
  <c r="N421" i="13" s="1"/>
  <c r="F333" i="13"/>
  <c r="E327" i="13"/>
  <c r="F323" i="13"/>
  <c r="E317" i="13"/>
  <c r="M419" i="13" s="1"/>
  <c r="N419" i="13" s="1"/>
  <c r="F312" i="13"/>
  <c r="E306" i="13"/>
  <c r="M418" i="13" s="1"/>
  <c r="N418" i="13" s="1"/>
  <c r="F302" i="13"/>
  <c r="F286" i="13"/>
  <c r="F285" i="13"/>
  <c r="F284" i="13"/>
  <c r="G261" i="13"/>
  <c r="G259" i="13"/>
  <c r="G258" i="13"/>
  <c r="G249" i="13"/>
  <c r="G248" i="13"/>
  <c r="G247" i="13"/>
  <c r="G246" i="13"/>
  <c r="G244" i="13"/>
  <c r="G242" i="13"/>
  <c r="G239" i="13"/>
  <c r="G236" i="13"/>
  <c r="G250" i="13" s="1"/>
  <c r="G260" i="13" s="1"/>
  <c r="F229" i="13"/>
  <c r="F228" i="13"/>
  <c r="F227" i="13"/>
  <c r="F226" i="13"/>
  <c r="F225" i="13"/>
  <c r="E225" i="13"/>
  <c r="D200" i="13"/>
  <c r="D199" i="13"/>
  <c r="G198" i="13" s="1"/>
  <c r="D198" i="13"/>
  <c r="Q157" i="13"/>
  <c r="P157" i="13"/>
  <c r="O157" i="13"/>
  <c r="L157" i="13"/>
  <c r="N157" i="13" s="1"/>
  <c r="Q152" i="13"/>
  <c r="P151" i="13"/>
  <c r="N151" i="13"/>
  <c r="P150" i="13"/>
  <c r="N150" i="13"/>
  <c r="S149" i="13"/>
  <c r="P149" i="13"/>
  <c r="P152" i="13" s="1"/>
  <c r="N149" i="13"/>
  <c r="N152" i="13" s="1"/>
  <c r="P145" i="13"/>
  <c r="N145" i="13"/>
  <c r="P144" i="13"/>
  <c r="N144" i="13"/>
  <c r="P143" i="13"/>
  <c r="N143" i="13"/>
  <c r="P142" i="13"/>
  <c r="N142" i="13"/>
  <c r="P141" i="13"/>
  <c r="N141" i="13"/>
  <c r="P140" i="13"/>
  <c r="N140" i="13"/>
  <c r="P139" i="13"/>
  <c r="N139" i="13"/>
  <c r="P138" i="13"/>
  <c r="N138" i="13"/>
  <c r="P137" i="13"/>
  <c r="P146" i="13" s="1"/>
  <c r="N137" i="13"/>
  <c r="N146" i="13" s="1"/>
  <c r="P133" i="13"/>
  <c r="N133" i="13"/>
  <c r="P132" i="13"/>
  <c r="N132" i="13"/>
  <c r="N134" i="13" s="1"/>
  <c r="Q134" i="13" s="1"/>
  <c r="P131" i="13"/>
  <c r="P134" i="13" s="1"/>
  <c r="N131" i="13"/>
  <c r="R127" i="13"/>
  <c r="R126" i="13"/>
  <c r="P121" i="13"/>
  <c r="P120" i="13"/>
  <c r="P119" i="13"/>
  <c r="K110" i="13"/>
  <c r="P109" i="13" s="1"/>
  <c r="Q109" i="13" s="1"/>
  <c r="J110" i="13"/>
  <c r="K104" i="13"/>
  <c r="J104" i="13"/>
  <c r="P100" i="13"/>
  <c r="Q100" i="13" s="1"/>
  <c r="K93" i="13"/>
  <c r="J93" i="13"/>
  <c r="P84" i="13"/>
  <c r="Q84" i="13" s="1"/>
  <c r="N73" i="13"/>
  <c r="Q73" i="13" s="1"/>
  <c r="P72" i="13"/>
  <c r="N72" i="13"/>
  <c r="P71" i="13"/>
  <c r="N71" i="13"/>
  <c r="P70" i="13"/>
  <c r="N70" i="13"/>
  <c r="P69" i="13"/>
  <c r="P73" i="13" s="1"/>
  <c r="N69" i="13"/>
  <c r="P64" i="13"/>
  <c r="N64" i="13"/>
  <c r="P63" i="13"/>
  <c r="P65" i="13" s="1"/>
  <c r="N63" i="13"/>
  <c r="N65" i="13" s="1"/>
  <c r="P62" i="13"/>
  <c r="N62" i="13"/>
  <c r="M59" i="13"/>
  <c r="M58" i="13"/>
  <c r="M57" i="13"/>
  <c r="M56" i="13"/>
  <c r="Q55" i="13"/>
  <c r="L158" i="13" s="1"/>
  <c r="O563" i="13" s="1"/>
  <c r="M55" i="13"/>
  <c r="N55" i="13" s="1"/>
  <c r="O55" i="13" s="1"/>
  <c r="P51" i="13"/>
  <c r="N51" i="13"/>
  <c r="P50" i="13"/>
  <c r="N50" i="13"/>
  <c r="P49" i="13"/>
  <c r="N49" i="13"/>
  <c r="P48" i="13"/>
  <c r="N48" i="13"/>
  <c r="N52" i="13" s="1"/>
  <c r="Q51" i="13" s="1"/>
  <c r="R51" i="13" s="1"/>
  <c r="P47" i="13"/>
  <c r="P52" i="13" s="1"/>
  <c r="N47" i="13"/>
  <c r="P46" i="13"/>
  <c r="N46" i="13"/>
  <c r="P43" i="13"/>
  <c r="M43" i="13"/>
  <c r="P42" i="13"/>
  <c r="M42" i="13"/>
  <c r="P41" i="13"/>
  <c r="M41" i="13"/>
  <c r="P40" i="13"/>
  <c r="M40" i="13"/>
  <c r="P39" i="13"/>
  <c r="M39" i="13"/>
  <c r="P38" i="13"/>
  <c r="M38" i="13"/>
  <c r="P37" i="13"/>
  <c r="M37" i="13"/>
  <c r="P36" i="13"/>
  <c r="M36" i="13"/>
  <c r="P35" i="13"/>
  <c r="M35" i="13"/>
  <c r="P34" i="13"/>
  <c r="M34" i="13"/>
  <c r="P33" i="13"/>
  <c r="M33" i="13"/>
  <c r="P32" i="13"/>
  <c r="M32" i="13"/>
  <c r="P31" i="13"/>
  <c r="M31" i="13"/>
  <c r="P30" i="13"/>
  <c r="M30" i="13"/>
  <c r="T29" i="13"/>
  <c r="P29" i="13"/>
  <c r="M29" i="13"/>
  <c r="Q29" i="13" s="1"/>
  <c r="R29" i="13" s="1"/>
  <c r="P25" i="13"/>
  <c r="N25" i="13"/>
  <c r="P24" i="13"/>
  <c r="N24" i="13"/>
  <c r="P23" i="13"/>
  <c r="N23" i="13"/>
  <c r="P22" i="13"/>
  <c r="N22" i="13"/>
  <c r="P21" i="13"/>
  <c r="N21" i="13"/>
  <c r="P20" i="13"/>
  <c r="N20" i="13"/>
  <c r="P19" i="13"/>
  <c r="N19" i="13"/>
  <c r="P18" i="13"/>
  <c r="N18" i="13"/>
  <c r="P17" i="13"/>
  <c r="N17" i="13"/>
  <c r="P16" i="13"/>
  <c r="N16" i="13"/>
  <c r="P15" i="13"/>
  <c r="N15" i="13"/>
  <c r="N26" i="13" s="1"/>
  <c r="P14" i="13"/>
  <c r="P26" i="13" s="1"/>
  <c r="N14" i="13"/>
  <c r="P13" i="13"/>
  <c r="N13" i="13"/>
  <c r="P12" i="13"/>
  <c r="N12" i="13"/>
  <c r="Q445" i="14" l="1"/>
  <c r="O563" i="14"/>
  <c r="N158" i="14"/>
  <c r="L163" i="14"/>
  <c r="N163" i="14" s="1"/>
  <c r="R152" i="14"/>
  <c r="Q463" i="14"/>
  <c r="Q551" i="14"/>
  <c r="Q436" i="14"/>
  <c r="M542" i="14"/>
  <c r="M522" i="14"/>
  <c r="M493" i="14"/>
  <c r="R454" i="14"/>
  <c r="M479" i="14"/>
  <c r="N479" i="14" s="1"/>
  <c r="M556" i="14"/>
  <c r="M508" i="14"/>
  <c r="Q134" i="14"/>
  <c r="L160" i="14"/>
  <c r="R73" i="14"/>
  <c r="S69" i="14" s="1"/>
  <c r="G264" i="14"/>
  <c r="O562" i="14"/>
  <c r="N157" i="14"/>
  <c r="R146" i="14"/>
  <c r="S137" i="14" s="1"/>
  <c r="L162" i="14"/>
  <c r="N162" i="14" s="1"/>
  <c r="Q472" i="14"/>
  <c r="Q65" i="14"/>
  <c r="Q537" i="14"/>
  <c r="R537" i="14" s="1"/>
  <c r="S528" i="14" s="1"/>
  <c r="M542" i="13"/>
  <c r="M522" i="13"/>
  <c r="M556" i="13"/>
  <c r="M493" i="13"/>
  <c r="M508" i="13"/>
  <c r="M479" i="13"/>
  <c r="N479" i="13" s="1"/>
  <c r="R454" i="13"/>
  <c r="R445" i="13"/>
  <c r="M478" i="13"/>
  <c r="N478" i="13" s="1"/>
  <c r="L163" i="13"/>
  <c r="N163" i="13" s="1"/>
  <c r="R152" i="13"/>
  <c r="G264" i="13"/>
  <c r="M481" i="13"/>
  <c r="N481" i="13" s="1"/>
  <c r="R472" i="13"/>
  <c r="Q551" i="13"/>
  <c r="L161" i="13"/>
  <c r="R134" i="13"/>
  <c r="S131" i="13" s="1"/>
  <c r="M477" i="13"/>
  <c r="R436" i="13"/>
  <c r="M480" i="13"/>
  <c r="N480" i="13" s="1"/>
  <c r="R463" i="13"/>
  <c r="Q22" i="13"/>
  <c r="R22" i="13" s="1"/>
  <c r="N158" i="13"/>
  <c r="L160" i="13"/>
  <c r="R73" i="13"/>
  <c r="S69" i="13" s="1"/>
  <c r="Q65" i="13"/>
  <c r="Q146" i="13"/>
  <c r="E359" i="10"/>
  <c r="M424" i="10" s="1"/>
  <c r="F354" i="10"/>
  <c r="P21" i="10"/>
  <c r="N21" i="10"/>
  <c r="N558" i="10"/>
  <c r="N557" i="10"/>
  <c r="N555" i="10"/>
  <c r="N554" i="10"/>
  <c r="P550" i="10"/>
  <c r="N550" i="10"/>
  <c r="P549" i="10"/>
  <c r="N549" i="10"/>
  <c r="S548" i="10"/>
  <c r="P548" i="10"/>
  <c r="N548" i="10"/>
  <c r="N544" i="10"/>
  <c r="N543" i="10"/>
  <c r="N541" i="10"/>
  <c r="N540" i="10"/>
  <c r="P536" i="10"/>
  <c r="N536" i="10"/>
  <c r="P535" i="10"/>
  <c r="N535" i="10"/>
  <c r="P534" i="10"/>
  <c r="N534" i="10"/>
  <c r="P533" i="10"/>
  <c r="N533" i="10"/>
  <c r="P532" i="10"/>
  <c r="N532" i="10"/>
  <c r="P531" i="10"/>
  <c r="N531" i="10"/>
  <c r="P530" i="10"/>
  <c r="N530" i="10"/>
  <c r="P529" i="10"/>
  <c r="N529" i="10"/>
  <c r="P528" i="10"/>
  <c r="N528" i="10"/>
  <c r="N524" i="10"/>
  <c r="N523" i="10"/>
  <c r="N521" i="10"/>
  <c r="N520" i="10"/>
  <c r="P516" i="10"/>
  <c r="N516" i="10"/>
  <c r="P515" i="10"/>
  <c r="N515" i="10"/>
  <c r="P514" i="10"/>
  <c r="N514" i="10"/>
  <c r="N510" i="10"/>
  <c r="N509" i="10"/>
  <c r="N507" i="10"/>
  <c r="N506" i="10"/>
  <c r="P502" i="10"/>
  <c r="N502" i="10"/>
  <c r="P501" i="10"/>
  <c r="N501" i="10"/>
  <c r="P500" i="10"/>
  <c r="N500" i="10"/>
  <c r="P499" i="10"/>
  <c r="N499" i="10"/>
  <c r="N495" i="10"/>
  <c r="N494" i="10"/>
  <c r="N492" i="10"/>
  <c r="N491" i="10"/>
  <c r="P487" i="10"/>
  <c r="N487" i="10"/>
  <c r="P486" i="10"/>
  <c r="N486" i="10"/>
  <c r="P485" i="10"/>
  <c r="N485" i="10"/>
  <c r="P472" i="10"/>
  <c r="N472" i="10"/>
  <c r="P471" i="10"/>
  <c r="N471" i="10"/>
  <c r="P470" i="10"/>
  <c r="N470" i="10"/>
  <c r="P469" i="10"/>
  <c r="N469" i="10"/>
  <c r="P468" i="10"/>
  <c r="N468" i="10"/>
  <c r="P467" i="10"/>
  <c r="N467" i="10"/>
  <c r="P463" i="10"/>
  <c r="N463" i="10"/>
  <c r="P462" i="10"/>
  <c r="N462" i="10"/>
  <c r="P461" i="10"/>
  <c r="N461" i="10"/>
  <c r="P460" i="10"/>
  <c r="N460" i="10"/>
  <c r="P459" i="10"/>
  <c r="N459" i="10"/>
  <c r="P458" i="10"/>
  <c r="N458" i="10"/>
  <c r="P454" i="10"/>
  <c r="N454" i="10"/>
  <c r="P453" i="10"/>
  <c r="N453" i="10"/>
  <c r="P452" i="10"/>
  <c r="N452" i="10"/>
  <c r="P451" i="10"/>
  <c r="N451" i="10"/>
  <c r="P450" i="10"/>
  <c r="N450" i="10"/>
  <c r="P449" i="10"/>
  <c r="N449" i="10"/>
  <c r="P445" i="10"/>
  <c r="N445" i="10"/>
  <c r="P444" i="10"/>
  <c r="N444" i="10"/>
  <c r="P443" i="10"/>
  <c r="N443" i="10"/>
  <c r="P442" i="10"/>
  <c r="N442" i="10"/>
  <c r="P441" i="10"/>
  <c r="N441" i="10"/>
  <c r="P440" i="10"/>
  <c r="N440" i="10"/>
  <c r="P436" i="10"/>
  <c r="N436" i="10"/>
  <c r="P435" i="10"/>
  <c r="N435" i="10"/>
  <c r="P434" i="10"/>
  <c r="N434" i="10"/>
  <c r="P433" i="10"/>
  <c r="N433" i="10"/>
  <c r="P432" i="10"/>
  <c r="N432" i="10"/>
  <c r="P431" i="10"/>
  <c r="N431" i="10"/>
  <c r="P427" i="10"/>
  <c r="P426" i="10"/>
  <c r="P425" i="10"/>
  <c r="P423" i="10"/>
  <c r="P422" i="10"/>
  <c r="P421" i="10"/>
  <c r="P420" i="10"/>
  <c r="P419" i="10"/>
  <c r="P418" i="10"/>
  <c r="P417" i="10"/>
  <c r="E413" i="10"/>
  <c r="M427" i="10" s="1"/>
  <c r="N427" i="10" s="1"/>
  <c r="F408" i="10"/>
  <c r="E402" i="10"/>
  <c r="M426" i="10" s="1"/>
  <c r="N426" i="10" s="1"/>
  <c r="F398" i="10"/>
  <c r="E392" i="10"/>
  <c r="F387" i="10"/>
  <c r="E381" i="10"/>
  <c r="M425" i="10" s="1"/>
  <c r="N425" i="10" s="1"/>
  <c r="F377" i="10"/>
  <c r="E371" i="10"/>
  <c r="M423" i="10" s="1"/>
  <c r="N423" i="10" s="1"/>
  <c r="F366" i="10"/>
  <c r="E348" i="10"/>
  <c r="M422" i="10" s="1"/>
  <c r="N422" i="10" s="1"/>
  <c r="F344" i="10"/>
  <c r="E338" i="10"/>
  <c r="M421" i="10" s="1"/>
  <c r="N421" i="10" s="1"/>
  <c r="F333" i="10"/>
  <c r="E327" i="10"/>
  <c r="M420" i="10" s="1"/>
  <c r="N420" i="10" s="1"/>
  <c r="F323" i="10"/>
  <c r="E317" i="10"/>
  <c r="M419" i="10" s="1"/>
  <c r="N419" i="10" s="1"/>
  <c r="F312" i="10"/>
  <c r="E306" i="10"/>
  <c r="M418" i="10" s="1"/>
  <c r="N418" i="10" s="1"/>
  <c r="F302" i="10"/>
  <c r="F286" i="10"/>
  <c r="F285" i="10"/>
  <c r="F284" i="10"/>
  <c r="G261" i="10"/>
  <c r="G258" i="10"/>
  <c r="G249" i="10"/>
  <c r="G248" i="10"/>
  <c r="G247" i="10"/>
  <c r="G246" i="10"/>
  <c r="G244" i="10"/>
  <c r="G242" i="10"/>
  <c r="G239" i="10"/>
  <c r="G236" i="10"/>
  <c r="F229" i="10"/>
  <c r="F228" i="10"/>
  <c r="F227" i="10"/>
  <c r="F226" i="10"/>
  <c r="F225" i="10"/>
  <c r="D200" i="10"/>
  <c r="D199" i="10"/>
  <c r="G198" i="10" s="1"/>
  <c r="D198" i="10"/>
  <c r="P157" i="10"/>
  <c r="Q157" i="10" s="1"/>
  <c r="O157" i="10"/>
  <c r="P151" i="10"/>
  <c r="N151" i="10"/>
  <c r="P150" i="10"/>
  <c r="N150" i="10"/>
  <c r="S149" i="10"/>
  <c r="P149" i="10"/>
  <c r="N149" i="10"/>
  <c r="P145" i="10"/>
  <c r="N145" i="10"/>
  <c r="P144" i="10"/>
  <c r="N144" i="10"/>
  <c r="P143" i="10"/>
  <c r="N143" i="10"/>
  <c r="P142" i="10"/>
  <c r="N142" i="10"/>
  <c r="P141" i="10"/>
  <c r="N141" i="10"/>
  <c r="P140" i="10"/>
  <c r="N140" i="10"/>
  <c r="P139" i="10"/>
  <c r="N139" i="10"/>
  <c r="P138" i="10"/>
  <c r="N138" i="10"/>
  <c r="P137" i="10"/>
  <c r="N137" i="10"/>
  <c r="P133" i="10"/>
  <c r="N133" i="10"/>
  <c r="P132" i="10"/>
  <c r="N132" i="10"/>
  <c r="P131" i="10"/>
  <c r="N131" i="10"/>
  <c r="R127" i="10"/>
  <c r="R126" i="10"/>
  <c r="P121" i="10"/>
  <c r="P120" i="10"/>
  <c r="P119" i="10"/>
  <c r="K110" i="10"/>
  <c r="J110" i="10"/>
  <c r="K104" i="10"/>
  <c r="J104" i="10"/>
  <c r="K93" i="10"/>
  <c r="J93" i="10"/>
  <c r="P84" i="10"/>
  <c r="Q84" i="10" s="1"/>
  <c r="P72" i="10"/>
  <c r="N72" i="10"/>
  <c r="P71" i="10"/>
  <c r="N71" i="10"/>
  <c r="P70" i="10"/>
  <c r="N70" i="10"/>
  <c r="P69" i="10"/>
  <c r="N69" i="10"/>
  <c r="P64" i="10"/>
  <c r="N64" i="10"/>
  <c r="P63" i="10"/>
  <c r="N63" i="10"/>
  <c r="P62" i="10"/>
  <c r="N62" i="10"/>
  <c r="M59" i="10"/>
  <c r="M58" i="10"/>
  <c r="M57" i="10"/>
  <c r="M56" i="10"/>
  <c r="Q55" i="10"/>
  <c r="L158" i="10" s="1"/>
  <c r="M55" i="10"/>
  <c r="P51" i="10"/>
  <c r="N51" i="10"/>
  <c r="P50" i="10"/>
  <c r="N50" i="10"/>
  <c r="P49" i="10"/>
  <c r="N49" i="10"/>
  <c r="P48" i="10"/>
  <c r="N48" i="10"/>
  <c r="P47" i="10"/>
  <c r="N47" i="10"/>
  <c r="P46" i="10"/>
  <c r="N46" i="10"/>
  <c r="P43" i="10"/>
  <c r="M43" i="10"/>
  <c r="P42" i="10"/>
  <c r="M42" i="10"/>
  <c r="P41" i="10"/>
  <c r="M41" i="10"/>
  <c r="P40" i="10"/>
  <c r="M40" i="10"/>
  <c r="P39" i="10"/>
  <c r="M39" i="10"/>
  <c r="P38" i="10"/>
  <c r="M38" i="10"/>
  <c r="P37" i="10"/>
  <c r="M37" i="10"/>
  <c r="P36" i="10"/>
  <c r="M36" i="10"/>
  <c r="P35" i="10"/>
  <c r="M35" i="10"/>
  <c r="P34" i="10"/>
  <c r="M34" i="10"/>
  <c r="P33" i="10"/>
  <c r="M33" i="10"/>
  <c r="P32" i="10"/>
  <c r="M32" i="10"/>
  <c r="P31" i="10"/>
  <c r="M31" i="10"/>
  <c r="P30" i="10"/>
  <c r="M30" i="10"/>
  <c r="T29" i="10"/>
  <c r="L157" i="10" s="1"/>
  <c r="N157" i="10" s="1"/>
  <c r="P29" i="10"/>
  <c r="M29" i="10"/>
  <c r="P25" i="10"/>
  <c r="N25" i="10"/>
  <c r="P24" i="10"/>
  <c r="N24" i="10"/>
  <c r="P23" i="10"/>
  <c r="N23" i="10"/>
  <c r="P22" i="10"/>
  <c r="N22" i="10"/>
  <c r="P20" i="10"/>
  <c r="N20" i="10"/>
  <c r="P19" i="10"/>
  <c r="N19" i="10"/>
  <c r="P18" i="10"/>
  <c r="N18" i="10"/>
  <c r="P17" i="10"/>
  <c r="N17" i="10"/>
  <c r="P16" i="10"/>
  <c r="N16" i="10"/>
  <c r="P15" i="10"/>
  <c r="N15" i="10"/>
  <c r="P14" i="10"/>
  <c r="N14" i="10"/>
  <c r="P13" i="10"/>
  <c r="N13" i="10"/>
  <c r="P12" i="10"/>
  <c r="N12" i="10"/>
  <c r="Q554" i="14" l="1"/>
  <c r="N556" i="14"/>
  <c r="O554" i="14" s="1"/>
  <c r="R463" i="14"/>
  <c r="M480" i="14"/>
  <c r="N480" i="14" s="1"/>
  <c r="R65" i="14"/>
  <c r="S62" i="14" s="1"/>
  <c r="L159" i="14"/>
  <c r="C281" i="14"/>
  <c r="C280" i="14"/>
  <c r="C279" i="14"/>
  <c r="E283" i="14" s="1"/>
  <c r="N522" i="14"/>
  <c r="O520" i="14" s="1"/>
  <c r="Q520" i="14"/>
  <c r="N160" i="14"/>
  <c r="O565" i="14"/>
  <c r="Q540" i="14"/>
  <c r="N542" i="14"/>
  <c r="O540" i="14" s="1"/>
  <c r="R436" i="14"/>
  <c r="M477" i="14"/>
  <c r="M481" i="14"/>
  <c r="N481" i="14" s="1"/>
  <c r="R472" i="14"/>
  <c r="Q491" i="14"/>
  <c r="N493" i="14"/>
  <c r="O491" i="14" s="1"/>
  <c r="L161" i="14"/>
  <c r="R134" i="14"/>
  <c r="S131" i="14" s="1"/>
  <c r="N508" i="14"/>
  <c r="O506" i="14" s="1"/>
  <c r="Q506" i="14"/>
  <c r="R551" i="14"/>
  <c r="N568" i="14"/>
  <c r="M478" i="14"/>
  <c r="N478" i="14" s="1"/>
  <c r="R445" i="14"/>
  <c r="R146" i="13"/>
  <c r="S137" i="13" s="1"/>
  <c r="L162" i="13"/>
  <c r="N162" i="13" s="1"/>
  <c r="N556" i="13"/>
  <c r="O554" i="13" s="1"/>
  <c r="Q554" i="13"/>
  <c r="R65" i="13"/>
  <c r="S62" i="13" s="1"/>
  <c r="L159" i="13"/>
  <c r="Q506" i="13"/>
  <c r="N508" i="13"/>
  <c r="O506" i="13" s="1"/>
  <c r="Q477" i="13"/>
  <c r="N477" i="13"/>
  <c r="O477" i="13" s="1"/>
  <c r="C281" i="13"/>
  <c r="C280" i="13"/>
  <c r="C279" i="13"/>
  <c r="E283" i="13" s="1"/>
  <c r="Q491" i="13"/>
  <c r="N493" i="13"/>
  <c r="O491" i="13" s="1"/>
  <c r="N160" i="13"/>
  <c r="O565" i="13"/>
  <c r="O566" i="13"/>
  <c r="N161" i="13"/>
  <c r="N522" i="13"/>
  <c r="O520" i="13" s="1"/>
  <c r="Q520" i="13"/>
  <c r="R551" i="13"/>
  <c r="N568" i="13"/>
  <c r="Q540" i="13"/>
  <c r="N542" i="13"/>
  <c r="O540" i="13" s="1"/>
  <c r="P551" i="10"/>
  <c r="P488" i="10"/>
  <c r="N551" i="10"/>
  <c r="P109" i="10"/>
  <c r="Q109" i="10" s="1"/>
  <c r="P73" i="10"/>
  <c r="P65" i="10"/>
  <c r="P446" i="10"/>
  <c r="N134" i="10"/>
  <c r="P152" i="10"/>
  <c r="P503" i="10"/>
  <c r="N65" i="10"/>
  <c r="N446" i="10"/>
  <c r="N488" i="10"/>
  <c r="N52" i="10"/>
  <c r="N146" i="10"/>
  <c r="P464" i="10"/>
  <c r="P455" i="10"/>
  <c r="N437" i="10"/>
  <c r="N26" i="10"/>
  <c r="N73" i="10"/>
  <c r="E225" i="10"/>
  <c r="G259" i="10" s="1"/>
  <c r="Q29" i="10"/>
  <c r="R29" i="10" s="1"/>
  <c r="P52" i="10"/>
  <c r="P146" i="10"/>
  <c r="N455" i="10"/>
  <c r="N503" i="10"/>
  <c r="N152" i="10"/>
  <c r="G250" i="10"/>
  <c r="G260" i="10" s="1"/>
  <c r="G264" i="10" s="1"/>
  <c r="P437" i="10"/>
  <c r="N473" i="10"/>
  <c r="N55" i="10"/>
  <c r="O55" i="10" s="1"/>
  <c r="P428" i="10"/>
  <c r="P473" i="10"/>
  <c r="N517" i="10"/>
  <c r="N537" i="10"/>
  <c r="P134" i="10"/>
  <c r="P26" i="10"/>
  <c r="P100" i="10"/>
  <c r="Q100" i="10" s="1"/>
  <c r="N464" i="10"/>
  <c r="P517" i="10"/>
  <c r="P537" i="10"/>
  <c r="N158" i="10"/>
  <c r="O563" i="10"/>
  <c r="O562" i="10"/>
  <c r="R540" i="14" l="1"/>
  <c r="P540" i="14"/>
  <c r="O566" i="14"/>
  <c r="N161" i="14"/>
  <c r="O564" i="14"/>
  <c r="N159" i="14"/>
  <c r="N164" i="14" s="1"/>
  <c r="R491" i="14"/>
  <c r="N564" i="14" s="1"/>
  <c r="P564" i="14" s="1"/>
  <c r="P491" i="14"/>
  <c r="P520" i="14"/>
  <c r="R520" i="14"/>
  <c r="N566" i="14" s="1"/>
  <c r="P566" i="14" s="1"/>
  <c r="Q477" i="14"/>
  <c r="N477" i="14"/>
  <c r="O477" i="14" s="1"/>
  <c r="E287" i="14"/>
  <c r="E292" i="14" s="1"/>
  <c r="F292" i="14" s="1"/>
  <c r="E296" i="14" s="1"/>
  <c r="M417" i="14" s="1"/>
  <c r="N417" i="14" s="1"/>
  <c r="N428" i="14" s="1"/>
  <c r="Q423" i="14" s="1"/>
  <c r="F283" i="14"/>
  <c r="F287" i="14" s="1"/>
  <c r="R554" i="14"/>
  <c r="O568" i="14" s="1"/>
  <c r="P568" i="14" s="1"/>
  <c r="P554" i="14"/>
  <c r="R506" i="14"/>
  <c r="N565" i="14" s="1"/>
  <c r="P565" i="14" s="1"/>
  <c r="P506" i="14"/>
  <c r="R506" i="13"/>
  <c r="N565" i="13" s="1"/>
  <c r="P565" i="13" s="1"/>
  <c r="P506" i="13"/>
  <c r="P568" i="13"/>
  <c r="P491" i="13"/>
  <c r="R491" i="13"/>
  <c r="N564" i="13" s="1"/>
  <c r="O564" i="13"/>
  <c r="N159" i="13"/>
  <c r="N164" i="13" s="1"/>
  <c r="R520" i="13"/>
  <c r="N566" i="13" s="1"/>
  <c r="P566" i="13" s="1"/>
  <c r="P520" i="13"/>
  <c r="R554" i="13"/>
  <c r="O568" i="13" s="1"/>
  <c r="P554" i="13"/>
  <c r="P477" i="13"/>
  <c r="R477" i="13"/>
  <c r="N563" i="13" s="1"/>
  <c r="P563" i="13" s="1"/>
  <c r="E287" i="13"/>
  <c r="E292" i="13" s="1"/>
  <c r="F283" i="13"/>
  <c r="F287" i="13" s="1"/>
  <c r="P540" i="13"/>
  <c r="R540" i="13"/>
  <c r="Q551" i="10"/>
  <c r="R551" i="10" s="1"/>
  <c r="Q134" i="10"/>
  <c r="Q488" i="10"/>
  <c r="R488" i="10" s="1"/>
  <c r="S485" i="10" s="1"/>
  <c r="Q152" i="10"/>
  <c r="L163" i="10" s="1"/>
  <c r="N163" i="10" s="1"/>
  <c r="Q65" i="10"/>
  <c r="L159" i="10" s="1"/>
  <c r="N159" i="10" s="1"/>
  <c r="Q73" i="10"/>
  <c r="L160" i="10" s="1"/>
  <c r="N160" i="10" s="1"/>
  <c r="Q463" i="10"/>
  <c r="R463" i="10" s="1"/>
  <c r="Q503" i="10"/>
  <c r="R503" i="10" s="1"/>
  <c r="S499" i="10" s="1"/>
  <c r="Q22" i="10"/>
  <c r="R22" i="10" s="1"/>
  <c r="Q517" i="10"/>
  <c r="R517" i="10" s="1"/>
  <c r="S514" i="10" s="1"/>
  <c r="Q436" i="10"/>
  <c r="R436" i="10" s="1"/>
  <c r="Q445" i="10"/>
  <c r="R445" i="10" s="1"/>
  <c r="Q454" i="10"/>
  <c r="M522" i="10" s="1"/>
  <c r="N568" i="10"/>
  <c r="Q537" i="10"/>
  <c r="R537" i="10" s="1"/>
  <c r="S528" i="10" s="1"/>
  <c r="Q472" i="10"/>
  <c r="Q146" i="10"/>
  <c r="Q51" i="10"/>
  <c r="R51" i="10" s="1"/>
  <c r="R134" i="10"/>
  <c r="S131" i="10" s="1"/>
  <c r="L161" i="10"/>
  <c r="C280" i="10"/>
  <c r="C279" i="10"/>
  <c r="E283" i="10" s="1"/>
  <c r="C281" i="10"/>
  <c r="R423" i="14" l="1"/>
  <c r="N562" i="14"/>
  <c r="P562" i="14" s="1"/>
  <c r="P477" i="14"/>
  <c r="R477" i="14"/>
  <c r="N563" i="14" s="1"/>
  <c r="P563" i="14" s="1"/>
  <c r="O567" i="14"/>
  <c r="N567" i="14"/>
  <c r="P567" i="14" s="1"/>
  <c r="F292" i="13"/>
  <c r="E296" i="13" s="1"/>
  <c r="M417" i="13" s="1"/>
  <c r="N417" i="13" s="1"/>
  <c r="N428" i="13" s="1"/>
  <c r="Q423" i="13" s="1"/>
  <c r="P564" i="13"/>
  <c r="O567" i="13"/>
  <c r="N567" i="13"/>
  <c r="P567" i="13" s="1"/>
  <c r="R152" i="10"/>
  <c r="O565" i="10"/>
  <c r="M480" i="10"/>
  <c r="N480" i="10" s="1"/>
  <c r="R73" i="10"/>
  <c r="S69" i="10" s="1"/>
  <c r="O564" i="10"/>
  <c r="R65" i="10"/>
  <c r="S62" i="10" s="1"/>
  <c r="Q520" i="10"/>
  <c r="N522" i="10"/>
  <c r="O520" i="10" s="1"/>
  <c r="P520" i="10" s="1"/>
  <c r="M556" i="10"/>
  <c r="M478" i="10"/>
  <c r="N478" i="10" s="1"/>
  <c r="R454" i="10"/>
  <c r="M508" i="10"/>
  <c r="M493" i="10"/>
  <c r="Q491" i="10" s="1"/>
  <c r="M477" i="10"/>
  <c r="N477" i="10" s="1"/>
  <c r="M542" i="10"/>
  <c r="M479" i="10"/>
  <c r="N479" i="10" s="1"/>
  <c r="R146" i="10"/>
  <c r="S137" i="10" s="1"/>
  <c r="L162" i="10"/>
  <c r="N162" i="10" s="1"/>
  <c r="M481" i="10"/>
  <c r="N481" i="10" s="1"/>
  <c r="R472" i="10"/>
  <c r="F283" i="10"/>
  <c r="F287" i="10" s="1"/>
  <c r="E287" i="10"/>
  <c r="E292" i="10" s="1"/>
  <c r="O566" i="10"/>
  <c r="N161" i="10"/>
  <c r="P569" i="14" l="1"/>
  <c r="Q562" i="14" s="1"/>
  <c r="R562" i="14" s="1"/>
  <c r="R423" i="13"/>
  <c r="N562" i="13"/>
  <c r="P562" i="13" s="1"/>
  <c r="P569" i="13" s="1"/>
  <c r="Q562" i="13" s="1"/>
  <c r="R562" i="13" s="1"/>
  <c r="R520" i="10"/>
  <c r="N566" i="10" s="1"/>
  <c r="Q477" i="10"/>
  <c r="Q506" i="10"/>
  <c r="N508" i="10"/>
  <c r="O506" i="10" s="1"/>
  <c r="O477" i="10"/>
  <c r="Q554" i="10"/>
  <c r="N556" i="10"/>
  <c r="O554" i="10" s="1"/>
  <c r="N164" i="10"/>
  <c r="N493" i="10"/>
  <c r="O491" i="10" s="1"/>
  <c r="P491" i="10" s="1"/>
  <c r="Q540" i="10"/>
  <c r="N542" i="10"/>
  <c r="O540" i="10" s="1"/>
  <c r="F292" i="10"/>
  <c r="E296" i="10" s="1"/>
  <c r="M417" i="10" s="1"/>
  <c r="N417" i="10" s="1"/>
  <c r="N428" i="10" s="1"/>
  <c r="Q423" i="10" s="1"/>
  <c r="N562" i="10" s="1"/>
  <c r="P562" i="10" s="1"/>
  <c r="P566" i="10"/>
  <c r="R477" i="10" l="1"/>
  <c r="N563" i="10" s="1"/>
  <c r="P563" i="10" s="1"/>
  <c r="P477" i="10"/>
  <c r="R491" i="10"/>
  <c r="N564" i="10" s="1"/>
  <c r="P564" i="10" s="1"/>
  <c r="P554" i="10"/>
  <c r="R554" i="10"/>
  <c r="O568" i="10" s="1"/>
  <c r="P568" i="10" s="1"/>
  <c r="R506" i="10"/>
  <c r="N565" i="10" s="1"/>
  <c r="P565" i="10" s="1"/>
  <c r="P506" i="10"/>
  <c r="P540" i="10"/>
  <c r="R540" i="10"/>
  <c r="R423" i="10"/>
  <c r="O567" i="10" l="1"/>
  <c r="N567" i="10"/>
  <c r="P567" i="10" l="1"/>
  <c r="P569" i="10" s="1"/>
  <c r="Q562" i="10" s="1"/>
  <c r="R562" i="10" s="1"/>
</calcChain>
</file>

<file path=xl/sharedStrings.xml><?xml version="1.0" encoding="utf-8"?>
<sst xmlns="http://schemas.openxmlformats.org/spreadsheetml/2006/main" count="3102" uniqueCount="446">
  <si>
    <t>INFORME MENSUAL</t>
  </si>
  <si>
    <t>C</t>
  </si>
  <si>
    <t>0/1</t>
  </si>
  <si>
    <t>IC</t>
  </si>
  <si>
    <t>El indicador que no corresponde por no aplicarse en ese momento será 1</t>
  </si>
  <si>
    <t>a) Área de observación (S):</t>
  </si>
  <si>
    <t>Comprende un tramo del conjunto calzada/acera, en un único lado o en ambos lados del vial, que el equipo ha acabado de limpiar en el momento del control</t>
  </si>
  <si>
    <r>
      <t>S (m</t>
    </r>
    <r>
      <rPr>
        <vertAlign val="superscript"/>
        <sz val="11"/>
        <color theme="1"/>
        <rFont val="Calibri"/>
        <family val="2"/>
        <scheme val="minor"/>
      </rPr>
      <t>2</t>
    </r>
    <r>
      <rPr>
        <sz val="11"/>
        <color theme="1"/>
        <rFont val="Calibri"/>
        <family val="2"/>
        <scheme val="minor"/>
      </rPr>
      <t>)= L (m) . E(m)</t>
    </r>
  </si>
  <si>
    <r>
      <t>La longitud del tramo inspeccionado será variable en función de  la anchura equivalente, de modo que la parcela de muestra tenga una superficie comprendida entre 300 y 500 m</t>
    </r>
    <r>
      <rPr>
        <vertAlign val="superscript"/>
        <sz val="11"/>
        <color theme="1"/>
        <rFont val="Calibri"/>
        <family val="2"/>
        <scheme val="minor"/>
      </rPr>
      <t>2</t>
    </r>
  </si>
  <si>
    <t>La anchura equivalente depende de dos factores: la anchura real de la acera y la modalidad de aparcamiento real en el momento de control, según la siguiente tabla:</t>
  </si>
  <si>
    <t>&lt;2</t>
  </si>
  <si>
    <t>&lt;5</t>
  </si>
  <si>
    <t>&lt;7</t>
  </si>
  <si>
    <t>&lt;10</t>
  </si>
  <si>
    <t>Anchura aceras</t>
  </si>
  <si>
    <t>Sin aparcamiento</t>
  </si>
  <si>
    <t>Aparcamiento en línea</t>
  </si>
  <si>
    <t>Aparcamiento en batería</t>
  </si>
  <si>
    <t>Anchura equivalente (m)</t>
  </si>
  <si>
    <t>La prestación satisfactoria de los servicios de limpieza depende de manera directa de las condiciones meteorológicas, así como del estado del tramo de acera/calzada objeto de inspección, por lo que es necesario incluir factores de corrección</t>
  </si>
  <si>
    <t>La corrección se evalúa del siguiente modo:</t>
  </si>
  <si>
    <t>Se incluye en el cálculo del índice de suciedad con el fin de tener en cuenta las circunstancias climatológicas extraordinarias y su intensidad, así com el estado del pavimento.</t>
  </si>
  <si>
    <t xml:space="preserve">Su valor se muestra en la siguiente tabla, partiendo del valor 1 que se aplica en buenas condiciones climatológicas </t>
  </si>
  <si>
    <t>Tabla 1. Datos de anchura equivalente (m)</t>
  </si>
  <si>
    <t>Factor Corrector (λ)</t>
  </si>
  <si>
    <t>Pavimento</t>
  </si>
  <si>
    <t>Viento/Lluvia</t>
  </si>
  <si>
    <t>Poco</t>
  </si>
  <si>
    <t>Medio</t>
  </si>
  <si>
    <t>Mucho</t>
  </si>
  <si>
    <t>Buen estado</t>
  </si>
  <si>
    <t>Mal estado</t>
  </si>
  <si>
    <t>Asfalto</t>
  </si>
  <si>
    <t>Tierra</t>
  </si>
  <si>
    <t>Opción*</t>
  </si>
  <si>
    <t>* Por defecto se tomará 1</t>
  </si>
  <si>
    <t>• Factor de correción (λ):</t>
  </si>
  <si>
    <t>Para obtener índice de suciedad representativo se tendrán en cuenta los siguientes parámetros:
 • Área de observación
 • Condiciones meteorológicas y estado del pavimento
 • Cantidad total ponderada de residuos</t>
  </si>
  <si>
    <t>En el cálculo del índice de suciedad se debe tener en cuenta un factor “n” que incluye el número de circunstancias extraordinarias que se producen durante la prestación del servicio. Su valor varía es 1 &lt; n &lt; 2, partiendo de la base de que su valor siempre es 1 en buenas condiciones.</t>
  </si>
  <si>
    <t>c) Cantidad total ponderada de residuos ( C)</t>
  </si>
  <si>
    <r>
      <t xml:space="preserve">• </t>
    </r>
    <r>
      <rPr>
        <sz val="11"/>
        <color theme="1"/>
        <rFont val="Calibri"/>
        <family val="2"/>
        <scheme val="minor"/>
      </rPr>
      <t>Número de circunstancias extraordinarias (n)</t>
    </r>
  </si>
  <si>
    <t>Clasificación de residuos</t>
  </si>
  <si>
    <t>Residuos inorgánicos</t>
  </si>
  <si>
    <t>Pequeños</t>
  </si>
  <si>
    <t>Medianos</t>
  </si>
  <si>
    <t>Grandes</t>
  </si>
  <si>
    <t>Valor de ponderación</t>
  </si>
  <si>
    <t>Nº de Residuos</t>
  </si>
  <si>
    <t>Residuos orgánicos</t>
  </si>
  <si>
    <t>Vacías</t>
  </si>
  <si>
    <t>Sin limpiar</t>
  </si>
  <si>
    <t>Limpios</t>
  </si>
  <si>
    <t>Residuos de barrido no recogidos</t>
  </si>
  <si>
    <t>Hojas</t>
  </si>
  <si>
    <t>Excrementos de animales</t>
  </si>
  <si>
    <t>Residuos pegados al pavimento</t>
  </si>
  <si>
    <t>Papeleras</t>
  </si>
  <si>
    <t>Alcorques, jardineras, parterres, maceteros</t>
  </si>
  <si>
    <t>Sin Vaciar</t>
  </si>
  <si>
    <t>Total Residuos</t>
  </si>
  <si>
    <t xml:space="preserve">Rellenar celdar en color </t>
  </si>
  <si>
    <t>TOTAL</t>
  </si>
  <si>
    <t>Una vez definidos estos tres parámetros (área de observación, condiciones meteorológicas y estado del pavimento, y cantidad total ponderada de residuos), el Índice de Suciedad se calcula a partir de la siguiente fórmula:</t>
  </si>
  <si>
    <t>Según los valores que se van obteniendo del Índice de Suciedad para cada una de las parcelas de estudio observadas, y ponderando en función de la gravedad del defecto detectado, se obtiene un Índice de Suciedad único para calificar la prestación del Servicio de Limpieza Viaria, según la siguiente tabla:</t>
  </si>
  <si>
    <t>Tablo 4. Valores del índice de Suciedad para valorar la prestación del servicio de limpieza</t>
  </si>
  <si>
    <t>Calificación</t>
  </si>
  <si>
    <t>Prestación del Servicio</t>
  </si>
  <si>
    <t>Índice de Suciedad</t>
  </si>
  <si>
    <t>&lt;70</t>
  </si>
  <si>
    <r>
      <t>70</t>
    </r>
    <r>
      <rPr>
        <sz val="11"/>
        <color theme="1"/>
        <rFont val="Calibri"/>
        <family val="2"/>
      </rPr>
      <t>≤I&lt;100</t>
    </r>
  </si>
  <si>
    <r>
      <t>100</t>
    </r>
    <r>
      <rPr>
        <sz val="11"/>
        <color theme="1"/>
        <rFont val="Calibri"/>
        <family val="2"/>
      </rPr>
      <t>≤I&lt;150</t>
    </r>
  </si>
  <si>
    <r>
      <t>150</t>
    </r>
    <r>
      <rPr>
        <sz val="11"/>
        <color theme="1"/>
        <rFont val="Calibri"/>
        <family val="2"/>
      </rPr>
      <t>≥</t>
    </r>
  </si>
  <si>
    <r>
      <t>200</t>
    </r>
    <r>
      <rPr>
        <sz val="11"/>
        <color theme="1"/>
        <rFont val="Calibri"/>
        <family val="2"/>
      </rPr>
      <t>≥</t>
    </r>
  </si>
  <si>
    <t>Muy buena</t>
  </si>
  <si>
    <t>Buena</t>
  </si>
  <si>
    <t>Regular</t>
  </si>
  <si>
    <t>Deficiente</t>
  </si>
  <si>
    <t>Muy defieciente</t>
  </si>
  <si>
    <t>λ=</t>
  </si>
  <si>
    <r>
      <t>b) Condiciones de observación y estado de pavimento (</t>
    </r>
    <r>
      <rPr>
        <b/>
        <sz val="11"/>
        <color theme="1"/>
        <rFont val="Calibri"/>
        <family val="2"/>
      </rPr>
      <t>λ,n):</t>
    </r>
  </si>
  <si>
    <t>Entre 1-3</t>
  </si>
  <si>
    <t>Entre 3-6</t>
  </si>
  <si>
    <t>Entre 6-9</t>
  </si>
  <si>
    <t>C=</t>
  </si>
  <si>
    <t>S=</t>
  </si>
  <si>
    <t>nº circ. Extr.</t>
  </si>
  <si>
    <t>≥9</t>
  </si>
  <si>
    <t>Entre 0-1</t>
  </si>
  <si>
    <t>Valor</t>
  </si>
  <si>
    <t>Nº  circ. extraordinarias</t>
  </si>
  <si>
    <t>Aux</t>
  </si>
  <si>
    <t>Valor (n)</t>
  </si>
  <si>
    <t>n=</t>
  </si>
  <si>
    <t>L1=</t>
  </si>
  <si>
    <t>L2=</t>
  </si>
  <si>
    <t>L (m)</t>
  </si>
  <si>
    <t>Opción E (m)</t>
  </si>
  <si>
    <t>S1=</t>
  </si>
  <si>
    <t>S2=</t>
  </si>
  <si>
    <t>S3=</t>
  </si>
  <si>
    <r>
      <t>S (m</t>
    </r>
    <r>
      <rPr>
        <vertAlign val="superscript"/>
        <sz val="11"/>
        <color theme="0"/>
        <rFont val="Calibri"/>
        <family val="2"/>
        <scheme val="minor"/>
      </rPr>
      <t>2</t>
    </r>
    <r>
      <rPr>
        <sz val="11"/>
        <color theme="0"/>
        <rFont val="Calibri"/>
        <family val="2"/>
        <scheme val="minor"/>
      </rPr>
      <t>)</t>
    </r>
  </si>
  <si>
    <r>
      <t>S(m</t>
    </r>
    <r>
      <rPr>
        <vertAlign val="superscript"/>
        <sz val="11"/>
        <color theme="0"/>
        <rFont val="Calibri"/>
        <family val="2"/>
        <scheme val="minor"/>
      </rPr>
      <t>2</t>
    </r>
    <r>
      <rPr>
        <sz val="11"/>
        <color theme="0"/>
        <rFont val="Calibri"/>
        <family val="2"/>
        <scheme val="minor"/>
      </rPr>
      <t>)</t>
    </r>
  </si>
  <si>
    <r>
      <t>S (m</t>
    </r>
    <r>
      <rPr>
        <vertAlign val="superscript"/>
        <sz val="11"/>
        <color theme="1"/>
        <rFont val="Calibri"/>
        <family val="2"/>
        <scheme val="minor"/>
      </rPr>
      <t>2</t>
    </r>
    <r>
      <rPr>
        <sz val="11"/>
        <color theme="1"/>
        <rFont val="Calibri"/>
        <family val="2"/>
        <scheme val="minor"/>
      </rPr>
      <t>) elegir: S1=300 m</t>
    </r>
    <r>
      <rPr>
        <vertAlign val="superscript"/>
        <sz val="11"/>
        <color theme="1"/>
        <rFont val="Calibri"/>
        <family val="2"/>
        <scheme val="minor"/>
      </rPr>
      <t xml:space="preserve">2 </t>
    </r>
    <r>
      <rPr>
        <sz val="11"/>
        <color theme="1"/>
        <rFont val="Calibri"/>
        <family val="2"/>
        <scheme val="minor"/>
      </rPr>
      <t>S2=400 m</t>
    </r>
    <r>
      <rPr>
        <vertAlign val="superscript"/>
        <sz val="11"/>
        <color theme="1"/>
        <rFont val="Calibri"/>
        <family val="2"/>
        <scheme val="minor"/>
      </rPr>
      <t>2</t>
    </r>
    <r>
      <rPr>
        <sz val="11"/>
        <color theme="1"/>
        <rFont val="Calibri"/>
        <family val="2"/>
        <scheme val="minor"/>
      </rPr>
      <t xml:space="preserve">  S3=500 m</t>
    </r>
    <r>
      <rPr>
        <vertAlign val="superscript"/>
        <sz val="11"/>
        <color theme="1"/>
        <rFont val="Calibri"/>
        <family val="2"/>
        <scheme val="minor"/>
      </rPr>
      <t>2</t>
    </r>
  </si>
  <si>
    <t>I=</t>
  </si>
  <si>
    <t>Prestación de servicio</t>
  </si>
  <si>
    <t>Calificación del servicio</t>
  </si>
  <si>
    <t>CALIDAD DE PRESTACIÓN DEL SERVICIO- DETERMINACIÓN DEL ÍNDICE DE SUCIEDAD</t>
  </si>
  <si>
    <t>Tabla 2. Determinación de S(m2) y L (m)</t>
  </si>
  <si>
    <t>Tabla 3. Valores del factor de correción</t>
  </si>
  <si>
    <t>Tabla 4. Determinación del valor (n) Número de circunstancias extraordinarias</t>
  </si>
  <si>
    <t>Tabla 5. Valores de ponderación de los diferentes residuos encontrados en la limpieza viaria</t>
  </si>
  <si>
    <t>LIMPIEZA GENERAL CALZADA Y VIALES</t>
  </si>
  <si>
    <t xml:space="preserve">ELIMINACIÓN DE CHICLES </t>
  </si>
  <si>
    <t>ELIMINACIÓN MALAS HIERBAS</t>
  </si>
  <si>
    <t>LIMPIEZA DE EXCREMENTOS</t>
  </si>
  <si>
    <t>VACIADO PAPELERAS EXTERIOR</t>
  </si>
  <si>
    <t>RETIRADA DE CARTELES Y PEGATINAS</t>
  </si>
  <si>
    <t>LIMPIEZA, ADECUACIÓN Y DESINFECCIÓN CONTENEDORES</t>
  </si>
  <si>
    <t>RECOGIDA PROGRAMADA DE MUEBLES</t>
  </si>
  <si>
    <t>RECICLAJE Y RECOGIDA DE RESIDUOS ABANDONADOS</t>
  </si>
  <si>
    <t>INSTALACIÓN, ALQUILER Y RETIRADA BAÑOS PORTÁTILES</t>
  </si>
  <si>
    <t>DECAPADO DE ACERAS</t>
  </si>
  <si>
    <t>LIMPIEZA DE FUENTES ORNAMENTALES</t>
  </si>
  <si>
    <t>LIMPIEZA DE VALLADOS, PUERTAS EXTERIORES Y CERRAMIENTOS</t>
  </si>
  <si>
    <t>LIMPIEZA Y DESINFECCIÓN ZONAS ALTA ACUMULACIÓN PERSONAS</t>
  </si>
  <si>
    <t>LIMPIEZA Y DESINFECCIÓN BARANDILLAS EXTERIORES</t>
  </si>
  <si>
    <t>Definición de tamaños</t>
  </si>
  <si>
    <t>Método de Conteo (I)</t>
  </si>
  <si>
    <t>Igual o superior a una moneda euro e inferior a un paquete de tabaco</t>
  </si>
  <si>
    <t>Igual o superior a un paquete de tabaco e inferior a un folio</t>
  </si>
  <si>
    <t>Mayor o igual a un folio</t>
  </si>
  <si>
    <t>1 cada unidad</t>
  </si>
  <si>
    <r>
      <t>2 o más en el mismo m</t>
    </r>
    <r>
      <rPr>
        <vertAlign val="superscript"/>
        <sz val="11"/>
        <color theme="1"/>
        <rFont val="Calibri"/>
        <family val="2"/>
        <scheme val="minor"/>
      </rPr>
      <t>2</t>
    </r>
    <r>
      <rPr>
        <sz val="11"/>
        <color theme="1"/>
        <rFont val="Calibri"/>
        <family val="2"/>
        <scheme val="minor"/>
      </rPr>
      <t xml:space="preserve"> se contabilizan como 1 mediano</t>
    </r>
  </si>
  <si>
    <r>
      <t>2 o más en el mismo m</t>
    </r>
    <r>
      <rPr>
        <vertAlign val="superscript"/>
        <sz val="11"/>
        <color theme="1"/>
        <rFont val="Calibri"/>
        <family val="2"/>
        <scheme val="minor"/>
      </rPr>
      <t>2</t>
    </r>
    <r>
      <rPr>
        <sz val="11"/>
        <color theme="1"/>
        <rFont val="Calibri"/>
        <family val="2"/>
        <scheme val="minor"/>
      </rPr>
      <t xml:space="preserve"> se contabilizan como 1 grande</t>
    </r>
  </si>
  <si>
    <t>Igual o superior a moneda euro e inferior a una cáscara de plátano</t>
  </si>
  <si>
    <t>Igual o superior a una cáscara de plátano e inferior a una bolsa de basura de 20 litros llena</t>
  </si>
  <si>
    <t>Mayor o igual a una bolsa de basura de 20 litros llena</t>
  </si>
  <si>
    <t>TELÉFONOS MÓVILES HABILITADOS LAS 24 HORAS</t>
  </si>
  <si>
    <t>DIRECCIÓN DE CORREO ELECTRÓNICO</t>
  </si>
  <si>
    <t>LIMPIEZA DE SOLARES PORTUARIOS</t>
  </si>
  <si>
    <t>LIMPIEZA DE PÉRGOLAS, CUBIERTAS APARCAMIENTO Y ZONAS DE SOMBRA</t>
  </si>
  <si>
    <t>LIMPIEZA DE CRISTALES EXTERIORES</t>
  </si>
  <si>
    <t>ELIMINACIÓN DE OLORES</t>
  </si>
  <si>
    <t xml:space="preserve">ELIMINACIÓN DE MANCHAS </t>
  </si>
  <si>
    <t>RECICLAJE RESIDUOS LIMPIEZA VIARIA</t>
  </si>
  <si>
    <t>LIMPIEZA Y DESINFECCIÓN DE BAÑOS PORTATILES</t>
  </si>
  <si>
    <t>INDICADORES LIMPIEZA CONTRATISTA</t>
  </si>
  <si>
    <t>LOp1</t>
  </si>
  <si>
    <t>LOp2</t>
  </si>
  <si>
    <t>LOp3</t>
  </si>
  <si>
    <t>LOp4</t>
  </si>
  <si>
    <t>LOp5</t>
  </si>
  <si>
    <t>LOp6</t>
  </si>
  <si>
    <t>LG1</t>
  </si>
  <si>
    <t>LG2</t>
  </si>
  <si>
    <t>LG3</t>
  </si>
  <si>
    <t>LE1</t>
  </si>
  <si>
    <t>LE2</t>
  </si>
  <si>
    <t>LE3</t>
  </si>
  <si>
    <t>INDICADORES DE LIMPIEZAS GENERAL (ILG)</t>
  </si>
  <si>
    <t>CUMPLIMIENTO DE LA PROGRAMACIÓN</t>
  </si>
  <si>
    <t>Previstas</t>
  </si>
  <si>
    <t>Realizadas</t>
  </si>
  <si>
    <t>Este indicador se considera aceptable si es mayor que 1, e inaceptable si es menor que 1</t>
  </si>
  <si>
    <t>TOTAL=</t>
  </si>
  <si>
    <t>CUMPLIMIENTO TIEMPO DE RESPUESTA</t>
  </si>
  <si>
    <t>Las limpiezas especiales se realizarán a solicitud de la APB, que indicará al contratista el tipo de actuación a realizar, en que zona y la fecha en la que deben comenzar los trabajos</t>
  </si>
  <si>
    <t>PxCmax</t>
  </si>
  <si>
    <t>PxC</t>
  </si>
  <si>
    <t>P</t>
  </si>
  <si>
    <t>Pmax</t>
  </si>
  <si>
    <t>∑PxC</t>
  </si>
  <si>
    <t>∑PxCmax</t>
  </si>
  <si>
    <t>ICLO</t>
  </si>
  <si>
    <t>INDICADORES DE CALIDAD LIMPIEZA ORDINARIA (ICLO)</t>
  </si>
  <si>
    <r>
      <t>INDICADORES DE CALIDAD LIMPIEZA PROGRAMADA (ICLO</t>
    </r>
    <r>
      <rPr>
        <b/>
        <vertAlign val="subscript"/>
        <sz val="11"/>
        <color rgb="FF0070C0"/>
        <rFont val="Calibri"/>
        <family val="2"/>
        <scheme val="minor"/>
      </rPr>
      <t>P</t>
    </r>
    <r>
      <rPr>
        <b/>
        <sz val="11"/>
        <color rgb="FF0070C0"/>
        <rFont val="Calibri"/>
        <family val="2"/>
        <scheme val="minor"/>
      </rPr>
      <t>)</t>
    </r>
  </si>
  <si>
    <t>INDICADOR DE CALIDAD MENSUAL</t>
  </si>
  <si>
    <t>Nº INACEPTABLES</t>
  </si>
  <si>
    <t>TIPO PENALIZACIÓN</t>
  </si>
  <si>
    <t>ICL01</t>
  </si>
  <si>
    <t>ICL02</t>
  </si>
  <si>
    <t>ICL03</t>
  </si>
  <si>
    <t>ICL04</t>
  </si>
  <si>
    <t>ICL05</t>
  </si>
  <si>
    <t>ICL06</t>
  </si>
  <si>
    <t>ICL07</t>
  </si>
  <si>
    <t>ICL08</t>
  </si>
  <si>
    <t>ICL09</t>
  </si>
  <si>
    <t>ICL10</t>
  </si>
  <si>
    <t>ICL11</t>
  </si>
  <si>
    <t>ICL12</t>
  </si>
  <si>
    <t>ICL13</t>
  </si>
  <si>
    <t>ICL14</t>
  </si>
  <si>
    <t>ICL15</t>
  </si>
  <si>
    <t>ICL016</t>
  </si>
  <si>
    <t>ICL017</t>
  </si>
  <si>
    <t>ICL018</t>
  </si>
  <si>
    <t>ICL019</t>
  </si>
  <si>
    <t>ICL020</t>
  </si>
  <si>
    <t>ICL021</t>
  </si>
  <si>
    <t>ICL022</t>
  </si>
  <si>
    <t>ICL023</t>
  </si>
  <si>
    <t>ICL024</t>
  </si>
  <si>
    <t>ICL25</t>
  </si>
  <si>
    <t>ICL26</t>
  </si>
  <si>
    <t>ICL27</t>
  </si>
  <si>
    <t>ICL28</t>
  </si>
  <si>
    <t>ICL29</t>
  </si>
  <si>
    <t>ICL30</t>
  </si>
  <si>
    <t>Nº DE CALIFICACIONES</t>
  </si>
  <si>
    <t>ICLG</t>
  </si>
  <si>
    <t>PENALIZACIÓN</t>
  </si>
  <si>
    <t>ICLE</t>
  </si>
  <si>
    <t>PROGRAMACIÓN SEMANAL DE LAS OPERACIONES DE LIMPIEZA</t>
  </si>
  <si>
    <t>ICDO</t>
  </si>
  <si>
    <t>INDICADORES DE DOCUMENTACIÓN (ICDO)</t>
  </si>
  <si>
    <t>ICMC</t>
  </si>
  <si>
    <t>ICHPMM</t>
  </si>
  <si>
    <t>INDICADORES DE HORARIOS, PERSONAL, MAQUINARIA Y MEDIOAMBIENTE (ICHPMM)</t>
  </si>
  <si>
    <t>INDICADORES LIMPIEZA APB</t>
  </si>
  <si>
    <t>¿Se ha llevado a cabo comprobación del índice de calidad por parte de la APB?</t>
  </si>
  <si>
    <t>SI/NO</t>
  </si>
  <si>
    <t>ICLOP</t>
  </si>
  <si>
    <t>PESOS</t>
  </si>
  <si>
    <t>ICxP</t>
  </si>
  <si>
    <t>ICxPMAx</t>
  </si>
  <si>
    <t>ICLOP INDICADORES DE CALIDAD LIMPIEZA PROGRAMADA (ICLOP)</t>
  </si>
  <si>
    <t>ICLO INDICADORES DE CALIDAD LIMPIEZA ORDINARIA (ICLO)</t>
  </si>
  <si>
    <t>ICLG INDICADORES DE LIMPIEZAS GENERAL (ILG)</t>
  </si>
  <si>
    <t>INDICADORES DE LIMPIEZA ESPECIAL (ILE)</t>
  </si>
  <si>
    <t>ICLE INDICADORES DE LIMPIEZA ESPECIAL (ILE)</t>
  </si>
  <si>
    <t>ICDO INDICADORES DE DOCUMENTACIÓN (ICDO)</t>
  </si>
  <si>
    <t>ICHPMM INDICADORES DE HORARIOS, PERSONAL, MAQUINARIA Y MEDIOAMBIENTE (ICHPMM)</t>
  </si>
  <si>
    <t>INDICADORES DE MEDIOS DE COMUNICACIÓN (ICMC)</t>
  </si>
  <si>
    <t>ICMC INDICADORES DE MEDIOS DE COMUNICACIÓN (ICMC)</t>
  </si>
  <si>
    <t>La obtención de una calificación inferior a 8 será considera inaceptable y llevará aparejada de manera directa la penalización correspondiente</t>
  </si>
  <si>
    <t>OBTENCIÓN ÍNDICE CALIDAD CONTRATISTA ZONA SUR LOTE 1</t>
  </si>
  <si>
    <t>Determinación de índice de Suciedad Área i</t>
  </si>
  <si>
    <t>Determinación índice Suciedad Área 1</t>
  </si>
  <si>
    <t>Determinación índice Suciedad Área 2</t>
  </si>
  <si>
    <t>Determinación índice Suciedad Área 3</t>
  </si>
  <si>
    <t>Determinación índice Suciedad Área 4</t>
  </si>
  <si>
    <t>¿Cuantas áreas se han analizado (mínima 1, max 4)?</t>
  </si>
  <si>
    <t>ÍNDICE SUCIEDAD</t>
  </si>
  <si>
    <t>SUMA</t>
  </si>
  <si>
    <t>Eliminación de manchas Área 1</t>
  </si>
  <si>
    <t>Eliminación de manchas Área 2</t>
  </si>
  <si>
    <t>Eliminación de manchas Área 3</t>
  </si>
  <si>
    <t>Eliminación de manchas Área 4</t>
  </si>
  <si>
    <t>ELIMINACIÓN DE MANCHAS</t>
  </si>
  <si>
    <t>Eliminación de olores Área 1</t>
  </si>
  <si>
    <t>Eliminación de olores Área 2</t>
  </si>
  <si>
    <t>Eliminación de olores Área 3</t>
  </si>
  <si>
    <t>Eliminación de olores Área 4</t>
  </si>
  <si>
    <t>ÍNDICE DE SUCIEDAD</t>
  </si>
  <si>
    <t>ELIMACIÓN DE OLORES</t>
  </si>
  <si>
    <t>OBTENCIÓN ÍNDICE CALIDAD  ZONA SUR LOTE 1</t>
  </si>
  <si>
    <t>ICAPB</t>
  </si>
  <si>
    <t>ICCONTRA</t>
  </si>
  <si>
    <t>IC ZONA SUR</t>
  </si>
  <si>
    <t>∑IC</t>
  </si>
  <si>
    <t>ICPond</t>
  </si>
  <si>
    <t>MOBILIARIO URBANO. FUENTES Y ELEMENTOS DE DRENAJE</t>
  </si>
  <si>
    <t>MOBILIARIO URBANO, FUENTES Y ELEMENTOS DE DRENAJE</t>
  </si>
  <si>
    <t>LIMPIEZA ZONA JUEGOS INFANTILES, DE MAYORES Y CIRCUITOS DEPORTIVOS BÁSICOS</t>
  </si>
  <si>
    <t>SI</t>
  </si>
  <si>
    <t>MÍNIMO 30 EVALUACIONES DE CALIDAD MENSUALES. LA APB INDICARÁ LOS SUBSECTORES A EVALUAR</t>
  </si>
  <si>
    <t>MÍNIMO 1  EVALUACIÓN SEMANAL. LA APB INDICARÁ LOS SUBSECTORES A EVALUAR</t>
  </si>
  <si>
    <t>MÍNIMO 1 MENSUAL. LA APB INDICARÁ LOS SUBSECTORES A EVALUAR</t>
  </si>
  <si>
    <t>LA APB INDICARÁ LOS SUBSECTORES A EVALUAR</t>
  </si>
  <si>
    <r>
      <t>ICLO</t>
    </r>
    <r>
      <rPr>
        <vertAlign val="subscript"/>
        <sz val="11"/>
        <color theme="1"/>
        <rFont val="Calibri"/>
        <family val="2"/>
        <scheme val="minor"/>
      </rPr>
      <t>1</t>
    </r>
  </si>
  <si>
    <r>
      <t>ICLO</t>
    </r>
    <r>
      <rPr>
        <b/>
        <vertAlign val="subscript"/>
        <sz val="11"/>
        <color theme="0"/>
        <rFont val="Calibri"/>
        <family val="2"/>
        <scheme val="minor"/>
      </rPr>
      <t>i</t>
    </r>
  </si>
  <si>
    <r>
      <t>ICLOP</t>
    </r>
    <r>
      <rPr>
        <b/>
        <vertAlign val="subscript"/>
        <sz val="11"/>
        <color theme="0"/>
        <rFont val="Calibri"/>
        <family val="2"/>
        <scheme val="minor"/>
      </rPr>
      <t>i</t>
    </r>
  </si>
  <si>
    <t>LO1</t>
  </si>
  <si>
    <t>LO2</t>
  </si>
  <si>
    <t>LO3</t>
  </si>
  <si>
    <t>LO4</t>
  </si>
  <si>
    <t>LO5</t>
  </si>
  <si>
    <t>LO6</t>
  </si>
  <si>
    <t>LO7</t>
  </si>
  <si>
    <t>LO8</t>
  </si>
  <si>
    <t>LO9</t>
  </si>
  <si>
    <t>LO10</t>
  </si>
  <si>
    <t>LO11</t>
  </si>
  <si>
    <t>LO12</t>
  </si>
  <si>
    <t>LO13</t>
  </si>
  <si>
    <t>LO14</t>
  </si>
  <si>
    <t>INDICADOR PROGRAMACIÓN LIMPIEZAS GENERALES (IP3)</t>
  </si>
  <si>
    <t>INDICADOR SEGUIMIENTO LIMPIEZAS ORDINARIAS (IP1)</t>
  </si>
  <si>
    <t>INDICADOR SEGUIMIENTO LIMPIEZAS ORDINARIAS PROGRAMADAS (IP2)</t>
  </si>
  <si>
    <r>
      <t>INDICADOR TIEMPO DE RESPUESTA DE AVISOS (ITR</t>
    </r>
    <r>
      <rPr>
        <b/>
        <vertAlign val="subscript"/>
        <sz val="11"/>
        <color rgb="FFFF0000"/>
        <rFont val="Calibri"/>
        <family val="2"/>
        <scheme val="minor"/>
      </rPr>
      <t>2</t>
    </r>
    <r>
      <rPr>
        <b/>
        <sz val="11"/>
        <color rgb="FFFF0000"/>
        <rFont val="Calibri"/>
        <family val="2"/>
        <scheme val="minor"/>
      </rPr>
      <t>) PDS CORRECTIVAS</t>
    </r>
  </si>
  <si>
    <r>
      <t>INDICADOR TIEMPO DE RESPUESTA DE LIMPIEZAS ESPECIALES (ITR</t>
    </r>
    <r>
      <rPr>
        <b/>
        <vertAlign val="subscript"/>
        <sz val="11"/>
        <color rgb="FFFF0000"/>
        <rFont val="Calibri"/>
        <family val="2"/>
        <scheme val="minor"/>
      </rPr>
      <t>1</t>
    </r>
    <r>
      <rPr>
        <b/>
        <sz val="11"/>
        <color rgb="FFFF0000"/>
        <rFont val="Calibri"/>
        <family val="2"/>
        <scheme val="minor"/>
      </rPr>
      <t>)</t>
    </r>
  </si>
  <si>
    <r>
      <t>Se define ITR</t>
    </r>
    <r>
      <rPr>
        <vertAlign val="subscript"/>
        <sz val="11"/>
        <color theme="1"/>
        <rFont val="Calibri"/>
        <family val="2"/>
        <scheme val="minor"/>
      </rPr>
      <t>1</t>
    </r>
    <r>
      <rPr>
        <sz val="11"/>
        <color theme="1"/>
        <rFont val="Calibri"/>
        <family val="2"/>
        <scheme val="minor"/>
      </rPr>
      <t xml:space="preserve"> como el tiempo de respuesta del contratista ante la solicitud de ejecución de un LE. Las actuaciones deberan iniciarse antes de 3 días laborables respecto a la fecha de inicio solicitada por la APB</t>
    </r>
  </si>
  <si>
    <t>Este indicador mensual se considera inaceptable si se superán los 3 días para el comienzo de la LE (o el ofertado por el Contratista)</t>
  </si>
  <si>
    <r>
      <t>ITR</t>
    </r>
    <r>
      <rPr>
        <b/>
        <vertAlign val="subscript"/>
        <sz val="11"/>
        <color theme="0"/>
        <rFont val="Calibri"/>
        <family val="2"/>
        <scheme val="minor"/>
      </rPr>
      <t>1LE1</t>
    </r>
    <r>
      <rPr>
        <b/>
        <sz val="11"/>
        <color theme="0"/>
        <rFont val="Calibri"/>
        <family val="2"/>
        <scheme val="minor"/>
      </rPr>
      <t>=</t>
    </r>
  </si>
  <si>
    <r>
      <t>ITR</t>
    </r>
    <r>
      <rPr>
        <b/>
        <vertAlign val="subscript"/>
        <sz val="11"/>
        <color theme="0"/>
        <rFont val="Calibri"/>
        <family val="2"/>
        <scheme val="minor"/>
      </rPr>
      <t>1LE2</t>
    </r>
    <r>
      <rPr>
        <b/>
        <sz val="11"/>
        <color theme="0"/>
        <rFont val="Calibri"/>
        <family val="2"/>
        <scheme val="minor"/>
      </rPr>
      <t>=</t>
    </r>
  </si>
  <si>
    <r>
      <t>ITR</t>
    </r>
    <r>
      <rPr>
        <b/>
        <vertAlign val="subscript"/>
        <sz val="11"/>
        <color theme="0"/>
        <rFont val="Calibri"/>
        <family val="2"/>
        <scheme val="minor"/>
      </rPr>
      <t>1LE3</t>
    </r>
    <r>
      <rPr>
        <b/>
        <sz val="11"/>
        <color theme="0"/>
        <rFont val="Calibri"/>
        <family val="2"/>
        <scheme val="minor"/>
      </rPr>
      <t>=</t>
    </r>
  </si>
  <si>
    <t>IP3=</t>
  </si>
  <si>
    <t>IP2=</t>
  </si>
  <si>
    <t>IP1=</t>
  </si>
  <si>
    <r>
      <t>Se define ITR</t>
    </r>
    <r>
      <rPr>
        <vertAlign val="subscript"/>
        <sz val="11"/>
        <color theme="1"/>
        <rFont val="Calibri"/>
        <family val="2"/>
        <scheme val="minor"/>
      </rPr>
      <t>2</t>
    </r>
    <r>
      <rPr>
        <sz val="11"/>
        <color theme="1"/>
        <rFont val="Calibri"/>
        <family val="2"/>
        <scheme val="minor"/>
      </rPr>
      <t xml:space="preserve"> como el tiempo de respuesta del contratista ante un aviso de una PDS Correctiva.
Si se trata de una limpieza correctiva derivada de una emergencia o situación inesperada, la cual se ejecutará a través del equipo que denominamos RETÉN, el tiempo máximo de respuesta será de 6 horas considerando un tiempo de saciedad para la movilización de los medios técnicos y humanos hasta la zona de actuación de 3 horas.
En el caso de que la limpieza correctiva derive de una incorrecta ejecución de la limpieza preventiva, el tiempo de respuesta máximo será de 2 horas considerando un tiempo de saciedad para movilización hasta la zona donde se debe realizar la actuación de 0,5 horas.</t>
    </r>
  </si>
  <si>
    <t>Aceptables</t>
  </si>
  <si>
    <t>nº intervenciones (mes)</t>
  </si>
  <si>
    <t>Inaceptables</t>
  </si>
  <si>
    <r>
      <t>ITR</t>
    </r>
    <r>
      <rPr>
        <vertAlign val="subscript"/>
        <sz val="11"/>
        <color theme="0"/>
        <rFont val="Calibri"/>
        <family val="2"/>
        <scheme val="minor"/>
      </rPr>
      <t>2</t>
    </r>
    <r>
      <rPr>
        <sz val="11"/>
        <color theme="0"/>
        <rFont val="Calibri"/>
        <family val="2"/>
        <scheme val="minor"/>
      </rPr>
      <t xml:space="preserve"> situación emergencia</t>
    </r>
  </si>
  <si>
    <r>
      <t>ITR</t>
    </r>
    <r>
      <rPr>
        <vertAlign val="subscript"/>
        <sz val="11"/>
        <color theme="0"/>
        <rFont val="Calibri"/>
        <family val="2"/>
        <scheme val="minor"/>
      </rPr>
      <t xml:space="preserve">2 </t>
    </r>
    <r>
      <rPr>
        <sz val="11"/>
        <color theme="0"/>
        <rFont val="Calibri"/>
        <family val="2"/>
        <scheme val="minor"/>
      </rPr>
      <t>limpieza preventiva</t>
    </r>
  </si>
  <si>
    <t xml:space="preserve">EL CONTRATISTA CUMPLE CON LA IMAGEN DE  IDENTIDAD CORPORATIVA DE LA APB EN ROPA DE UNIFORME, EQUIPOS DE TRABAJOS Y MEDIOS TÉCNICOS </t>
  </si>
  <si>
    <t>INFORME MENSUAL SOBRE LA CANTIDADES RECOGIDAS DE CADA UNO DE LOS RESIDUOS CLASIFICADOS FORMULADAS EN PESO, VOLUMEN O UNIDADES</t>
  </si>
  <si>
    <t>DESINFECCIÓN COVID-19</t>
  </si>
  <si>
    <t>LE4</t>
  </si>
  <si>
    <t xml:space="preserve">RECOGIDA DE PODAS, HOJAS Y SEMILLAS </t>
  </si>
  <si>
    <t>USO DE PRODUCTOS DE LIMPIEZA NATURALES Y/O ECOLÓGICOS CON CERTIFICACIÓN SEGÚN LEY 8/2019, DE 19 DE FEBRERO, DE RESIDUOS Y SUELOS CONTAMINADOS DE LAS ILLES BALEARES</t>
  </si>
  <si>
    <t>EQUIPO DE TRABAJO FORMADO POR PERSONAL SUFICIENTE</t>
  </si>
  <si>
    <t>RETÉN A DISPOSICIÓN DEL RESPONSABLE DEL CONTRATO O PERSONA EN QUE DELEGUE</t>
  </si>
  <si>
    <t>EL CONTRATISTA HA COMUNICADO CUALQUIER CAMBIO EN LOS TRABAJADORES POR BAJAS LABORABLES, VACACIONES U OTRAS CIRCUNSTANCIAS</t>
  </si>
  <si>
    <t>TODOS LOS SERVICIOS QUE SE PRESTAN E INCIDENCIAS SE REFLEJAN DIARIAMENTE EN EL SISTEMA DE GESTIÓN (PLATAFORMA GMAO)</t>
  </si>
  <si>
    <t>EQUIPOS Y MAQUINARIA ADSCRITOS AL CONTRATO CUMPLEN CON LA LEGISLACIÓN Y NORMATIVA VIGENTE Y DISPONEN DE LAS INSPECCIONES PERIÓDICAS Y REVISIONES PERTINENTES</t>
  </si>
  <si>
    <t>EL PERSONAL CUMPLE CON LOS HORARIOS DE LAS JORNADAS LABORABLES (CONVENIO LABORAL APLICABLE)</t>
  </si>
  <si>
    <t>EL CONTRATISTA DISPONE DE VEHÍCULOS NECESARIOS PARA EL TRASLADO DEL PERSONAL ADSCRITO CON CALIFICACIÓN ECO O CERO EMISIONES</t>
  </si>
  <si>
    <t>COMUNICACIÓN VÍA PDS  PLATAFORMA GMAO</t>
  </si>
  <si>
    <t xml:space="preserve">Rellenar celdas en color </t>
  </si>
  <si>
    <t>Para el cálculo de la densidad del área se considerará como superficie equivalente del vial estudiado (S), el producto de la longitud (L) y la anchura equivalente E, según la siguiente ecuación:</t>
  </si>
  <si>
    <t>ICHPMM1</t>
  </si>
  <si>
    <t>ICDO1</t>
  </si>
  <si>
    <t>ICDO2</t>
  </si>
  <si>
    <t>ICDO3</t>
  </si>
  <si>
    <t>ICHPMM2</t>
  </si>
  <si>
    <t>ICHPMM3</t>
  </si>
  <si>
    <t>ICHPMM4</t>
  </si>
  <si>
    <t>ICHPMM5</t>
  </si>
  <si>
    <t>ICHPMM6</t>
  </si>
  <si>
    <t>ICHPMM7</t>
  </si>
  <si>
    <t>ICHPMM8</t>
  </si>
  <si>
    <t>ICHPMM9</t>
  </si>
  <si>
    <t>ICMC1</t>
  </si>
  <si>
    <t>ICMC2</t>
  </si>
  <si>
    <t>ICMC3</t>
  </si>
  <si>
    <t>También se tendrán en cuenta los residuos que se encuentren en el área de estudio y que sean perfectamente visibles para el ciudadano. Para ello serán clasificados y contabilizados según las siguientes categorías:
• Residuos inorgánicos: son los productos inertes, inodoros y no susceptibles de descomposición rápida. Se dividen en pequeños, medianos y grandes.
• Residuos orgánicos: son los restos de residuos domiciliarios o de otras fracciones de residuos que por el olor o la repercusión negativa sobre la higiene requieran más atención y vigilancia. También se dividen en pequeños, medianos y grandes.
• Papeleras: sin vaciar y vacías.
• Alcorques: sin limpiar y limpios.
• Otros residuos: residuos de barrido no recogidos, hojas, excrementos de animales y residuos pegados al pavimento. Las montañas de hojas se considerarán como residuos orgánicos
Su valoración deberá hacerse según la siguiente tabla, multiplicando el número de residuos encontrados por su valor de ponderación:</t>
  </si>
  <si>
    <t>Si alguna de las áreas es cero  el valor del Índice de Suciedad fuera &gt;100, el índice de Suciedad Global sería 0</t>
  </si>
  <si>
    <t>*Ojo si no se realizan 4 inspecciones dejar en blanco la casilla correspondiente de las áreas inferiores</t>
  </si>
  <si>
    <t>ICLO2</t>
  </si>
  <si>
    <t>ICLO3</t>
  </si>
  <si>
    <t>ICLO8</t>
  </si>
  <si>
    <t>ICLO9</t>
  </si>
  <si>
    <t>ICLO7</t>
  </si>
  <si>
    <t>ICLO10</t>
  </si>
  <si>
    <t>ICLO11</t>
  </si>
  <si>
    <t>ICLO12</t>
  </si>
  <si>
    <t>ICLO13</t>
  </si>
  <si>
    <t>ICLO14</t>
  </si>
  <si>
    <t>Limpieza, adecuación y desinfección contenedores Área 1</t>
  </si>
  <si>
    <t>Limpieza, adecuación y desinfección contenedores Área 2</t>
  </si>
  <si>
    <t>Limpieza, adecuación y desinfección contenedores Área 3</t>
  </si>
  <si>
    <t>Limpieza, adecuación y desinfección contenedores Área 4</t>
  </si>
  <si>
    <t>ÍNDICE SUCIEDAD ICLO (1-4-5-6)</t>
  </si>
  <si>
    <t>ELIMINACIÓN DE MANCHAS ICLO2</t>
  </si>
  <si>
    <t>ELIMINACIÓN DE OLORES ICLO3</t>
  </si>
  <si>
    <t>ICLO(1-4-5-6)</t>
  </si>
  <si>
    <t>LIMPIEZA, ADECUACIÓN Y DESINFECCIÓN CONTENEDORES ICLO7</t>
  </si>
  <si>
    <t>RECICLAJE RESIDUOS LIMPIEZA VIARIA ICLO8</t>
  </si>
  <si>
    <t>Reciclaje residuos limpieza viaria Área 1</t>
  </si>
  <si>
    <t>Reciclaje residuos limpieza viaria Área 2</t>
  </si>
  <si>
    <t>Reciclaje residuos limpieza viaria Área 3</t>
  </si>
  <si>
    <t>Reciclaje residuos limpieza viaria Área 4</t>
  </si>
  <si>
    <t>RECICLAJE Y RECOGIDA DE RESIDUOS ABANDONADOS ICLO9</t>
  </si>
  <si>
    <t>Reciclaje y Recogida de Residuos Abandonados Área 1</t>
  </si>
  <si>
    <t>Reciclaje y Recogida de Residuos Abandonados Área 2</t>
  </si>
  <si>
    <t>Reciclaje y Recogida de Residuos Abandonados Área 3</t>
  </si>
  <si>
    <t>Reciclaje y Recogida de Residuos Abandonados Área 4</t>
  </si>
  <si>
    <t>Mobiliario urbano, fuentes y elementos de drenaje Área 1</t>
  </si>
  <si>
    <t>Mobiliario urbano, fuentes y elementos de drenaje Área 2</t>
  </si>
  <si>
    <t>Mobiliario urbano, fuentes y elementos de drenaje Área 3</t>
  </si>
  <si>
    <t>Mobiliario urbano, fuentes y elementos de drenaje Área 4</t>
  </si>
  <si>
    <t>Limpieza y desinfección de baños portátiles Área 1</t>
  </si>
  <si>
    <t>Limpieza y desinfección de baños portátiles Área 2</t>
  </si>
  <si>
    <t>Limpieza y desinfección de baños portátiles Área 3</t>
  </si>
  <si>
    <t>Limpieza y desinfección de baños portátiles Área 4</t>
  </si>
  <si>
    <t>Reposición de hidrogeles exteriores Área 1</t>
  </si>
  <si>
    <t>Reposición de hidrogeles exteriores Área 2</t>
  </si>
  <si>
    <t>Reposición de hidrogeles exteriores Área 3</t>
  </si>
  <si>
    <t>Reposición de hidrogeles exteriores Área 4</t>
  </si>
  <si>
    <t>LIMPIEZA Y DESINFECCIÓN ZONAS ALTA ACUMULACIÓN PERSONAS ICLO13</t>
  </si>
  <si>
    <t>Limpieza y desinfección zonas alta acumulación personas Área 1</t>
  </si>
  <si>
    <t>Limpieza y desinfección zonas alta acumulación personas Área 2</t>
  </si>
  <si>
    <t>Limpieza y desinfección zonas alta acumulación personas Área 3</t>
  </si>
  <si>
    <t>Limpieza y desinfección zonas alta acumulación personas Área 4</t>
  </si>
  <si>
    <t>LIMPIEZA Y DESINFECCIÓN BARANDILLAS EXTERIORES ICLO14</t>
  </si>
  <si>
    <t>Limpieza y desinfección barandillas exteriores Área 1</t>
  </si>
  <si>
    <t>Limpieza y desinfección barandillas exteriores Área 2</t>
  </si>
  <si>
    <t>Limpieza y desinfección barandillas exteriores Área 3</t>
  </si>
  <si>
    <t>Limpieza y desinfección barandillas exteriores Área 4</t>
  </si>
  <si>
    <r>
      <t>ICL0</t>
    </r>
    <r>
      <rPr>
        <vertAlign val="subscript"/>
        <sz val="11"/>
        <color theme="1"/>
        <rFont val="Calibri (Cuerpo)"/>
      </rPr>
      <t>p</t>
    </r>
    <r>
      <rPr>
        <sz val="11"/>
        <color theme="1"/>
        <rFont val="Calibri"/>
        <family val="2"/>
        <scheme val="minor"/>
      </rPr>
      <t>1</t>
    </r>
  </si>
  <si>
    <r>
      <t>ICL0</t>
    </r>
    <r>
      <rPr>
        <vertAlign val="subscript"/>
        <sz val="11"/>
        <color theme="1"/>
        <rFont val="Calibri (Cuerpo)"/>
      </rPr>
      <t>p</t>
    </r>
    <r>
      <rPr>
        <sz val="11"/>
        <color theme="1"/>
        <rFont val="Calibri"/>
        <family val="2"/>
        <scheme val="minor"/>
      </rPr>
      <t>2</t>
    </r>
  </si>
  <si>
    <r>
      <t>ICL0</t>
    </r>
    <r>
      <rPr>
        <vertAlign val="subscript"/>
        <sz val="11"/>
        <color theme="1"/>
        <rFont val="Calibri (Cuerpo)"/>
      </rPr>
      <t>p</t>
    </r>
    <r>
      <rPr>
        <sz val="11"/>
        <color theme="1"/>
        <rFont val="Calibri"/>
        <family val="2"/>
        <scheme val="minor"/>
      </rPr>
      <t>3</t>
    </r>
  </si>
  <si>
    <r>
      <t>ICL0</t>
    </r>
    <r>
      <rPr>
        <vertAlign val="subscript"/>
        <sz val="11"/>
        <color theme="1"/>
        <rFont val="Calibri (Cuerpo)"/>
      </rPr>
      <t>p</t>
    </r>
    <r>
      <rPr>
        <sz val="11"/>
        <color theme="1"/>
        <rFont val="Calibri"/>
        <family val="2"/>
        <scheme val="minor"/>
      </rPr>
      <t>4</t>
    </r>
  </si>
  <si>
    <r>
      <t>ICL0</t>
    </r>
    <r>
      <rPr>
        <vertAlign val="subscript"/>
        <sz val="11"/>
        <color theme="1"/>
        <rFont val="Calibri (Cuerpo)"/>
      </rPr>
      <t>p</t>
    </r>
    <r>
      <rPr>
        <sz val="11"/>
        <color theme="1"/>
        <rFont val="Calibri"/>
        <family val="2"/>
        <scheme val="minor"/>
      </rPr>
      <t>5</t>
    </r>
  </si>
  <si>
    <r>
      <t>ICL0</t>
    </r>
    <r>
      <rPr>
        <vertAlign val="subscript"/>
        <sz val="11"/>
        <color theme="1"/>
        <rFont val="Calibri (Cuerpo)"/>
      </rPr>
      <t>P</t>
    </r>
    <r>
      <rPr>
        <sz val="11"/>
        <color theme="1"/>
        <rFont val="Calibri"/>
        <family val="2"/>
        <scheme val="minor"/>
      </rPr>
      <t>1</t>
    </r>
  </si>
  <si>
    <r>
      <t>ICL0</t>
    </r>
    <r>
      <rPr>
        <vertAlign val="subscript"/>
        <sz val="11"/>
        <color theme="1"/>
        <rFont val="Calibri (Cuerpo)"/>
      </rPr>
      <t>P</t>
    </r>
    <r>
      <rPr>
        <sz val="11"/>
        <color theme="1"/>
        <rFont val="Calibri"/>
        <family val="2"/>
        <scheme val="minor"/>
      </rPr>
      <t>2</t>
    </r>
  </si>
  <si>
    <r>
      <t>ICL0</t>
    </r>
    <r>
      <rPr>
        <vertAlign val="subscript"/>
        <sz val="11"/>
        <color theme="1"/>
        <rFont val="Calibri (Cuerpo)"/>
      </rPr>
      <t>P</t>
    </r>
    <r>
      <rPr>
        <sz val="11"/>
        <color theme="1"/>
        <rFont val="Calibri"/>
        <family val="2"/>
        <scheme val="minor"/>
      </rPr>
      <t>3</t>
    </r>
  </si>
  <si>
    <r>
      <t>ICL0</t>
    </r>
    <r>
      <rPr>
        <vertAlign val="subscript"/>
        <sz val="11"/>
        <color theme="1"/>
        <rFont val="Calibri (Cuerpo)"/>
      </rPr>
      <t>P</t>
    </r>
    <r>
      <rPr>
        <sz val="11"/>
        <color theme="1"/>
        <rFont val="Calibri"/>
        <family val="2"/>
        <scheme val="minor"/>
      </rPr>
      <t>4</t>
    </r>
  </si>
  <si>
    <r>
      <t>ICL0</t>
    </r>
    <r>
      <rPr>
        <vertAlign val="subscript"/>
        <sz val="11"/>
        <color theme="1"/>
        <rFont val="Calibri (Cuerpo)"/>
      </rPr>
      <t>P</t>
    </r>
    <r>
      <rPr>
        <sz val="11"/>
        <color theme="1"/>
        <rFont val="Calibri"/>
        <family val="2"/>
        <scheme val="minor"/>
      </rPr>
      <t>5</t>
    </r>
  </si>
  <si>
    <r>
      <t>INDICADORES DE CALIDAD LIMPIEZA PROGRAMADA (ICLO</t>
    </r>
    <r>
      <rPr>
        <b/>
        <vertAlign val="subscript"/>
        <sz val="11"/>
        <color rgb="FF0070C0"/>
        <rFont val="Calibri"/>
        <family val="2"/>
        <scheme val="minor"/>
      </rPr>
      <t>P</t>
    </r>
    <r>
      <rPr>
        <b/>
        <sz val="11"/>
        <color rgb="FF0070C0"/>
        <rFont val="Calibri (Cuerpo)"/>
      </rPr>
      <t>1</t>
    </r>
    <r>
      <rPr>
        <b/>
        <sz val="11"/>
        <color rgb="FF0070C0"/>
        <rFont val="Calibri"/>
        <family val="2"/>
        <scheme val="minor"/>
      </rPr>
      <t>)</t>
    </r>
  </si>
  <si>
    <r>
      <t>INDICADORES DE CALIDAD LIMPIEZA PROGRAMADA (ICLO</t>
    </r>
    <r>
      <rPr>
        <b/>
        <vertAlign val="subscript"/>
        <sz val="11"/>
        <color rgb="FF0070C0"/>
        <rFont val="Calibri"/>
        <family val="2"/>
        <scheme val="minor"/>
      </rPr>
      <t>P</t>
    </r>
    <r>
      <rPr>
        <b/>
        <sz val="11"/>
        <color rgb="FF0070C0"/>
        <rFont val="Calibri (Cuerpo)"/>
      </rPr>
      <t>2</t>
    </r>
    <r>
      <rPr>
        <b/>
        <sz val="11"/>
        <color rgb="FF0070C0"/>
        <rFont val="Calibri"/>
        <family val="2"/>
        <scheme val="minor"/>
      </rPr>
      <t>)</t>
    </r>
  </si>
  <si>
    <r>
      <t>INDICADORES DE CALIDAD LIMPIEZA PROGRAMADA (ICLO</t>
    </r>
    <r>
      <rPr>
        <b/>
        <vertAlign val="subscript"/>
        <sz val="11"/>
        <color rgb="FF0070C0"/>
        <rFont val="Calibri"/>
        <family val="2"/>
        <scheme val="minor"/>
      </rPr>
      <t>P</t>
    </r>
    <r>
      <rPr>
        <b/>
        <sz val="11"/>
        <color rgb="FF0070C0"/>
        <rFont val="Calibri (Cuerpo)"/>
      </rPr>
      <t>3</t>
    </r>
    <r>
      <rPr>
        <b/>
        <sz val="11"/>
        <color rgb="FF0070C0"/>
        <rFont val="Calibri"/>
        <family val="2"/>
        <scheme val="minor"/>
      </rPr>
      <t>)</t>
    </r>
  </si>
  <si>
    <r>
      <t>INDICADORES DE CALIDAD LIMPIEZA PROGRAMADA (ICLO</t>
    </r>
    <r>
      <rPr>
        <b/>
        <vertAlign val="subscript"/>
        <sz val="11"/>
        <color rgb="FF0070C0"/>
        <rFont val="Calibri"/>
        <family val="2"/>
        <scheme val="minor"/>
      </rPr>
      <t>P</t>
    </r>
    <r>
      <rPr>
        <b/>
        <sz val="11"/>
        <color rgb="FF0070C0"/>
        <rFont val="Calibri (Cuerpo)"/>
      </rPr>
      <t>4</t>
    </r>
    <r>
      <rPr>
        <b/>
        <sz val="11"/>
        <color rgb="FF0070C0"/>
        <rFont val="Calibri"/>
        <family val="2"/>
        <scheme val="minor"/>
      </rPr>
      <t>)</t>
    </r>
  </si>
  <si>
    <r>
      <t>INDICADORES DE CALIDAD LIMPIEZA PROGRAMADA (ICLO</t>
    </r>
    <r>
      <rPr>
        <b/>
        <vertAlign val="subscript"/>
        <sz val="11"/>
        <color rgb="FF0070C0"/>
        <rFont val="Calibri"/>
        <family val="2"/>
        <scheme val="minor"/>
      </rPr>
      <t>P</t>
    </r>
    <r>
      <rPr>
        <b/>
        <sz val="11"/>
        <color rgb="FF0070C0"/>
        <rFont val="Calibri (Cuerpo)"/>
      </rPr>
      <t>5</t>
    </r>
    <r>
      <rPr>
        <b/>
        <sz val="11"/>
        <color rgb="FF0070C0"/>
        <rFont val="Calibri"/>
        <family val="2"/>
        <scheme val="minor"/>
      </rPr>
      <t>)</t>
    </r>
  </si>
  <si>
    <t>ICLG INDICADORES DE LIMPIEZAS GENERAL (ICLG)</t>
  </si>
  <si>
    <t>*Si IC=0 ver Indicadores Limpieza APB</t>
  </si>
  <si>
    <t>ICLG1</t>
  </si>
  <si>
    <t>ICLG2</t>
  </si>
  <si>
    <t>ICLG3</t>
  </si>
  <si>
    <t>ICLG4</t>
  </si>
  <si>
    <t>ICLG5</t>
  </si>
  <si>
    <t>* Rellenar a mano en función de las inspecciones realizadas</t>
  </si>
  <si>
    <t>ICLE1</t>
  </si>
  <si>
    <t>ICLE2</t>
  </si>
  <si>
    <t>ICLE3</t>
  </si>
  <si>
    <t>ICLE4</t>
  </si>
  <si>
    <t>ICLE5</t>
  </si>
  <si>
    <t>ICDO4</t>
  </si>
  <si>
    <t>ICDO5</t>
  </si>
  <si>
    <t>ICLHPMM</t>
  </si>
  <si>
    <t>ICLHPMM1</t>
  </si>
  <si>
    <t>ICLHPMM2</t>
  </si>
  <si>
    <t>ICLHPMM3</t>
  </si>
  <si>
    <t>ICLHPMM4</t>
  </si>
  <si>
    <t>ICLHPMM5</t>
  </si>
  <si>
    <t>ICMC4</t>
  </si>
  <si>
    <t>ICMC5</t>
  </si>
  <si>
    <t>ICLE INDICADORES DE LIMPIEZA ESPECIAL (ICLE)</t>
  </si>
  <si>
    <t>RECOGIDA DE PODAS Y HOJAS Y SEMILLAS</t>
  </si>
  <si>
    <t>LIMPIEZA ZONA JUEGOS INFANTILES, DE MAYORES Y CIRCUITOS DEP. ICLO10</t>
  </si>
  <si>
    <t>Limpieza zona juegos infantiles, de mayores y circuitos dep. Área 1</t>
  </si>
  <si>
    <t>Limpieza zona juegos infantiles, de mayores y circuitos dep. Área 3</t>
  </si>
  <si>
    <t>Limpieza zona juegos infantiles, de mayores y circuitos dep. Área 4</t>
  </si>
  <si>
    <t>Limpieza zona juegos infantiles, de mayores y circuitos dep. Área 2</t>
  </si>
  <si>
    <t>MOBILIARIO URBANO. FUENTES Y ELEMENTOS DE DRENAJE ICLO11</t>
  </si>
  <si>
    <t>LIMPIEZA Y DESINFECCIÓN DE BAÑOS PORTATILES ICLO12</t>
  </si>
  <si>
    <t>REPOSICIÓN DE HIDROGELES EXTERIORES ICLO123</t>
  </si>
  <si>
    <t>Estos parámetros determinarán el resultado obtenido inmediatamente después de la prestación del servicio en un área determinada, es decir, la evaluación del rendimiento conseguido se hará siempre sobre sub-sectores que el equipo haya limpiado recientemente, de manera que cualquier residuo que se encuentre no pueda ser considerado de aparición reciente.</t>
  </si>
  <si>
    <t>La APB determinará cual es el área objeto de la inspección para la determinación de los indicadores objetos de evaluación por parte del Contratista</t>
  </si>
  <si>
    <t>OTROS</t>
  </si>
  <si>
    <t>Este parámetro determina el resultado obtenido inmediatamente después de la prestación del servicio en un área determinada, es decir, la evaluación del rendimiento conseguido se hará siempre sobre sub-sectores que el equipo haya limpiado recientemente, de manera que cualquier residuo que se encuentre no pueda ser considerado de aparición reciente.</t>
  </si>
  <si>
    <t>CALIDAD DE PRESTACIÓN DEL SERVICIO LOTE 2. APÉNDICE 1. LIMPIEZA SUPERFICIES EXTERIORES EN EL PUERTO DE LA SAVINA.  ZONA ESTACIÓN MARÍTIMA-MUELLE-PASAJE</t>
  </si>
  <si>
    <t>CALIDAD DE PRESTACIÓN DEL SERVICIO LOTE 2. APÉNDICE 1. LIMPIEZA SUPERFICIES EXTERIORES EN EL PUERTO DE LA SAVINA.  ZONA PASEO DE LA MARINA-CALZADA PONIENTE</t>
  </si>
  <si>
    <t>CALIDAD DE PRESTACIÓN DEL SERVICIO LOTE2. APÉNDICE 1. LIMPIEZA SUPERFICIES EXTERIORES EN EL PUERTO DE LA SAVINA.  ZONA MUELLE COMERCIAL-DÁRSENA PESQUERA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</si>
</sst>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28" x14ac:knownFonts="1">
    <font>
      <sz val="11"/>
      <color theme="1"/>
      <name val="Calibri"/>
      <family val="2"/>
      <scheme val="minor"/>
    </font>
    <font>
      <b/>
      <sz val="11"/>
      <color theme="1"/>
      <name val="Calibri"/>
      <family val="2"/>
      <scheme val="minor"/>
    </font>
    <font>
      <b/>
      <i/>
      <sz val="11"/>
      <color theme="1"/>
      <name val="Calibri"/>
      <family val="2"/>
      <scheme val="minor"/>
    </font>
    <font>
      <i/>
      <sz val="11"/>
      <color theme="1"/>
      <name val="Calibri"/>
      <family val="2"/>
      <scheme val="minor"/>
    </font>
    <font>
      <sz val="11"/>
      <name val="Calibri"/>
      <family val="2"/>
      <scheme val="minor"/>
    </font>
    <font>
      <sz val="11"/>
      <color rgb="FF0070C0"/>
      <name val="Calibri"/>
      <family val="2"/>
      <scheme val="minor"/>
    </font>
    <font>
      <sz val="11"/>
      <color theme="5"/>
      <name val="Calibri"/>
      <family val="2"/>
      <scheme val="minor"/>
    </font>
    <font>
      <sz val="11"/>
      <color theme="9"/>
      <name val="Calibri"/>
      <family val="2"/>
      <scheme val="minor"/>
    </font>
    <font>
      <b/>
      <sz val="11"/>
      <color rgb="FF0070C0"/>
      <name val="Calibri"/>
      <family val="2"/>
      <scheme val="minor"/>
    </font>
    <font>
      <b/>
      <sz val="11"/>
      <color theme="5"/>
      <name val="Calibri"/>
      <family val="2"/>
      <scheme val="minor"/>
    </font>
    <font>
      <b/>
      <sz val="11"/>
      <color theme="9"/>
      <name val="Calibri"/>
      <family val="2"/>
      <scheme val="minor"/>
    </font>
    <font>
      <vertAlign val="subscript"/>
      <sz val="11"/>
      <color theme="1"/>
      <name val="Calibri"/>
      <family val="2"/>
      <scheme val="minor"/>
    </font>
    <font>
      <b/>
      <sz val="11"/>
      <color theme="0"/>
      <name val="Calibri"/>
      <family val="2"/>
      <scheme val="minor"/>
    </font>
    <font>
      <sz val="11"/>
      <color theme="0"/>
      <name val="Calibri"/>
      <family val="2"/>
      <scheme val="minor"/>
    </font>
    <font>
      <vertAlign val="superscript"/>
      <sz val="11"/>
      <color theme="1"/>
      <name val="Calibri"/>
      <family val="2"/>
      <scheme val="minor"/>
    </font>
    <font>
      <sz val="11"/>
      <color theme="1"/>
      <name val="Calibri"/>
      <family val="2"/>
    </font>
    <font>
      <b/>
      <sz val="11"/>
      <color theme="1"/>
      <name val="Calibri"/>
      <family val="2"/>
    </font>
    <font>
      <vertAlign val="superscript"/>
      <sz val="11"/>
      <color theme="0"/>
      <name val="Calibri"/>
      <family val="2"/>
      <scheme val="minor"/>
    </font>
    <font>
      <b/>
      <sz val="11"/>
      <color rgb="FFFF0000"/>
      <name val="Calibri"/>
      <family val="2"/>
      <scheme val="minor"/>
    </font>
    <font>
      <b/>
      <vertAlign val="subscript"/>
      <sz val="11"/>
      <color rgb="FF0070C0"/>
      <name val="Calibri"/>
      <family val="2"/>
      <scheme val="minor"/>
    </font>
    <font>
      <b/>
      <i/>
      <sz val="11"/>
      <color theme="0"/>
      <name val="Calibri"/>
      <family val="2"/>
      <scheme val="minor"/>
    </font>
    <font>
      <b/>
      <sz val="11"/>
      <name val="Calibri"/>
      <family val="2"/>
      <scheme val="minor"/>
    </font>
    <font>
      <b/>
      <vertAlign val="subscript"/>
      <sz val="11"/>
      <color theme="0"/>
      <name val="Calibri"/>
      <family val="2"/>
      <scheme val="minor"/>
    </font>
    <font>
      <b/>
      <sz val="11"/>
      <color rgb="FF00B050"/>
      <name val="Calibri"/>
      <family val="2"/>
      <scheme val="minor"/>
    </font>
    <font>
      <b/>
      <vertAlign val="subscript"/>
      <sz val="11"/>
      <color rgb="FFFF0000"/>
      <name val="Calibri"/>
      <family val="2"/>
      <scheme val="minor"/>
    </font>
    <font>
      <vertAlign val="subscript"/>
      <sz val="11"/>
      <color theme="0"/>
      <name val="Calibri"/>
      <family val="2"/>
      <scheme val="minor"/>
    </font>
    <font>
      <vertAlign val="subscript"/>
      <sz val="11"/>
      <color theme="1"/>
      <name val="Calibri (Cuerpo)"/>
    </font>
    <font>
      <b/>
      <sz val="11"/>
      <color rgb="FF0070C0"/>
      <name val="Calibri (Cuerpo)"/>
    </font>
  </fonts>
  <fills count="14">
    <fill>
      <patternFill patternType="none"/>
    </fill>
    <fill>
      <patternFill patternType="gray125"/>
    </fill>
    <fill>
      <patternFill patternType="solid">
        <fgColor rgb="FFFFC000"/>
        <bgColor indexed="64"/>
      </patternFill>
    </fill>
    <fill>
      <patternFill patternType="solid">
        <fgColor rgb="FF002060"/>
        <bgColor indexed="64"/>
      </patternFill>
    </fill>
    <fill>
      <patternFill patternType="solid">
        <fgColor rgb="FF0070C0"/>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00B0F0"/>
        <bgColor indexed="64"/>
      </patternFill>
    </fill>
    <fill>
      <patternFill patternType="solid">
        <fgColor theme="8" tint="0.39997558519241921"/>
        <bgColor indexed="64"/>
      </patternFill>
    </fill>
    <fill>
      <patternFill patternType="solid">
        <fgColor theme="0" tint="-0.249977111117893"/>
        <bgColor indexed="64"/>
      </patternFill>
    </fill>
  </fills>
  <borders count="12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style="thin">
        <color theme="0"/>
      </right>
      <top/>
      <bottom style="thin">
        <color theme="0"/>
      </bottom>
      <diagonal/>
    </border>
    <border>
      <left style="thin">
        <color theme="0"/>
      </left>
      <right/>
      <top/>
      <bottom/>
      <diagonal/>
    </border>
    <border>
      <left/>
      <right/>
      <top style="thin">
        <color theme="0"/>
      </top>
      <bottom style="thin">
        <color theme="0"/>
      </bottom>
      <diagonal/>
    </border>
    <border>
      <left/>
      <right style="thin">
        <color theme="0"/>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left>
      <right style="medium">
        <color indexed="64"/>
      </right>
      <top style="thin">
        <color theme="0"/>
      </top>
      <bottom style="thin">
        <color theme="0"/>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top style="thin">
        <color theme="0"/>
      </top>
      <bottom style="medium">
        <color indexed="64"/>
      </bottom>
      <diagonal/>
    </border>
    <border>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theme="1"/>
      </left>
      <right style="medium">
        <color theme="1"/>
      </right>
      <top style="medium">
        <color theme="1"/>
      </top>
      <bottom style="medium">
        <color theme="1"/>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diagonal/>
    </border>
    <border>
      <left style="thin">
        <color theme="0"/>
      </left>
      <right style="medium">
        <color theme="1"/>
      </right>
      <top style="thin">
        <color theme="0"/>
      </top>
      <bottom style="thin">
        <color theme="0"/>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
      <left style="medium">
        <color theme="1"/>
      </left>
      <right style="thin">
        <color theme="0"/>
      </right>
      <top style="thin">
        <color theme="0"/>
      </top>
      <bottom style="thin">
        <color theme="0"/>
      </bottom>
      <diagonal/>
    </border>
    <border>
      <left style="medium">
        <color theme="1"/>
      </left>
      <right/>
      <top style="medium">
        <color theme="1"/>
      </top>
      <bottom style="medium">
        <color theme="1"/>
      </bottom>
      <diagonal/>
    </border>
    <border>
      <left/>
      <right style="medium">
        <color theme="1"/>
      </right>
      <top style="medium">
        <color theme="1"/>
      </top>
      <bottom style="medium">
        <color theme="1"/>
      </bottom>
      <diagonal/>
    </border>
    <border>
      <left/>
      <right/>
      <top/>
      <bottom style="thin">
        <color theme="0"/>
      </bottom>
      <diagonal/>
    </border>
    <border>
      <left/>
      <right style="medium">
        <color theme="1"/>
      </right>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style="medium">
        <color theme="1"/>
      </left>
      <right style="thin">
        <color theme="0"/>
      </right>
      <top style="thin">
        <color theme="0"/>
      </top>
      <bottom style="medium">
        <color theme="1"/>
      </bottom>
      <diagonal/>
    </border>
    <border>
      <left style="thin">
        <color theme="0"/>
      </left>
      <right style="thin">
        <color theme="0"/>
      </right>
      <top style="thin">
        <color theme="0"/>
      </top>
      <bottom style="medium">
        <color theme="1"/>
      </bottom>
      <diagonal/>
    </border>
    <border>
      <left style="thin">
        <color theme="0"/>
      </left>
      <right style="medium">
        <color theme="1"/>
      </right>
      <top style="thin">
        <color theme="0"/>
      </top>
      <bottom style="medium">
        <color theme="1"/>
      </bottom>
      <diagonal/>
    </border>
    <border>
      <left style="medium">
        <color theme="1"/>
      </left>
      <right style="thin">
        <color theme="0"/>
      </right>
      <top/>
      <bottom style="thin">
        <color theme="0"/>
      </bottom>
      <diagonal/>
    </border>
    <border>
      <left style="thin">
        <color theme="0"/>
      </left>
      <right style="medium">
        <color theme="1"/>
      </right>
      <top/>
      <bottom style="thin">
        <color theme="0"/>
      </bottom>
      <diagonal/>
    </border>
    <border>
      <left/>
      <right/>
      <top style="medium">
        <color theme="1"/>
      </top>
      <bottom style="medium">
        <color theme="1"/>
      </bottom>
      <diagonal/>
    </border>
    <border>
      <left style="medium">
        <color theme="1"/>
      </left>
      <right style="thin">
        <color theme="0"/>
      </right>
      <top style="medium">
        <color theme="1"/>
      </top>
      <bottom style="medium">
        <color theme="1"/>
      </bottom>
      <diagonal/>
    </border>
    <border>
      <left style="thin">
        <color theme="0"/>
      </left>
      <right style="medium">
        <color theme="1"/>
      </right>
      <top style="medium">
        <color theme="1"/>
      </top>
      <bottom style="medium">
        <color theme="1"/>
      </bottom>
      <diagonal/>
    </border>
    <border>
      <left style="medium">
        <color theme="1"/>
      </left>
      <right style="medium">
        <color theme="1"/>
      </right>
      <top style="medium">
        <color theme="1"/>
      </top>
      <bottom/>
      <diagonal/>
    </border>
    <border>
      <left style="medium">
        <color theme="1"/>
      </left>
      <right style="medium">
        <color theme="1"/>
      </right>
      <top/>
      <bottom/>
      <diagonal/>
    </border>
    <border>
      <left style="medium">
        <color theme="1"/>
      </left>
      <right style="medium">
        <color theme="1"/>
      </right>
      <top/>
      <bottom style="medium">
        <color theme="1"/>
      </bottom>
      <diagonal/>
    </border>
    <border>
      <left style="thin">
        <color theme="0"/>
      </left>
      <right/>
      <top style="medium">
        <color theme="1"/>
      </top>
      <bottom/>
      <diagonal/>
    </border>
    <border>
      <left style="thin">
        <color theme="0"/>
      </left>
      <right/>
      <top/>
      <bottom style="medium">
        <color theme="1"/>
      </bottom>
      <diagonal/>
    </border>
    <border>
      <left style="thin">
        <color theme="0"/>
      </left>
      <right style="medium">
        <color theme="1"/>
      </right>
      <top style="thin">
        <color theme="0"/>
      </top>
      <bottom/>
      <diagonal/>
    </border>
    <border>
      <left style="medium">
        <color theme="1"/>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thin">
        <color theme="0"/>
      </left>
      <right style="thin">
        <color theme="0"/>
      </right>
      <top/>
      <bottom style="medium">
        <color theme="1"/>
      </bottom>
      <diagonal/>
    </border>
    <border>
      <left/>
      <right style="thin">
        <color theme="0"/>
      </right>
      <top style="thin">
        <color theme="0"/>
      </top>
      <bottom style="medium">
        <color theme="1"/>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theme="1"/>
      </bottom>
      <diagonal/>
    </border>
    <border>
      <left/>
      <right style="medium">
        <color indexed="64"/>
      </right>
      <top style="medium">
        <color indexed="64"/>
      </top>
      <bottom style="medium">
        <color theme="1"/>
      </bottom>
      <diagonal/>
    </border>
    <border>
      <left style="medium">
        <color indexed="64"/>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style="thin">
        <color theme="0"/>
      </right>
      <top style="thin">
        <color theme="0"/>
      </top>
      <bottom style="thin">
        <color theme="0"/>
      </bottom>
      <diagonal/>
    </border>
    <border>
      <left style="thin">
        <color indexed="64"/>
      </left>
      <right/>
      <top style="thin">
        <color indexed="64"/>
      </top>
      <bottom style="thin">
        <color indexed="64"/>
      </bottom>
      <diagonal/>
    </border>
    <border>
      <left style="thin">
        <color indexed="64"/>
      </left>
      <right/>
      <top style="thin">
        <color indexed="64"/>
      </top>
      <bottom style="medium">
        <color theme="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theme="1"/>
      </bottom>
      <diagonal/>
    </border>
    <border>
      <left/>
      <right style="thin">
        <color theme="0"/>
      </right>
      <top/>
      <bottom style="medium">
        <color indexed="64"/>
      </bottom>
      <diagonal/>
    </border>
    <border>
      <left style="thin">
        <color theme="0"/>
      </left>
      <right/>
      <top/>
      <bottom style="medium">
        <color indexed="64"/>
      </bottom>
      <diagonal/>
    </border>
    <border>
      <left/>
      <right style="medium">
        <color indexed="64"/>
      </right>
      <top style="thin">
        <color theme="0"/>
      </top>
      <bottom style="thin">
        <color theme="0"/>
      </bottom>
      <diagonal/>
    </border>
    <border>
      <left/>
      <right style="medium">
        <color indexed="64"/>
      </right>
      <top style="thin">
        <color theme="0"/>
      </top>
      <bottom/>
      <diagonal/>
    </border>
    <border>
      <left style="medium">
        <color indexed="64"/>
      </left>
      <right/>
      <top style="medium">
        <color indexed="64"/>
      </top>
      <bottom style="thin">
        <color theme="0"/>
      </bottom>
      <diagonal/>
    </border>
    <border>
      <left/>
      <right/>
      <top style="medium">
        <color indexed="64"/>
      </top>
      <bottom style="thin">
        <color theme="0"/>
      </bottom>
      <diagonal/>
    </border>
    <border>
      <left/>
      <right style="thin">
        <color theme="0"/>
      </right>
      <top style="medium">
        <color indexed="64"/>
      </top>
      <bottom/>
      <diagonal/>
    </border>
    <border>
      <left style="thin">
        <color theme="0"/>
      </left>
      <right/>
      <top style="medium">
        <color indexed="64"/>
      </top>
      <bottom/>
      <diagonal/>
    </border>
    <border>
      <left/>
      <right style="medium">
        <color indexed="64"/>
      </right>
      <top style="thin">
        <color theme="0"/>
      </top>
      <bottom style="medium">
        <color indexed="64"/>
      </bottom>
      <diagonal/>
    </border>
    <border>
      <left style="medium">
        <color indexed="64"/>
      </left>
      <right style="thin">
        <color theme="0"/>
      </right>
      <top style="medium">
        <color indexed="64"/>
      </top>
      <bottom style="thin">
        <color theme="0"/>
      </bottom>
      <diagonal/>
    </border>
    <border>
      <left style="thin">
        <color theme="0"/>
      </left>
      <right/>
      <top style="medium">
        <color indexed="64"/>
      </top>
      <bottom style="thin">
        <color theme="0"/>
      </bottom>
      <diagonal/>
    </border>
    <border>
      <left/>
      <right style="medium">
        <color indexed="64"/>
      </right>
      <top style="medium">
        <color indexed="64"/>
      </top>
      <bottom style="thin">
        <color theme="0"/>
      </bottom>
      <diagonal/>
    </border>
    <border>
      <left style="medium">
        <color indexed="64"/>
      </left>
      <right style="thin">
        <color theme="0"/>
      </right>
      <top style="thin">
        <color theme="0"/>
      </top>
      <bottom style="medium">
        <color indexed="64"/>
      </bottom>
      <diagonal/>
    </border>
    <border>
      <left style="medium">
        <color indexed="64"/>
      </left>
      <right style="thin">
        <color theme="0"/>
      </right>
      <top/>
      <bottom style="medium">
        <color indexed="64"/>
      </bottom>
      <diagonal/>
    </border>
    <border>
      <left style="medium">
        <color indexed="64"/>
      </left>
      <right/>
      <top style="thin">
        <color theme="0"/>
      </top>
      <bottom/>
      <diagonal/>
    </border>
    <border>
      <left style="medium">
        <color indexed="64"/>
      </left>
      <right/>
      <top/>
      <bottom style="thin">
        <color theme="0"/>
      </bottom>
      <diagonal/>
    </border>
    <border>
      <left style="medium">
        <color indexed="64"/>
      </left>
      <right style="medium">
        <color indexed="64"/>
      </right>
      <top style="medium">
        <color indexed="64"/>
      </top>
      <bottom style="thin">
        <color theme="0"/>
      </bottom>
      <diagonal/>
    </border>
    <border>
      <left style="medium">
        <color indexed="64"/>
      </left>
      <right style="medium">
        <color indexed="64"/>
      </right>
      <top style="thin">
        <color theme="0"/>
      </top>
      <bottom style="thin">
        <color theme="0"/>
      </bottom>
      <diagonal/>
    </border>
    <border>
      <left style="medium">
        <color indexed="64"/>
      </left>
      <right style="medium">
        <color indexed="64"/>
      </right>
      <top style="thin">
        <color theme="0"/>
      </top>
      <bottom style="medium">
        <color indexed="64"/>
      </bottom>
      <diagonal/>
    </border>
    <border>
      <left style="medium">
        <color indexed="64"/>
      </left>
      <right style="medium">
        <color indexed="64"/>
      </right>
      <top style="thin">
        <color theme="0"/>
      </top>
      <bottom/>
      <diagonal/>
    </border>
    <border>
      <left style="medium">
        <color indexed="64"/>
      </left>
      <right style="medium">
        <color indexed="64"/>
      </right>
      <top/>
      <bottom style="thin">
        <color theme="0"/>
      </bottom>
      <diagonal/>
    </border>
    <border>
      <left style="medium">
        <color indexed="64"/>
      </left>
      <right style="thin">
        <color theme="0"/>
      </right>
      <top style="medium">
        <color indexed="64"/>
      </top>
      <bottom style="medium">
        <color indexed="64"/>
      </bottom>
      <diagonal/>
    </border>
    <border>
      <left style="thin">
        <color theme="0"/>
      </left>
      <right style="thin">
        <color theme="0"/>
      </right>
      <top style="medium">
        <color indexed="64"/>
      </top>
      <bottom style="medium">
        <color indexed="64"/>
      </bottom>
      <diagonal/>
    </border>
    <border>
      <left style="thin">
        <color theme="0"/>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thin">
        <color theme="0"/>
      </bottom>
      <diagonal/>
    </border>
    <border>
      <left style="medium">
        <color theme="1"/>
      </left>
      <right/>
      <top style="medium">
        <color indexed="64"/>
      </top>
      <bottom/>
      <diagonal/>
    </border>
    <border>
      <left style="thin">
        <color theme="0"/>
      </left>
      <right style="medium">
        <color indexed="64"/>
      </right>
      <top style="medium">
        <color indexed="64"/>
      </top>
      <bottom style="thin">
        <color theme="0"/>
      </bottom>
      <diagonal/>
    </border>
    <border>
      <left/>
      <right style="medium">
        <color indexed="64"/>
      </right>
      <top style="medium">
        <color theme="1"/>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theme="1"/>
      </left>
      <right/>
      <top style="medium">
        <color indexed="64"/>
      </top>
      <bottom style="medium">
        <color indexed="64"/>
      </bottom>
      <diagonal/>
    </border>
    <border>
      <left style="medium">
        <color theme="1"/>
      </left>
      <right style="medium">
        <color indexed="64"/>
      </right>
      <top style="medium">
        <color indexed="64"/>
      </top>
      <bottom style="medium">
        <color indexed="64"/>
      </bottom>
      <diagonal/>
    </border>
    <border>
      <left/>
      <right style="medium">
        <color indexed="64"/>
      </right>
      <top style="medium">
        <color theme="1"/>
      </top>
      <bottom style="medium">
        <color theme="1"/>
      </bottom>
      <diagonal/>
    </border>
    <border>
      <left style="medium">
        <color theme="1"/>
      </left>
      <right style="medium">
        <color indexed="64"/>
      </right>
      <top style="thin">
        <color theme="0"/>
      </top>
      <bottom style="thin">
        <color theme="0"/>
      </bottom>
      <diagonal/>
    </border>
    <border>
      <left style="medium">
        <color theme="1"/>
      </left>
      <right style="medium">
        <color indexed="64"/>
      </right>
      <top/>
      <bottom style="medium">
        <color theme="1"/>
      </bottom>
      <diagonal/>
    </border>
    <border>
      <left/>
      <right style="medium">
        <color auto="1"/>
      </right>
      <top/>
      <bottom style="medium">
        <color theme="1"/>
      </bottom>
      <diagonal/>
    </border>
    <border>
      <left style="medium">
        <color theme="1"/>
      </left>
      <right style="medium">
        <color indexed="64"/>
      </right>
      <top/>
      <bottom style="thin">
        <color theme="0"/>
      </bottom>
      <diagonal/>
    </border>
    <border>
      <left style="medium">
        <color theme="1"/>
      </left>
      <right style="medium">
        <color indexed="64"/>
      </right>
      <top style="medium">
        <color theme="1"/>
      </top>
      <bottom style="medium">
        <color theme="1"/>
      </bottom>
      <diagonal/>
    </border>
    <border>
      <left style="medium">
        <color theme="1"/>
      </left>
      <right/>
      <top/>
      <bottom style="medium">
        <color indexed="64"/>
      </bottom>
      <diagonal/>
    </border>
  </borders>
  <cellStyleXfs count="1">
    <xf numFmtId="0" fontId="0" fillId="0" borderId="0"/>
  </cellStyleXfs>
  <cellXfs count="888">
    <xf numFmtId="0" fontId="0" fillId="0" borderId="0" xfId="0"/>
    <xf numFmtId="0" fontId="1" fillId="0" borderId="0" xfId="0" applyFont="1"/>
    <xf numFmtId="0" fontId="3" fillId="0" borderId="0" xfId="0" applyFont="1"/>
    <xf numFmtId="0" fontId="0" fillId="2" borderId="0" xfId="0" applyFill="1"/>
    <xf numFmtId="0" fontId="8" fillId="0" borderId="1" xfId="0" applyFont="1" applyBorder="1"/>
    <xf numFmtId="0" fontId="0" fillId="0" borderId="2" xfId="0" applyBorder="1"/>
    <xf numFmtId="0" fontId="0" fillId="0" borderId="3" xfId="0" applyBorder="1"/>
    <xf numFmtId="0" fontId="5" fillId="0" borderId="4" xfId="0" applyFont="1" applyBorder="1"/>
    <xf numFmtId="0" fontId="0" fillId="0" borderId="0" xfId="0" applyBorder="1"/>
    <xf numFmtId="0" fontId="1" fillId="0" borderId="0" xfId="0" applyFont="1" applyBorder="1"/>
    <xf numFmtId="0" fontId="0" fillId="0" borderId="5" xfId="0" applyBorder="1"/>
    <xf numFmtId="0" fontId="0" fillId="0" borderId="4" xfId="0" applyBorder="1"/>
    <xf numFmtId="0" fontId="0" fillId="0" borderId="6" xfId="0" applyBorder="1"/>
    <xf numFmtId="0" fontId="0" fillId="0" borderId="7" xfId="0" applyBorder="1"/>
    <xf numFmtId="0" fontId="0" fillId="0" borderId="8" xfId="0" applyBorder="1"/>
    <xf numFmtId="0" fontId="3" fillId="0" borderId="2" xfId="0" applyFont="1" applyBorder="1"/>
    <xf numFmtId="0" fontId="9" fillId="0" borderId="1" xfId="0" applyFont="1" applyBorder="1"/>
    <xf numFmtId="0" fontId="1" fillId="0" borderId="2" xfId="0" applyFont="1" applyBorder="1"/>
    <xf numFmtId="0" fontId="6" fillId="0" borderId="4" xfId="0" applyFont="1" applyBorder="1"/>
    <xf numFmtId="0" fontId="7" fillId="0" borderId="4" xfId="0" applyFont="1" applyBorder="1"/>
    <xf numFmtId="0" fontId="0" fillId="0" borderId="0" xfId="0" applyFill="1" applyBorder="1"/>
    <xf numFmtId="0" fontId="0" fillId="0" borderId="0" xfId="0" applyAlignment="1">
      <alignment horizontal="center"/>
    </xf>
    <xf numFmtId="0" fontId="0" fillId="0" borderId="9" xfId="0" applyBorder="1"/>
    <xf numFmtId="0" fontId="13" fillId="3" borderId="10" xfId="0" applyFont="1" applyFill="1" applyBorder="1" applyAlignment="1">
      <alignment horizontal="center"/>
    </xf>
    <xf numFmtId="0" fontId="4" fillId="7" borderId="10" xfId="0" applyFont="1" applyFill="1" applyBorder="1" applyAlignment="1">
      <alignment horizontal="center"/>
    </xf>
    <xf numFmtId="0" fontId="0" fillId="8" borderId="10" xfId="0" applyFill="1" applyBorder="1" applyAlignment="1">
      <alignment horizontal="center"/>
    </xf>
    <xf numFmtId="0" fontId="0" fillId="0" borderId="10" xfId="0" applyFill="1" applyBorder="1" applyAlignment="1">
      <alignment horizontal="center"/>
    </xf>
    <xf numFmtId="0" fontId="0" fillId="10" borderId="10" xfId="0" applyFill="1" applyBorder="1" applyAlignment="1">
      <alignment horizontal="center"/>
    </xf>
    <xf numFmtId="0" fontId="2" fillId="0" borderId="0" xfId="0" applyFont="1"/>
    <xf numFmtId="0" fontId="0" fillId="0" borderId="0" xfId="0" applyAlignment="1">
      <alignment horizontal="center" vertical="center"/>
    </xf>
    <xf numFmtId="0" fontId="13" fillId="4" borderId="10" xfId="0" applyFont="1" applyFill="1" applyBorder="1" applyAlignment="1">
      <alignment horizontal="center" vertical="center"/>
    </xf>
    <xf numFmtId="0" fontId="13" fillId="3" borderId="10" xfId="0" applyFont="1" applyFill="1" applyBorder="1" applyAlignment="1">
      <alignment horizontal="center" vertical="center" wrapText="1"/>
    </xf>
    <xf numFmtId="16" fontId="0" fillId="8" borderId="10" xfId="0" applyNumberFormat="1" applyFill="1" applyBorder="1" applyAlignment="1">
      <alignment horizontal="center"/>
    </xf>
    <xf numFmtId="0" fontId="13" fillId="3" borderId="10" xfId="0" applyFont="1" applyFill="1" applyBorder="1" applyAlignment="1">
      <alignment horizontal="center" vertical="center"/>
    </xf>
    <xf numFmtId="0" fontId="4" fillId="0" borderId="0" xfId="0" applyFont="1" applyFill="1" applyBorder="1" applyAlignment="1">
      <alignment horizontal="center"/>
    </xf>
    <xf numFmtId="0" fontId="13" fillId="4" borderId="10" xfId="0" applyFont="1" applyFill="1" applyBorder="1" applyAlignment="1">
      <alignment horizontal="right" vertical="center"/>
    </xf>
    <xf numFmtId="0" fontId="4" fillId="7" borderId="10" xfId="0" applyFont="1" applyFill="1" applyBorder="1" applyAlignment="1">
      <alignment horizontal="center" vertical="center"/>
    </xf>
    <xf numFmtId="0" fontId="0" fillId="2" borderId="10" xfId="0" applyFill="1" applyBorder="1" applyAlignment="1">
      <alignment horizontal="center"/>
    </xf>
    <xf numFmtId="0" fontId="0" fillId="2" borderId="10" xfId="0" applyFill="1" applyBorder="1"/>
    <xf numFmtId="0" fontId="0" fillId="6" borderId="9" xfId="0" applyFill="1" applyBorder="1"/>
    <xf numFmtId="0" fontId="1" fillId="0" borderId="0" xfId="0" applyFont="1" applyFill="1" applyBorder="1"/>
    <xf numFmtId="0" fontId="0" fillId="0" borderId="0" xfId="0" applyFill="1"/>
    <xf numFmtId="0" fontId="1" fillId="8" borderId="10" xfId="0" applyFont="1" applyFill="1" applyBorder="1" applyAlignment="1">
      <alignment vertical="center"/>
    </xf>
    <xf numFmtId="0" fontId="6" fillId="0" borderId="0" xfId="0" applyFont="1" applyBorder="1"/>
    <xf numFmtId="0" fontId="3" fillId="0" borderId="0" xfId="0" applyFont="1" applyBorder="1"/>
    <xf numFmtId="0" fontId="18" fillId="0" borderId="2" xfId="0" applyFont="1" applyBorder="1"/>
    <xf numFmtId="0" fontId="0" fillId="0" borderId="7" xfId="0" applyFill="1" applyBorder="1"/>
    <xf numFmtId="0" fontId="0" fillId="0" borderId="0" xfId="0" applyBorder="1" applyAlignment="1">
      <alignment horizontal="center"/>
    </xf>
    <xf numFmtId="2" fontId="0" fillId="0" borderId="0" xfId="0" applyNumberFormat="1" applyBorder="1" applyAlignment="1">
      <alignment horizontal="center"/>
    </xf>
    <xf numFmtId="0" fontId="0" fillId="6" borderId="10" xfId="0" applyFill="1" applyBorder="1" applyAlignment="1">
      <alignment horizontal="center"/>
    </xf>
    <xf numFmtId="0" fontId="1" fillId="12" borderId="10" xfId="0" applyFont="1" applyFill="1" applyBorder="1"/>
    <xf numFmtId="0" fontId="2" fillId="12" borderId="10" xfId="0" applyFont="1" applyFill="1" applyBorder="1" applyAlignment="1">
      <alignment horizontal="right"/>
    </xf>
    <xf numFmtId="0" fontId="2" fillId="7" borderId="10" xfId="0" applyFont="1" applyFill="1" applyBorder="1" applyAlignment="1">
      <alignment horizontal="right"/>
    </xf>
    <xf numFmtId="0" fontId="0" fillId="12" borderId="14" xfId="0" applyFill="1" applyBorder="1" applyAlignment="1"/>
    <xf numFmtId="0" fontId="0" fillId="12" borderId="21" xfId="0" applyFill="1" applyBorder="1" applyAlignment="1"/>
    <xf numFmtId="0" fontId="0" fillId="12" borderId="15" xfId="0" applyFill="1" applyBorder="1" applyAlignment="1"/>
    <xf numFmtId="0" fontId="18" fillId="0" borderId="0" xfId="0" applyFont="1" applyBorder="1"/>
    <xf numFmtId="0" fontId="4" fillId="0" borderId="10" xfId="0" applyFont="1" applyFill="1" applyBorder="1" applyAlignment="1">
      <alignment horizontal="center"/>
    </xf>
    <xf numFmtId="0" fontId="8" fillId="0" borderId="4" xfId="0" applyFont="1" applyBorder="1"/>
    <xf numFmtId="0" fontId="4" fillId="0" borderId="26" xfId="0" applyFont="1" applyFill="1" applyBorder="1" applyAlignment="1">
      <alignment horizontal="center"/>
    </xf>
    <xf numFmtId="0" fontId="2" fillId="0" borderId="27" xfId="0" applyFont="1" applyFill="1" applyBorder="1" applyAlignment="1">
      <alignment horizontal="right"/>
    </xf>
    <xf numFmtId="0" fontId="1" fillId="0" borderId="27" xfId="0" applyFont="1" applyFill="1" applyBorder="1"/>
    <xf numFmtId="0" fontId="0" fillId="0" borderId="28" xfId="0" applyFill="1" applyBorder="1" applyAlignment="1"/>
    <xf numFmtId="0" fontId="0" fillId="0" borderId="29" xfId="0" applyFill="1" applyBorder="1" applyAlignment="1"/>
    <xf numFmtId="0" fontId="0" fillId="0" borderId="30" xfId="0" applyFill="1" applyBorder="1" applyAlignment="1"/>
    <xf numFmtId="0" fontId="0" fillId="0" borderId="27" xfId="0" applyFill="1" applyBorder="1" applyAlignment="1">
      <alignment horizontal="center"/>
    </xf>
    <xf numFmtId="0" fontId="2" fillId="0" borderId="0" xfId="0" applyFont="1" applyFill="1" applyBorder="1" applyAlignment="1">
      <alignment horizontal="right"/>
    </xf>
    <xf numFmtId="0" fontId="0" fillId="0" borderId="0" xfId="0" applyFill="1" applyBorder="1" applyAlignment="1"/>
    <xf numFmtId="0" fontId="0" fillId="0" borderId="0" xfId="0" applyFill="1" applyBorder="1" applyAlignment="1">
      <alignment horizontal="center"/>
    </xf>
    <xf numFmtId="0" fontId="1" fillId="0" borderId="7" xfId="0" applyFont="1" applyFill="1" applyBorder="1"/>
    <xf numFmtId="0" fontId="0" fillId="0" borderId="7" xfId="0" applyFill="1" applyBorder="1" applyAlignment="1"/>
    <xf numFmtId="0" fontId="0" fillId="0" borderId="8" xfId="0" applyFill="1" applyBorder="1" applyAlignment="1">
      <alignment horizontal="center"/>
    </xf>
    <xf numFmtId="0" fontId="0" fillId="7" borderId="10" xfId="0" applyFill="1" applyBorder="1" applyAlignment="1">
      <alignment horizontal="center" vertical="center"/>
    </xf>
    <xf numFmtId="0" fontId="0" fillId="12" borderId="0" xfId="0" applyFill="1" applyBorder="1"/>
    <xf numFmtId="0" fontId="0" fillId="7" borderId="0" xfId="0" applyFill="1" applyBorder="1"/>
    <xf numFmtId="0" fontId="8" fillId="0" borderId="33" xfId="0" applyFont="1" applyBorder="1"/>
    <xf numFmtId="0" fontId="0" fillId="0" borderId="34" xfId="0" applyBorder="1"/>
    <xf numFmtId="0" fontId="18" fillId="0" borderId="34" xfId="0" applyFont="1" applyBorder="1"/>
    <xf numFmtId="0" fontId="5" fillId="0" borderId="36" xfId="0" applyFont="1" applyBorder="1"/>
    <xf numFmtId="0" fontId="0" fillId="10" borderId="37" xfId="0" applyFill="1" applyBorder="1" applyAlignment="1">
      <alignment horizontal="center"/>
    </xf>
    <xf numFmtId="0" fontId="0" fillId="0" borderId="36" xfId="0" applyBorder="1"/>
    <xf numFmtId="0" fontId="0" fillId="0" borderId="38" xfId="0" applyBorder="1"/>
    <xf numFmtId="0" fontId="0" fillId="0" borderId="39" xfId="0" applyBorder="1"/>
    <xf numFmtId="0" fontId="0" fillId="0" borderId="39" xfId="0" applyFill="1" applyBorder="1"/>
    <xf numFmtId="0" fontId="0" fillId="0" borderId="40" xfId="0" applyBorder="1"/>
    <xf numFmtId="0" fontId="13" fillId="3" borderId="35" xfId="0" applyFont="1" applyFill="1" applyBorder="1" applyAlignment="1">
      <alignment horizontal="center"/>
    </xf>
    <xf numFmtId="0" fontId="0" fillId="10" borderId="41" xfId="0" applyFill="1" applyBorder="1" applyAlignment="1">
      <alignment horizontal="center"/>
    </xf>
    <xf numFmtId="0" fontId="0" fillId="9" borderId="39" xfId="0" applyFill="1" applyBorder="1" applyAlignment="1">
      <alignment horizontal="center"/>
    </xf>
    <xf numFmtId="0" fontId="0" fillId="9" borderId="40" xfId="0" applyFill="1" applyBorder="1" applyAlignment="1">
      <alignment horizontal="center"/>
    </xf>
    <xf numFmtId="0" fontId="0" fillId="12" borderId="10" xfId="0" applyFill="1" applyBorder="1" applyAlignment="1">
      <alignment horizontal="center"/>
    </xf>
    <xf numFmtId="0" fontId="0" fillId="6" borderId="10" xfId="0" applyFont="1" applyFill="1" applyBorder="1" applyAlignment="1">
      <alignment horizontal="center"/>
    </xf>
    <xf numFmtId="0" fontId="0" fillId="10" borderId="14" xfId="0" applyFill="1" applyBorder="1" applyAlignment="1">
      <alignment horizontal="center"/>
    </xf>
    <xf numFmtId="0" fontId="0" fillId="0" borderId="45" xfId="0" applyBorder="1"/>
    <xf numFmtId="2" fontId="0" fillId="0" borderId="46" xfId="0" applyNumberFormat="1" applyBorder="1" applyAlignment="1">
      <alignment horizontal="center"/>
    </xf>
    <xf numFmtId="0" fontId="0" fillId="0" borderId="47" xfId="0" applyBorder="1" applyAlignment="1">
      <alignment horizontal="center"/>
    </xf>
    <xf numFmtId="0" fontId="0" fillId="12" borderId="41" xfId="0" applyFill="1" applyBorder="1" applyAlignment="1">
      <alignment horizontal="center"/>
    </xf>
    <xf numFmtId="0" fontId="0" fillId="7" borderId="41" xfId="0" applyFill="1" applyBorder="1" applyAlignment="1">
      <alignment horizontal="center"/>
    </xf>
    <xf numFmtId="0" fontId="0" fillId="12" borderId="48" xfId="0" applyFill="1" applyBorder="1" applyAlignment="1">
      <alignment horizontal="center"/>
    </xf>
    <xf numFmtId="0" fontId="0" fillId="6" borderId="49" xfId="0" applyFont="1" applyFill="1" applyBorder="1" applyAlignment="1">
      <alignment horizontal="center"/>
    </xf>
    <xf numFmtId="0" fontId="0" fillId="10" borderId="49" xfId="0" applyFill="1" applyBorder="1" applyAlignment="1">
      <alignment horizontal="center"/>
    </xf>
    <xf numFmtId="0" fontId="0" fillId="12" borderId="49" xfId="0" applyFill="1" applyBorder="1" applyAlignment="1">
      <alignment horizontal="center"/>
    </xf>
    <xf numFmtId="0" fontId="0" fillId="10" borderId="50" xfId="0" applyFill="1" applyBorder="1" applyAlignment="1">
      <alignment horizontal="center"/>
    </xf>
    <xf numFmtId="0" fontId="0" fillId="10" borderId="51" xfId="0" applyFill="1" applyBorder="1" applyAlignment="1">
      <alignment horizontal="center"/>
    </xf>
    <xf numFmtId="0" fontId="0" fillId="6" borderId="13" xfId="0" applyFill="1" applyBorder="1" applyAlignment="1">
      <alignment horizontal="center"/>
    </xf>
    <xf numFmtId="0" fontId="0" fillId="10" borderId="13" xfId="0" applyFill="1" applyBorder="1" applyAlignment="1">
      <alignment horizontal="center"/>
    </xf>
    <xf numFmtId="0" fontId="0" fillId="10" borderId="52" xfId="0" applyFill="1" applyBorder="1" applyAlignment="1">
      <alignment horizontal="center"/>
    </xf>
    <xf numFmtId="0" fontId="0" fillId="12" borderId="51" xfId="0" applyFill="1" applyBorder="1" applyAlignment="1">
      <alignment horizontal="center"/>
    </xf>
    <xf numFmtId="0" fontId="0" fillId="6" borderId="13" xfId="0" applyFont="1" applyFill="1" applyBorder="1" applyAlignment="1">
      <alignment horizontal="center"/>
    </xf>
    <xf numFmtId="0" fontId="0" fillId="12" borderId="13" xfId="0" applyFill="1" applyBorder="1" applyAlignment="1">
      <alignment horizontal="center"/>
    </xf>
    <xf numFmtId="0" fontId="20" fillId="3" borderId="43" xfId="0" applyFont="1" applyFill="1" applyBorder="1" applyAlignment="1">
      <alignment horizontal="center"/>
    </xf>
    <xf numFmtId="0" fontId="13" fillId="3" borderId="54" xfId="0" applyFont="1" applyFill="1" applyBorder="1" applyAlignment="1">
      <alignment horizontal="center"/>
    </xf>
    <xf numFmtId="0" fontId="13" fillId="3" borderId="55" xfId="0" applyFont="1" applyFill="1" applyBorder="1" applyAlignment="1">
      <alignment horizontal="center"/>
    </xf>
    <xf numFmtId="0" fontId="13" fillId="3" borderId="32" xfId="0" applyFont="1" applyFill="1" applyBorder="1" applyAlignment="1">
      <alignment horizontal="center"/>
    </xf>
    <xf numFmtId="0" fontId="0" fillId="6" borderId="11" xfId="0" applyFill="1" applyBorder="1" applyAlignment="1">
      <alignment horizontal="center"/>
    </xf>
    <xf numFmtId="0" fontId="0" fillId="10" borderId="11" xfId="0" applyFill="1" applyBorder="1" applyAlignment="1">
      <alignment horizontal="center"/>
    </xf>
    <xf numFmtId="0" fontId="0" fillId="10" borderId="61" xfId="0" applyFill="1" applyBorder="1" applyAlignment="1">
      <alignment horizontal="center"/>
    </xf>
    <xf numFmtId="2" fontId="0" fillId="0" borderId="62" xfId="0" applyNumberFormat="1" applyBorder="1" applyAlignment="1">
      <alignment horizontal="center"/>
    </xf>
    <xf numFmtId="0" fontId="0" fillId="0" borderId="63" xfId="0" applyBorder="1" applyAlignment="1">
      <alignment horizontal="center"/>
    </xf>
    <xf numFmtId="0" fontId="1" fillId="0" borderId="39" xfId="0" applyFont="1" applyBorder="1"/>
    <xf numFmtId="0" fontId="0" fillId="6" borderId="14" xfId="0" applyFill="1" applyBorder="1" applyAlignment="1">
      <alignment horizontal="center"/>
    </xf>
    <xf numFmtId="0" fontId="0" fillId="0" borderId="33" xfId="0" applyBorder="1"/>
    <xf numFmtId="0" fontId="3" fillId="0" borderId="34" xfId="0" applyFont="1" applyBorder="1"/>
    <xf numFmtId="0" fontId="0" fillId="0" borderId="35" xfId="0" applyBorder="1"/>
    <xf numFmtId="0" fontId="0" fillId="9" borderId="12" xfId="0" applyFill="1" applyBorder="1" applyAlignment="1">
      <alignment horizontal="center"/>
    </xf>
    <xf numFmtId="0" fontId="0" fillId="9" borderId="16" xfId="0" applyFill="1" applyBorder="1" applyAlignment="1">
      <alignment horizontal="center"/>
    </xf>
    <xf numFmtId="0" fontId="0" fillId="9" borderId="64" xfId="0" applyFill="1" applyBorder="1" applyAlignment="1">
      <alignment horizontal="center"/>
    </xf>
    <xf numFmtId="0" fontId="13" fillId="3" borderId="37" xfId="0" applyFont="1" applyFill="1" applyBorder="1" applyAlignment="1">
      <alignment horizontal="center"/>
    </xf>
    <xf numFmtId="0" fontId="0" fillId="6" borderId="37" xfId="0" applyFill="1" applyBorder="1" applyAlignment="1">
      <alignment horizontal="center"/>
    </xf>
    <xf numFmtId="0" fontId="0" fillId="9" borderId="50" xfId="0" applyFill="1" applyBorder="1" applyAlignment="1">
      <alignment horizontal="center"/>
    </xf>
    <xf numFmtId="0" fontId="2" fillId="0" borderId="10" xfId="0" applyFont="1" applyFill="1" applyBorder="1" applyAlignment="1">
      <alignment horizontal="right"/>
    </xf>
    <xf numFmtId="0" fontId="1" fillId="0" borderId="10" xfId="0" applyFont="1" applyFill="1" applyBorder="1"/>
    <xf numFmtId="0" fontId="0" fillId="0" borderId="14" xfId="0" applyFill="1" applyBorder="1" applyAlignment="1"/>
    <xf numFmtId="0" fontId="0" fillId="0" borderId="21" xfId="0" applyFill="1" applyBorder="1" applyAlignment="1"/>
    <xf numFmtId="0" fontId="0" fillId="0" borderId="15" xfId="0" applyFill="1" applyBorder="1" applyAlignment="1"/>
    <xf numFmtId="0" fontId="3" fillId="0" borderId="0" xfId="0" applyFont="1" applyFill="1" applyBorder="1"/>
    <xf numFmtId="0" fontId="1" fillId="0" borderId="0" xfId="0" applyFont="1" applyFill="1"/>
    <xf numFmtId="0" fontId="0" fillId="0" borderId="65" xfId="0" applyFill="1" applyBorder="1" applyAlignment="1"/>
    <xf numFmtId="0" fontId="2" fillId="0" borderId="22" xfId="0" applyFont="1" applyFill="1" applyBorder="1" applyAlignment="1">
      <alignment horizontal="right"/>
    </xf>
    <xf numFmtId="0" fontId="0" fillId="0" borderId="20" xfId="0" applyFill="1" applyBorder="1" applyAlignment="1"/>
    <xf numFmtId="0" fontId="0" fillId="0" borderId="0" xfId="0" applyFill="1" applyBorder="1" applyAlignment="1">
      <alignment horizontal="right"/>
    </xf>
    <xf numFmtId="0" fontId="12" fillId="3" borderId="67" xfId="0" applyFont="1" applyFill="1" applyBorder="1" applyAlignment="1">
      <alignment horizontal="center"/>
    </xf>
    <xf numFmtId="0" fontId="20" fillId="3" borderId="68" xfId="0" applyFont="1" applyFill="1" applyBorder="1" applyAlignment="1">
      <alignment horizontal="center"/>
    </xf>
    <xf numFmtId="0" fontId="0" fillId="10" borderId="70" xfId="0" applyFill="1" applyBorder="1" applyAlignment="1">
      <alignment horizontal="center"/>
    </xf>
    <xf numFmtId="0" fontId="0" fillId="10" borderId="26" xfId="0" applyFill="1" applyBorder="1" applyAlignment="1">
      <alignment horizontal="center"/>
    </xf>
    <xf numFmtId="0" fontId="0" fillId="9" borderId="7" xfId="0" applyFill="1" applyBorder="1" applyAlignment="1">
      <alignment horizontal="right"/>
    </xf>
    <xf numFmtId="0" fontId="0" fillId="9" borderId="7" xfId="0" applyFill="1" applyBorder="1" applyAlignment="1">
      <alignment horizontal="center"/>
    </xf>
    <xf numFmtId="0" fontId="0" fillId="9" borderId="8" xfId="0" applyFill="1" applyBorder="1" applyAlignment="1">
      <alignment horizontal="center"/>
    </xf>
    <xf numFmtId="0" fontId="0" fillId="0" borderId="73" xfId="0" applyBorder="1" applyAlignment="1">
      <alignment horizontal="center"/>
    </xf>
    <xf numFmtId="0" fontId="1" fillId="0" borderId="15" xfId="0" applyFont="1" applyFill="1" applyBorder="1"/>
    <xf numFmtId="2" fontId="0" fillId="0" borderId="77" xfId="0" applyNumberFormat="1" applyBorder="1" applyAlignment="1">
      <alignment horizontal="center"/>
    </xf>
    <xf numFmtId="0" fontId="0" fillId="10" borderId="19" xfId="0" applyFill="1" applyBorder="1" applyAlignment="1">
      <alignment horizontal="center"/>
    </xf>
    <xf numFmtId="0" fontId="0" fillId="10" borderId="15" xfId="0" applyFill="1" applyBorder="1" applyAlignment="1">
      <alignment horizontal="center"/>
    </xf>
    <xf numFmtId="0" fontId="1" fillId="12" borderId="0" xfId="0" applyFont="1" applyFill="1" applyBorder="1"/>
    <xf numFmtId="0" fontId="0" fillId="12" borderId="0" xfId="0" applyFill="1" applyBorder="1" applyAlignment="1"/>
    <xf numFmtId="0" fontId="10" fillId="0" borderId="1" xfId="0" applyFont="1" applyBorder="1"/>
    <xf numFmtId="0" fontId="13" fillId="3" borderId="3" xfId="0" applyFont="1" applyFill="1" applyBorder="1" applyAlignment="1">
      <alignment horizontal="center"/>
    </xf>
    <xf numFmtId="0" fontId="0" fillId="10" borderId="5" xfId="0" applyFill="1" applyBorder="1" applyAlignment="1">
      <alignment horizontal="center"/>
    </xf>
    <xf numFmtId="0" fontId="2" fillId="0" borderId="78" xfId="0" applyFont="1" applyFill="1" applyBorder="1" applyAlignment="1">
      <alignment horizontal="right"/>
    </xf>
    <xf numFmtId="0" fontId="0" fillId="0" borderId="79" xfId="0" applyFill="1" applyBorder="1" applyAlignment="1"/>
    <xf numFmtId="0" fontId="0" fillId="0" borderId="8" xfId="0" applyFill="1" applyBorder="1"/>
    <xf numFmtId="0" fontId="2" fillId="0" borderId="84" xfId="0" applyFont="1" applyFill="1" applyBorder="1" applyAlignment="1">
      <alignment horizontal="right"/>
    </xf>
    <xf numFmtId="0" fontId="1" fillId="0" borderId="2" xfId="0" applyFont="1" applyFill="1" applyBorder="1"/>
    <xf numFmtId="0" fontId="0" fillId="0" borderId="85" xfId="0" applyFill="1" applyBorder="1" applyAlignment="1"/>
    <xf numFmtId="0" fontId="0" fillId="0" borderId="2" xfId="0" applyFill="1" applyBorder="1" applyAlignment="1"/>
    <xf numFmtId="0" fontId="0" fillId="0" borderId="2" xfId="0" applyFill="1" applyBorder="1"/>
    <xf numFmtId="0" fontId="6" fillId="0" borderId="6" xfId="0" applyFont="1" applyBorder="1"/>
    <xf numFmtId="0" fontId="1" fillId="0" borderId="7" xfId="0" applyFont="1" applyBorder="1"/>
    <xf numFmtId="0" fontId="0" fillId="0" borderId="86" xfId="0" applyFill="1" applyBorder="1" applyAlignment="1"/>
    <xf numFmtId="0" fontId="1" fillId="0" borderId="0" xfId="0" applyFont="1" applyFill="1" applyBorder="1" applyAlignment="1">
      <alignment horizontal="left"/>
    </xf>
    <xf numFmtId="0" fontId="2" fillId="0" borderId="12" xfId="0" applyFont="1" applyFill="1" applyBorder="1" applyAlignment="1">
      <alignment horizontal="right"/>
    </xf>
    <xf numFmtId="0" fontId="1" fillId="0" borderId="20" xfId="0" applyFont="1" applyFill="1" applyBorder="1"/>
    <xf numFmtId="0" fontId="0" fillId="0" borderId="22" xfId="0" applyFill="1" applyBorder="1" applyAlignment="1"/>
    <xf numFmtId="0" fontId="2" fillId="12" borderId="21" xfId="0" applyFont="1" applyFill="1" applyBorder="1" applyAlignment="1">
      <alignment horizontal="right"/>
    </xf>
    <xf numFmtId="0" fontId="1" fillId="0" borderId="0" xfId="0" applyFont="1" applyFill="1" applyBorder="1" applyAlignment="1"/>
    <xf numFmtId="0" fontId="1" fillId="0" borderId="0" xfId="0" applyFont="1" applyFill="1" applyBorder="1" applyAlignment="1">
      <alignment horizontal="center"/>
    </xf>
    <xf numFmtId="0" fontId="0" fillId="10" borderId="80" xfId="0" applyFill="1" applyBorder="1" applyAlignment="1">
      <alignment horizontal="center" vertical="center"/>
    </xf>
    <xf numFmtId="0" fontId="0" fillId="10" borderId="19" xfId="0" applyFill="1" applyBorder="1" applyAlignment="1">
      <alignment horizontal="center" vertical="center"/>
    </xf>
    <xf numFmtId="0" fontId="0" fillId="10" borderId="70" xfId="0" applyFill="1" applyBorder="1" applyAlignment="1">
      <alignment horizontal="center" vertical="center"/>
    </xf>
    <xf numFmtId="0" fontId="0" fillId="10" borderId="15" xfId="0" applyFill="1" applyBorder="1" applyAlignment="1">
      <alignment horizontal="center" vertical="center"/>
    </xf>
    <xf numFmtId="0" fontId="0" fillId="10" borderId="26" xfId="0" applyFill="1" applyBorder="1" applyAlignment="1">
      <alignment horizontal="center" vertical="center"/>
    </xf>
    <xf numFmtId="0" fontId="0" fillId="10" borderId="81" xfId="0" applyFill="1" applyBorder="1" applyAlignment="1">
      <alignment horizontal="center" vertical="center"/>
    </xf>
    <xf numFmtId="0" fontId="0" fillId="10" borderId="5" xfId="0" applyFill="1" applyBorder="1" applyAlignment="1">
      <alignment horizontal="center" vertical="center"/>
    </xf>
    <xf numFmtId="0" fontId="3" fillId="0" borderId="0" xfId="0" applyFont="1" applyFill="1" applyBorder="1" applyAlignment="1">
      <alignment horizontal="center"/>
    </xf>
    <xf numFmtId="0" fontId="3" fillId="0" borderId="0" xfId="0" applyFont="1" applyFill="1" applyBorder="1" applyAlignment="1"/>
    <xf numFmtId="164" fontId="0" fillId="9" borderId="7" xfId="0" applyNumberFormat="1" applyFill="1" applyBorder="1" applyAlignment="1">
      <alignment horizontal="center"/>
    </xf>
    <xf numFmtId="0" fontId="2" fillId="12" borderId="15" xfId="0" applyFont="1" applyFill="1" applyBorder="1" applyAlignment="1">
      <alignment horizontal="right"/>
    </xf>
    <xf numFmtId="0" fontId="2" fillId="7" borderId="15" xfId="0" applyFont="1" applyFill="1" applyBorder="1" applyAlignment="1">
      <alignment horizontal="right"/>
    </xf>
    <xf numFmtId="2" fontId="0" fillId="10" borderId="44" xfId="0" applyNumberFormat="1" applyFill="1" applyBorder="1" applyAlignment="1">
      <alignment horizontal="center"/>
    </xf>
    <xf numFmtId="2" fontId="0" fillId="10" borderId="21" xfId="0" applyNumberFormat="1" applyFill="1" applyBorder="1" applyAlignment="1">
      <alignment horizontal="center"/>
    </xf>
    <xf numFmtId="0" fontId="1" fillId="6" borderId="25" xfId="0" applyFont="1" applyFill="1" applyBorder="1" applyAlignment="1">
      <alignment horizontal="center"/>
    </xf>
    <xf numFmtId="0" fontId="2" fillId="12" borderId="87" xfId="0" applyFont="1" applyFill="1" applyBorder="1" applyAlignment="1">
      <alignment horizontal="right"/>
    </xf>
    <xf numFmtId="0" fontId="0" fillId="12" borderId="2" xfId="0" applyFill="1" applyBorder="1"/>
    <xf numFmtId="0" fontId="2" fillId="7" borderId="71" xfId="0" applyFont="1" applyFill="1" applyBorder="1" applyAlignment="1">
      <alignment horizontal="right"/>
    </xf>
    <xf numFmtId="0" fontId="2" fillId="12" borderId="71" xfId="0" applyFont="1" applyFill="1" applyBorder="1" applyAlignment="1">
      <alignment horizontal="right"/>
    </xf>
    <xf numFmtId="0" fontId="2" fillId="12" borderId="90" xfId="0" applyFont="1" applyFill="1" applyBorder="1" applyAlignment="1">
      <alignment horizontal="right"/>
    </xf>
    <xf numFmtId="0" fontId="1" fillId="12" borderId="27" xfId="0" applyFont="1" applyFill="1" applyBorder="1"/>
    <xf numFmtId="0" fontId="0" fillId="12" borderId="28" xfId="0" applyFill="1" applyBorder="1" applyAlignment="1"/>
    <xf numFmtId="0" fontId="0" fillId="12" borderId="29" xfId="0" applyFill="1" applyBorder="1" applyAlignment="1"/>
    <xf numFmtId="0" fontId="0" fillId="12" borderId="7" xfId="0" applyFill="1" applyBorder="1"/>
    <xf numFmtId="0" fontId="2" fillId="12" borderId="83" xfId="0" applyFont="1" applyFill="1" applyBorder="1" applyAlignment="1">
      <alignment horizontal="right"/>
    </xf>
    <xf numFmtId="0" fontId="2" fillId="7" borderId="21" xfId="0" applyFont="1" applyFill="1" applyBorder="1" applyAlignment="1">
      <alignment horizontal="right"/>
    </xf>
    <xf numFmtId="0" fontId="2" fillId="12" borderId="29" xfId="0" applyFont="1" applyFill="1" applyBorder="1" applyAlignment="1">
      <alignment horizontal="right"/>
    </xf>
    <xf numFmtId="2" fontId="0" fillId="10" borderId="69" xfId="0" applyNumberFormat="1" applyFill="1" applyBorder="1" applyAlignment="1">
      <alignment horizontal="center"/>
    </xf>
    <xf numFmtId="2" fontId="0" fillId="10" borderId="71" xfId="0" applyNumberFormat="1" applyFill="1" applyBorder="1" applyAlignment="1">
      <alignment horizontal="center"/>
    </xf>
    <xf numFmtId="2" fontId="0" fillId="10" borderId="91" xfId="0" applyNumberFormat="1" applyFill="1" applyBorder="1" applyAlignment="1">
      <alignment horizontal="center"/>
    </xf>
    <xf numFmtId="0" fontId="0" fillId="8" borderId="26" xfId="0" applyFill="1" applyBorder="1" applyAlignment="1">
      <alignment vertical="center"/>
    </xf>
    <xf numFmtId="0" fontId="1" fillId="8" borderId="71" xfId="0" applyFont="1" applyFill="1" applyBorder="1" applyAlignment="1">
      <alignment vertical="center"/>
    </xf>
    <xf numFmtId="0" fontId="1" fillId="8" borderId="26" xfId="0" applyFont="1" applyFill="1" applyBorder="1" applyAlignment="1">
      <alignment vertical="center"/>
    </xf>
    <xf numFmtId="0" fontId="13" fillId="3" borderId="94" xfId="0" applyFont="1" applyFill="1" applyBorder="1" applyAlignment="1">
      <alignment horizontal="center"/>
    </xf>
    <xf numFmtId="0" fontId="0" fillId="6" borderId="95" xfId="0" applyFill="1" applyBorder="1" applyAlignment="1">
      <alignment horizontal="center" vertical="center"/>
    </xf>
    <xf numFmtId="0" fontId="0" fillId="6" borderId="96" xfId="0" applyFill="1" applyBorder="1" applyAlignment="1">
      <alignment horizontal="center" vertical="center"/>
    </xf>
    <xf numFmtId="0" fontId="0" fillId="10" borderId="95" xfId="0" applyFill="1" applyBorder="1" applyAlignment="1">
      <alignment horizontal="center" vertical="center"/>
    </xf>
    <xf numFmtId="0" fontId="0" fillId="10" borderId="96" xfId="0" applyFill="1" applyBorder="1" applyAlignment="1">
      <alignment horizontal="center" vertical="center"/>
    </xf>
    <xf numFmtId="0" fontId="0" fillId="5" borderId="95" xfId="0" applyFill="1" applyBorder="1" applyAlignment="1">
      <alignment vertical="center" wrapText="1"/>
    </xf>
    <xf numFmtId="0" fontId="0" fillId="7" borderId="95" xfId="0" applyFill="1" applyBorder="1" applyAlignment="1">
      <alignment vertical="center" wrapText="1"/>
    </xf>
    <xf numFmtId="0" fontId="0" fillId="7" borderId="95" xfId="0" applyFill="1" applyBorder="1" applyAlignment="1">
      <alignment vertical="center"/>
    </xf>
    <xf numFmtId="0" fontId="0" fillId="0" borderId="74" xfId="0" applyBorder="1" applyAlignment="1">
      <alignment vertical="center"/>
    </xf>
    <xf numFmtId="0" fontId="0" fillId="0" borderId="75" xfId="0" applyBorder="1" applyAlignment="1">
      <alignment vertical="center"/>
    </xf>
    <xf numFmtId="0" fontId="1" fillId="9" borderId="66" xfId="0" applyFont="1" applyFill="1" applyBorder="1" applyAlignment="1">
      <alignment horizontal="center"/>
    </xf>
    <xf numFmtId="0" fontId="0" fillId="0" borderId="0" xfId="0" applyFill="1" applyAlignment="1">
      <alignment horizontal="left"/>
    </xf>
    <xf numFmtId="0" fontId="0" fillId="13" borderId="24" xfId="0" applyFill="1" applyBorder="1"/>
    <xf numFmtId="0" fontId="0" fillId="13" borderId="25" xfId="0" applyFill="1" applyBorder="1"/>
    <xf numFmtId="0" fontId="1" fillId="13" borderId="23" xfId="0" applyFont="1" applyFill="1" applyBorder="1"/>
    <xf numFmtId="0" fontId="0" fillId="6" borderId="66" xfId="0" applyFill="1" applyBorder="1" applyAlignment="1">
      <alignment horizontal="center"/>
    </xf>
    <xf numFmtId="0" fontId="1" fillId="2" borderId="0" xfId="0" applyFont="1" applyFill="1"/>
    <xf numFmtId="0" fontId="0" fillId="10" borderId="18" xfId="0" applyFill="1" applyBorder="1" applyAlignment="1">
      <alignment horizontal="center"/>
    </xf>
    <xf numFmtId="0" fontId="0" fillId="0" borderId="102" xfId="0" applyBorder="1" applyAlignment="1">
      <alignment horizontal="center"/>
    </xf>
    <xf numFmtId="16" fontId="0" fillId="0" borderId="0" xfId="0" applyNumberFormat="1" applyFill="1"/>
    <xf numFmtId="0" fontId="0" fillId="0" borderId="104" xfId="0" applyBorder="1"/>
    <xf numFmtId="0" fontId="18" fillId="0" borderId="1" xfId="0" applyFont="1" applyBorder="1"/>
    <xf numFmtId="0" fontId="23" fillId="0" borderId="1" xfId="0" applyFont="1" applyBorder="1"/>
    <xf numFmtId="0" fontId="23" fillId="0" borderId="33" xfId="0" applyFont="1" applyBorder="1"/>
    <xf numFmtId="0" fontId="12" fillId="3" borderId="1" xfId="0" applyFont="1" applyFill="1" applyBorder="1" applyAlignment="1">
      <alignment horizontal="right"/>
    </xf>
    <xf numFmtId="0" fontId="0" fillId="0" borderId="105" xfId="0" applyBorder="1"/>
    <xf numFmtId="0" fontId="12" fillId="3" borderId="4" xfId="0" applyFont="1" applyFill="1" applyBorder="1" applyAlignment="1">
      <alignment horizontal="right"/>
    </xf>
    <xf numFmtId="0" fontId="0" fillId="0" borderId="26" xfId="0" applyBorder="1"/>
    <xf numFmtId="0" fontId="12" fillId="3" borderId="6" xfId="0" applyFont="1" applyFill="1" applyBorder="1" applyAlignment="1">
      <alignment horizontal="right"/>
    </xf>
    <xf numFmtId="0" fontId="0" fillId="0" borderId="31" xfId="0" applyBorder="1"/>
    <xf numFmtId="2" fontId="0" fillId="0" borderId="24" xfId="0" applyNumberFormat="1" applyBorder="1" applyAlignment="1">
      <alignment horizontal="center"/>
    </xf>
    <xf numFmtId="0" fontId="0" fillId="0" borderId="25" xfId="0" applyBorder="1"/>
    <xf numFmtId="0" fontId="13" fillId="3" borderId="23" xfId="0" applyFont="1" applyFill="1" applyBorder="1" applyAlignment="1">
      <alignment horizontal="right"/>
    </xf>
    <xf numFmtId="0" fontId="13" fillId="3" borderId="106" xfId="0" applyFont="1" applyFill="1" applyBorder="1" applyAlignment="1">
      <alignment horizontal="center"/>
    </xf>
    <xf numFmtId="0" fontId="0" fillId="0" borderId="31" xfId="0" applyFill="1" applyBorder="1" applyAlignment="1">
      <alignment horizontal="center"/>
    </xf>
    <xf numFmtId="0" fontId="2" fillId="0" borderId="2" xfId="0" applyFont="1" applyFill="1" applyBorder="1" applyAlignment="1">
      <alignment horizontal="right"/>
    </xf>
    <xf numFmtId="0" fontId="0" fillId="0" borderId="2" xfId="0" applyFill="1" applyBorder="1" applyAlignment="1">
      <alignment horizontal="center"/>
    </xf>
    <xf numFmtId="0" fontId="0" fillId="0" borderId="31" xfId="0" applyBorder="1" applyAlignment="1">
      <alignment horizontal="center"/>
    </xf>
    <xf numFmtId="0" fontId="0" fillId="0" borderId="70" xfId="0" applyBorder="1" applyAlignment="1">
      <alignment horizontal="center"/>
    </xf>
    <xf numFmtId="0" fontId="20" fillId="3" borderId="66" xfId="0" applyFont="1" applyFill="1" applyBorder="1" applyAlignment="1">
      <alignment horizontal="center"/>
    </xf>
    <xf numFmtId="0" fontId="20" fillId="3" borderId="25" xfId="0" applyFont="1" applyFill="1" applyBorder="1" applyAlignment="1">
      <alignment horizontal="center"/>
    </xf>
    <xf numFmtId="0" fontId="0" fillId="0" borderId="3" xfId="0" applyFill="1" applyBorder="1" applyAlignment="1">
      <alignment horizontal="center"/>
    </xf>
    <xf numFmtId="0" fontId="0" fillId="0" borderId="3" xfId="0" applyFill="1" applyBorder="1"/>
    <xf numFmtId="0" fontId="0" fillId="0" borderId="31" xfId="0" applyFill="1" applyBorder="1" applyAlignment="1"/>
    <xf numFmtId="2" fontId="0" fillId="0" borderId="36" xfId="0" applyNumberFormat="1" applyFill="1" applyBorder="1" applyAlignment="1">
      <alignment horizontal="center"/>
    </xf>
    <xf numFmtId="0" fontId="0" fillId="0" borderId="57" xfId="0" applyFill="1" applyBorder="1" applyAlignment="1">
      <alignment horizontal="center" vertical="center"/>
    </xf>
    <xf numFmtId="0" fontId="0" fillId="10" borderId="103" xfId="0" applyFill="1" applyBorder="1" applyAlignment="1">
      <alignment horizontal="center" vertical="center"/>
    </xf>
    <xf numFmtId="0" fontId="13" fillId="3" borderId="66" xfId="0" applyFont="1" applyFill="1" applyBorder="1" applyAlignment="1">
      <alignment horizontal="center"/>
    </xf>
    <xf numFmtId="0" fontId="13" fillId="3" borderId="112" xfId="0" applyFont="1" applyFill="1" applyBorder="1" applyAlignment="1">
      <alignment horizontal="center"/>
    </xf>
    <xf numFmtId="0" fontId="20" fillId="3" borderId="24" xfId="0" applyFont="1" applyFill="1" applyBorder="1" applyAlignment="1">
      <alignment horizontal="center"/>
    </xf>
    <xf numFmtId="0" fontId="13" fillId="3" borderId="25" xfId="0" applyFont="1" applyFill="1" applyBorder="1" applyAlignment="1">
      <alignment horizontal="center"/>
    </xf>
    <xf numFmtId="0" fontId="0" fillId="6" borderId="87" xfId="0" applyFill="1" applyBorder="1" applyAlignment="1">
      <alignment horizontal="center"/>
    </xf>
    <xf numFmtId="0" fontId="0" fillId="6" borderId="71" xfId="0" applyFill="1" applyBorder="1" applyAlignment="1">
      <alignment horizontal="center"/>
    </xf>
    <xf numFmtId="0" fontId="0" fillId="6" borderId="90" xfId="0" applyFill="1" applyBorder="1" applyAlignment="1">
      <alignment horizontal="center"/>
    </xf>
    <xf numFmtId="0" fontId="0" fillId="6" borderId="69" xfId="0" applyFill="1" applyBorder="1" applyAlignment="1">
      <alignment horizontal="center"/>
    </xf>
    <xf numFmtId="0" fontId="3" fillId="6" borderId="13" xfId="0" applyFont="1" applyFill="1" applyBorder="1" applyAlignment="1">
      <alignment horizontal="center"/>
    </xf>
    <xf numFmtId="0" fontId="0" fillId="6" borderId="27" xfId="0" applyFill="1" applyBorder="1" applyAlignment="1">
      <alignment horizontal="center"/>
    </xf>
    <xf numFmtId="0" fontId="1" fillId="12" borderId="0" xfId="0" applyFont="1" applyFill="1" applyBorder="1" applyAlignment="1">
      <alignment horizontal="right"/>
    </xf>
    <xf numFmtId="0" fontId="1" fillId="7" borderId="0" xfId="0" applyFont="1" applyFill="1" applyBorder="1" applyAlignment="1">
      <alignment horizontal="right"/>
    </xf>
    <xf numFmtId="0" fontId="2" fillId="12" borderId="1" xfId="0" applyFont="1" applyFill="1" applyBorder="1" applyAlignment="1">
      <alignment horizontal="right"/>
    </xf>
    <xf numFmtId="0" fontId="2" fillId="7" borderId="4" xfId="0" applyFont="1" applyFill="1" applyBorder="1" applyAlignment="1">
      <alignment horizontal="right"/>
    </xf>
    <xf numFmtId="0" fontId="2" fillId="12" borderId="4" xfId="0" applyFont="1" applyFill="1" applyBorder="1" applyAlignment="1">
      <alignment horizontal="right"/>
    </xf>
    <xf numFmtId="0" fontId="2" fillId="12" borderId="6" xfId="0" applyFont="1" applyFill="1" applyBorder="1" applyAlignment="1">
      <alignment horizontal="right"/>
    </xf>
    <xf numFmtId="0" fontId="1" fillId="2" borderId="23" xfId="0" applyFont="1" applyFill="1" applyBorder="1"/>
    <xf numFmtId="0" fontId="1" fillId="2" borderId="24" xfId="0" applyFont="1" applyFill="1" applyBorder="1"/>
    <xf numFmtId="0" fontId="2" fillId="2" borderId="24" xfId="0" applyFont="1" applyFill="1" applyBorder="1" applyAlignment="1">
      <alignment horizontal="right"/>
    </xf>
    <xf numFmtId="0" fontId="1" fillId="2" borderId="24" xfId="0" applyFont="1" applyFill="1" applyBorder="1" applyAlignment="1">
      <alignment horizontal="left"/>
    </xf>
    <xf numFmtId="0" fontId="1" fillId="2" borderId="25" xfId="0" applyFont="1" applyFill="1" applyBorder="1" applyAlignment="1">
      <alignment horizontal="left"/>
    </xf>
    <xf numFmtId="0" fontId="0" fillId="6" borderId="94" xfId="0" applyFill="1" applyBorder="1" applyAlignment="1">
      <alignment horizontal="center" vertical="center"/>
    </xf>
    <xf numFmtId="0" fontId="0" fillId="10" borderId="94" xfId="0" applyFill="1" applyBorder="1" applyAlignment="1">
      <alignment horizontal="center" vertical="center"/>
    </xf>
    <xf numFmtId="0" fontId="1" fillId="9" borderId="24" xfId="0" applyFont="1" applyFill="1" applyBorder="1" applyAlignment="1">
      <alignment horizontal="right"/>
    </xf>
    <xf numFmtId="0" fontId="1" fillId="9" borderId="25" xfId="0" applyFont="1" applyFill="1" applyBorder="1" applyAlignment="1">
      <alignment horizontal="center"/>
    </xf>
    <xf numFmtId="0" fontId="0" fillId="9" borderId="1" xfId="0" applyFill="1" applyBorder="1" applyAlignment="1">
      <alignment horizontal="right"/>
    </xf>
    <xf numFmtId="0" fontId="0" fillId="9" borderId="4" xfId="0" applyFill="1" applyBorder="1" applyAlignment="1">
      <alignment horizontal="right"/>
    </xf>
    <xf numFmtId="0" fontId="0" fillId="9" borderId="6" xfId="0" applyFill="1" applyBorder="1" applyAlignment="1">
      <alignment horizontal="right"/>
    </xf>
    <xf numFmtId="0" fontId="0" fillId="9" borderId="66" xfId="0" applyFill="1" applyBorder="1" applyAlignment="1">
      <alignment horizontal="right"/>
    </xf>
    <xf numFmtId="0" fontId="0" fillId="9" borderId="66" xfId="0" applyFill="1" applyBorder="1" applyAlignment="1">
      <alignment horizontal="center"/>
    </xf>
    <xf numFmtId="0" fontId="0" fillId="10" borderId="66" xfId="0" applyFill="1" applyBorder="1" applyAlignment="1">
      <alignment horizontal="center"/>
    </xf>
    <xf numFmtId="0" fontId="0" fillId="10" borderId="66" xfId="0" applyFill="1" applyBorder="1" applyAlignment="1">
      <alignment horizontal="center" vertical="center"/>
    </xf>
    <xf numFmtId="0" fontId="1" fillId="9" borderId="23" xfId="0" applyFont="1" applyFill="1" applyBorder="1"/>
    <xf numFmtId="0" fontId="0" fillId="9" borderId="24" xfId="0" applyFill="1" applyBorder="1"/>
    <xf numFmtId="0" fontId="0" fillId="9" borderId="25" xfId="0" applyFill="1" applyBorder="1"/>
    <xf numFmtId="0" fontId="0" fillId="10" borderId="44" xfId="0" applyFill="1" applyBorder="1" applyAlignment="1">
      <alignment horizontal="center"/>
    </xf>
    <xf numFmtId="0" fontId="0" fillId="10" borderId="21" xfId="0" applyFill="1" applyBorder="1" applyAlignment="1">
      <alignment horizontal="center"/>
    </xf>
    <xf numFmtId="2" fontId="0" fillId="0" borderId="76" xfId="0" applyNumberFormat="1" applyBorder="1" applyAlignment="1">
      <alignment horizontal="center"/>
    </xf>
    <xf numFmtId="0" fontId="12" fillId="3" borderId="113" xfId="0" applyFont="1" applyFill="1" applyBorder="1" applyAlignment="1">
      <alignment horizontal="center"/>
    </xf>
    <xf numFmtId="0" fontId="0" fillId="10" borderId="114" xfId="0" applyFill="1" applyBorder="1" applyAlignment="1">
      <alignment horizontal="center"/>
    </xf>
    <xf numFmtId="0" fontId="0" fillId="0" borderId="115" xfId="0" applyBorder="1"/>
    <xf numFmtId="0" fontId="0" fillId="0" borderId="116" xfId="0" applyBorder="1"/>
    <xf numFmtId="0" fontId="0" fillId="10" borderId="117" xfId="0" applyFill="1" applyBorder="1" applyAlignment="1">
      <alignment horizontal="center"/>
    </xf>
    <xf numFmtId="0" fontId="13" fillId="3" borderId="118" xfId="0" applyFont="1" applyFill="1" applyBorder="1" applyAlignment="1">
      <alignment horizontal="center"/>
    </xf>
    <xf numFmtId="0" fontId="0" fillId="0" borderId="0" xfId="0" applyFont="1" applyFill="1" applyBorder="1" applyAlignment="1">
      <alignment horizontal="center"/>
    </xf>
    <xf numFmtId="2" fontId="0" fillId="10" borderId="13" xfId="0" applyNumberFormat="1" applyFont="1" applyFill="1" applyBorder="1" applyAlignment="1">
      <alignment horizontal="center"/>
    </xf>
    <xf numFmtId="2" fontId="0" fillId="10" borderId="10" xfId="0" applyNumberFormat="1" applyFont="1" applyFill="1" applyBorder="1" applyAlignment="1">
      <alignment horizontal="center"/>
    </xf>
    <xf numFmtId="2" fontId="0" fillId="10" borderId="49" xfId="0" applyNumberFormat="1" applyFont="1" applyFill="1" applyBorder="1" applyAlignment="1">
      <alignment horizontal="center"/>
    </xf>
    <xf numFmtId="0" fontId="0" fillId="10" borderId="64" xfId="0" applyFill="1" applyBorder="1" applyAlignment="1">
      <alignment horizontal="center"/>
    </xf>
    <xf numFmtId="0" fontId="0" fillId="0" borderId="0" xfId="0" applyFill="1" applyBorder="1" applyAlignment="1">
      <alignment horizontal="center" vertical="center"/>
    </xf>
    <xf numFmtId="0" fontId="0" fillId="10" borderId="13" xfId="0" applyFill="1" applyBorder="1" applyAlignment="1">
      <alignment horizontal="center" vertical="center"/>
    </xf>
    <xf numFmtId="0" fontId="0" fillId="10" borderId="10" xfId="0" applyFill="1" applyBorder="1" applyAlignment="1">
      <alignment horizontal="center" vertical="center"/>
    </xf>
    <xf numFmtId="0" fontId="13" fillId="3" borderId="42" xfId="0" applyFont="1" applyFill="1" applyBorder="1" applyAlignment="1">
      <alignment horizontal="center"/>
    </xf>
    <xf numFmtId="0" fontId="12" fillId="3" borderId="42" xfId="0" applyFont="1" applyFill="1" applyBorder="1" applyAlignment="1">
      <alignment horizontal="center"/>
    </xf>
    <xf numFmtId="0" fontId="13" fillId="0" borderId="0" xfId="0" applyFont="1" applyFill="1" applyBorder="1" applyAlignment="1">
      <alignment horizontal="center"/>
    </xf>
    <xf numFmtId="0" fontId="0" fillId="7" borderId="5" xfId="0" applyFill="1" applyBorder="1" applyAlignment="1">
      <alignment horizontal="left"/>
    </xf>
    <xf numFmtId="0" fontId="12" fillId="3" borderId="23" xfId="0" applyFont="1" applyFill="1" applyBorder="1" applyAlignment="1">
      <alignment horizontal="center"/>
    </xf>
    <xf numFmtId="0" fontId="12" fillId="3" borderId="25" xfId="0" applyFont="1" applyFill="1" applyBorder="1" applyAlignment="1">
      <alignment horizontal="center"/>
    </xf>
    <xf numFmtId="0" fontId="0" fillId="0" borderId="58" xfId="0" applyBorder="1" applyAlignment="1">
      <alignment horizontal="center" vertical="center"/>
    </xf>
    <xf numFmtId="0" fontId="12" fillId="3" borderId="24" xfId="0" applyFont="1" applyFill="1" applyBorder="1" applyAlignment="1">
      <alignment horizontal="center"/>
    </xf>
    <xf numFmtId="0" fontId="12" fillId="3" borderId="53" xfId="0" applyFont="1" applyFill="1" applyBorder="1" applyAlignment="1">
      <alignment horizontal="center"/>
    </xf>
    <xf numFmtId="0" fontId="13" fillId="3" borderId="34" xfId="0" applyFont="1" applyFill="1" applyBorder="1" applyAlignment="1">
      <alignment horizontal="center"/>
    </xf>
    <xf numFmtId="0" fontId="0" fillId="0" borderId="0" xfId="0" applyBorder="1" applyAlignment="1">
      <alignment horizontal="center" vertical="center"/>
    </xf>
    <xf numFmtId="0" fontId="13" fillId="4" borderId="10" xfId="0" applyFont="1" applyFill="1" applyBorder="1" applyAlignment="1">
      <alignment horizontal="center"/>
    </xf>
    <xf numFmtId="0" fontId="0" fillId="0" borderId="0" xfId="0" applyAlignment="1">
      <alignment horizontal="left" wrapText="1"/>
    </xf>
    <xf numFmtId="0" fontId="0" fillId="9" borderId="39" xfId="0" applyFill="1" applyBorder="1" applyAlignment="1">
      <alignment horizontal="right"/>
    </xf>
    <xf numFmtId="0" fontId="0" fillId="6" borderId="13" xfId="0" applyFill="1" applyBorder="1" applyAlignment="1">
      <alignment horizontal="center" vertical="center"/>
    </xf>
    <xf numFmtId="0" fontId="0" fillId="5" borderId="10" xfId="0" applyFill="1" applyBorder="1" applyAlignment="1">
      <alignment horizontal="center"/>
    </xf>
    <xf numFmtId="0" fontId="13" fillId="3" borderId="14" xfId="0" applyFont="1" applyFill="1" applyBorder="1" applyAlignment="1">
      <alignment horizontal="center"/>
    </xf>
    <xf numFmtId="0" fontId="0" fillId="6" borderId="10" xfId="0" applyFill="1" applyBorder="1" applyAlignment="1">
      <alignment horizontal="center" vertical="center"/>
    </xf>
    <xf numFmtId="0" fontId="0" fillId="7" borderId="10" xfId="0" applyFill="1" applyBorder="1" applyAlignment="1">
      <alignment horizontal="center"/>
    </xf>
    <xf numFmtId="0" fontId="1" fillId="7" borderId="0" xfId="0" applyFont="1" applyFill="1" applyBorder="1" applyAlignment="1">
      <alignment horizontal="left" wrapText="1"/>
    </xf>
    <xf numFmtId="0" fontId="1" fillId="10" borderId="23" xfId="0" applyFont="1" applyFill="1" applyBorder="1" applyAlignment="1">
      <alignment horizontal="center"/>
    </xf>
    <xf numFmtId="0" fontId="0" fillId="10" borderId="22" xfId="0" applyFill="1" applyBorder="1" applyAlignment="1">
      <alignment horizontal="center"/>
    </xf>
    <xf numFmtId="2" fontId="0" fillId="10" borderId="0" xfId="0" applyNumberFormat="1" applyFill="1" applyBorder="1" applyAlignment="1">
      <alignment horizontal="center"/>
    </xf>
    <xf numFmtId="0" fontId="0" fillId="9" borderId="42" xfId="0" applyFill="1" applyBorder="1" applyAlignment="1">
      <alignment horizontal="right"/>
    </xf>
    <xf numFmtId="164" fontId="0" fillId="9" borderId="43" xfId="0" applyNumberFormat="1" applyFill="1" applyBorder="1" applyAlignment="1">
      <alignment horizontal="center"/>
    </xf>
    <xf numFmtId="2" fontId="0" fillId="6" borderId="13" xfId="0" applyNumberFormat="1" applyFont="1" applyFill="1" applyBorder="1" applyAlignment="1">
      <alignment horizontal="center"/>
    </xf>
    <xf numFmtId="2" fontId="0" fillId="6" borderId="10" xfId="0" applyNumberFormat="1" applyFont="1" applyFill="1" applyBorder="1" applyAlignment="1">
      <alignment horizontal="center"/>
    </xf>
    <xf numFmtId="2" fontId="0" fillId="6" borderId="49" xfId="0" applyNumberFormat="1" applyFont="1" applyFill="1" applyBorder="1" applyAlignment="1">
      <alignment horizontal="center"/>
    </xf>
    <xf numFmtId="2" fontId="0" fillId="0" borderId="0" xfId="0" applyNumberFormat="1" applyFill="1" applyBorder="1" applyAlignment="1">
      <alignment horizontal="center"/>
    </xf>
    <xf numFmtId="0" fontId="20" fillId="3" borderId="67" xfId="0" applyFont="1" applyFill="1" applyBorder="1" applyAlignment="1">
      <alignment horizontal="center"/>
    </xf>
    <xf numFmtId="0" fontId="0" fillId="12" borderId="51" xfId="0" applyFill="1" applyBorder="1" applyAlignment="1">
      <alignment horizontal="center" vertical="center"/>
    </xf>
    <xf numFmtId="0" fontId="0" fillId="7" borderId="41" xfId="0" applyFill="1" applyBorder="1" applyAlignment="1">
      <alignment horizontal="center" vertical="center"/>
    </xf>
    <xf numFmtId="0" fontId="0" fillId="12" borderId="41" xfId="0" applyFill="1" applyBorder="1" applyAlignment="1">
      <alignment horizontal="center" vertical="center"/>
    </xf>
    <xf numFmtId="0" fontId="0" fillId="12" borderId="48" xfId="0" applyFill="1" applyBorder="1" applyAlignment="1">
      <alignment horizontal="center" vertical="center"/>
    </xf>
    <xf numFmtId="0" fontId="0" fillId="0" borderId="0" xfId="0"/>
    <xf numFmtId="0" fontId="1" fillId="0" borderId="0" xfId="0" applyFont="1"/>
    <xf numFmtId="0" fontId="3" fillId="0" borderId="0" xfId="0" applyFont="1"/>
    <xf numFmtId="0" fontId="0" fillId="2" borderId="0" xfId="0" applyFill="1"/>
    <xf numFmtId="0" fontId="8" fillId="0" borderId="1" xfId="0" applyFont="1" applyBorder="1"/>
    <xf numFmtId="0" fontId="0" fillId="0" borderId="2" xfId="0" applyBorder="1"/>
    <xf numFmtId="0" fontId="0" fillId="0" borderId="3" xfId="0" applyBorder="1"/>
    <xf numFmtId="0" fontId="5" fillId="0" borderId="4" xfId="0" applyFont="1" applyBorder="1"/>
    <xf numFmtId="0" fontId="0" fillId="0" borderId="0" xfId="0" applyBorder="1"/>
    <xf numFmtId="0" fontId="1" fillId="0" borderId="0" xfId="0" applyFont="1" applyBorder="1"/>
    <xf numFmtId="0" fontId="0" fillId="0" borderId="5" xfId="0" applyBorder="1"/>
    <xf numFmtId="0" fontId="0" fillId="0" borderId="4" xfId="0" applyBorder="1"/>
    <xf numFmtId="0" fontId="0" fillId="0" borderId="6" xfId="0" applyBorder="1"/>
    <xf numFmtId="0" fontId="0" fillId="0" borderId="7" xfId="0" applyBorder="1"/>
    <xf numFmtId="0" fontId="0" fillId="0" borderId="8" xfId="0" applyBorder="1"/>
    <xf numFmtId="0" fontId="3" fillId="0" borderId="2" xfId="0" applyFont="1" applyBorder="1"/>
    <xf numFmtId="0" fontId="9" fillId="0" borderId="1" xfId="0" applyFont="1" applyBorder="1"/>
    <xf numFmtId="0" fontId="1" fillId="0" borderId="2" xfId="0" applyFont="1" applyBorder="1"/>
    <xf numFmtId="0" fontId="6" fillId="0" borderId="4" xfId="0" applyFont="1" applyBorder="1"/>
    <xf numFmtId="0" fontId="7" fillId="0" borderId="4" xfId="0" applyFont="1" applyBorder="1"/>
    <xf numFmtId="0" fontId="0" fillId="0" borderId="0" xfId="0" applyFill="1" applyBorder="1"/>
    <xf numFmtId="0" fontId="0" fillId="0" borderId="0" xfId="0" applyAlignment="1">
      <alignment horizontal="center"/>
    </xf>
    <xf numFmtId="0" fontId="0" fillId="0" borderId="9" xfId="0" applyBorder="1"/>
    <xf numFmtId="0" fontId="13" fillId="3" borderId="10" xfId="0" applyFont="1" applyFill="1" applyBorder="1" applyAlignment="1">
      <alignment horizontal="center"/>
    </xf>
    <xf numFmtId="0" fontId="4" fillId="7" borderId="10" xfId="0" applyFont="1" applyFill="1" applyBorder="1" applyAlignment="1">
      <alignment horizontal="center"/>
    </xf>
    <xf numFmtId="0" fontId="0" fillId="8" borderId="10" xfId="0" applyFill="1" applyBorder="1" applyAlignment="1">
      <alignment horizontal="center"/>
    </xf>
    <xf numFmtId="0" fontId="0" fillId="0" borderId="10" xfId="0" applyFill="1" applyBorder="1" applyAlignment="1">
      <alignment horizontal="center"/>
    </xf>
    <xf numFmtId="0" fontId="0" fillId="10" borderId="10" xfId="0" applyFill="1" applyBorder="1" applyAlignment="1">
      <alignment horizontal="center"/>
    </xf>
    <xf numFmtId="0" fontId="2" fillId="0" borderId="0" xfId="0" applyFont="1"/>
    <xf numFmtId="0" fontId="0" fillId="0" borderId="0" xfId="0" applyAlignment="1">
      <alignment horizontal="center" vertical="center"/>
    </xf>
    <xf numFmtId="0" fontId="13" fillId="4" borderId="10" xfId="0" applyFont="1" applyFill="1" applyBorder="1" applyAlignment="1">
      <alignment horizontal="center" vertical="center"/>
    </xf>
    <xf numFmtId="0" fontId="13" fillId="3" borderId="10" xfId="0" applyFont="1" applyFill="1" applyBorder="1" applyAlignment="1">
      <alignment horizontal="center" vertical="center" wrapText="1"/>
    </xf>
    <xf numFmtId="16" fontId="0" fillId="8" borderId="10" xfId="0" applyNumberFormat="1" applyFill="1" applyBorder="1" applyAlignment="1">
      <alignment horizontal="center"/>
    </xf>
    <xf numFmtId="0" fontId="13" fillId="3" borderId="10" xfId="0" applyFont="1" applyFill="1" applyBorder="1" applyAlignment="1">
      <alignment horizontal="center" vertical="center"/>
    </xf>
    <xf numFmtId="0" fontId="4" fillId="0" borderId="0" xfId="0" applyFont="1" applyFill="1" applyBorder="1" applyAlignment="1">
      <alignment horizontal="center"/>
    </xf>
    <xf numFmtId="0" fontId="13" fillId="4" borderId="10" xfId="0" applyFont="1" applyFill="1" applyBorder="1" applyAlignment="1">
      <alignment horizontal="right" vertical="center"/>
    </xf>
    <xf numFmtId="0" fontId="4" fillId="7" borderId="10" xfId="0" applyFont="1" applyFill="1" applyBorder="1" applyAlignment="1">
      <alignment horizontal="center" vertical="center"/>
    </xf>
    <xf numFmtId="0" fontId="0" fillId="7" borderId="10" xfId="0" applyFill="1" applyBorder="1" applyAlignment="1">
      <alignment horizontal="center" vertical="center"/>
    </xf>
    <xf numFmtId="0" fontId="0" fillId="2" borderId="10" xfId="0" applyFill="1" applyBorder="1" applyAlignment="1">
      <alignment horizontal="center"/>
    </xf>
    <xf numFmtId="0" fontId="0" fillId="2" borderId="10" xfId="0" applyFill="1" applyBorder="1"/>
    <xf numFmtId="0" fontId="0" fillId="6" borderId="9" xfId="0" applyFill="1" applyBorder="1"/>
    <xf numFmtId="0" fontId="1" fillId="0" borderId="0" xfId="0" applyFont="1" applyFill="1" applyBorder="1"/>
    <xf numFmtId="0" fontId="0" fillId="0" borderId="0" xfId="0" applyFill="1"/>
    <xf numFmtId="0" fontId="1" fillId="8" borderId="10" xfId="0" applyFont="1" applyFill="1" applyBorder="1" applyAlignment="1">
      <alignment vertical="center"/>
    </xf>
    <xf numFmtId="0" fontId="6" fillId="0" borderId="0" xfId="0" applyFont="1" applyBorder="1"/>
    <xf numFmtId="0" fontId="3" fillId="0" borderId="0" xfId="0" applyFont="1" applyBorder="1"/>
    <xf numFmtId="0" fontId="18" fillId="0" borderId="2" xfId="0" applyFont="1" applyBorder="1"/>
    <xf numFmtId="0" fontId="0" fillId="0" borderId="7" xfId="0" applyFill="1" applyBorder="1"/>
    <xf numFmtId="0" fontId="0" fillId="0" borderId="0" xfId="0" applyBorder="1" applyAlignment="1">
      <alignment horizontal="center"/>
    </xf>
    <xf numFmtId="2" fontId="0" fillId="0" borderId="0" xfId="0" applyNumberFormat="1" applyBorder="1" applyAlignment="1">
      <alignment horizontal="center"/>
    </xf>
    <xf numFmtId="0" fontId="0" fillId="6" borderId="10" xfId="0" applyFill="1" applyBorder="1" applyAlignment="1">
      <alignment horizontal="center"/>
    </xf>
    <xf numFmtId="0" fontId="1" fillId="12" borderId="10" xfId="0" applyFont="1" applyFill="1" applyBorder="1"/>
    <xf numFmtId="0" fontId="2" fillId="12" borderId="10" xfId="0" applyFont="1" applyFill="1" applyBorder="1" applyAlignment="1">
      <alignment horizontal="right"/>
    </xf>
    <xf numFmtId="0" fontId="2" fillId="7" borderId="10" xfId="0" applyFont="1" applyFill="1" applyBorder="1" applyAlignment="1">
      <alignment horizontal="right"/>
    </xf>
    <xf numFmtId="0" fontId="0" fillId="12" borderId="14" xfId="0" applyFill="1" applyBorder="1" applyAlignment="1"/>
    <xf numFmtId="0" fontId="0" fillId="12" borderId="21" xfId="0" applyFill="1" applyBorder="1" applyAlignment="1"/>
    <xf numFmtId="0" fontId="0" fillId="12" borderId="15" xfId="0" applyFill="1" applyBorder="1" applyAlignment="1"/>
    <xf numFmtId="0" fontId="18" fillId="0" borderId="0" xfId="0" applyFont="1" applyBorder="1"/>
    <xf numFmtId="0" fontId="4" fillId="0" borderId="10" xfId="0" applyFont="1" applyFill="1" applyBorder="1" applyAlignment="1">
      <alignment horizontal="center"/>
    </xf>
    <xf numFmtId="0" fontId="8" fillId="0" borderId="4" xfId="0" applyFont="1" applyBorder="1"/>
    <xf numFmtId="0" fontId="4" fillId="0" borderId="26" xfId="0" applyFont="1" applyFill="1" applyBorder="1" applyAlignment="1">
      <alignment horizontal="center"/>
    </xf>
    <xf numFmtId="0" fontId="2" fillId="0" borderId="27" xfId="0" applyFont="1" applyFill="1" applyBorder="1" applyAlignment="1">
      <alignment horizontal="right"/>
    </xf>
    <xf numFmtId="0" fontId="1" fillId="0" borderId="27" xfId="0" applyFont="1" applyFill="1" applyBorder="1"/>
    <xf numFmtId="0" fontId="0" fillId="0" borderId="28" xfId="0" applyFill="1" applyBorder="1" applyAlignment="1"/>
    <xf numFmtId="0" fontId="0" fillId="0" borderId="29" xfId="0" applyFill="1" applyBorder="1" applyAlignment="1"/>
    <xf numFmtId="0" fontId="0" fillId="0" borderId="30" xfId="0" applyFill="1" applyBorder="1" applyAlignment="1"/>
    <xf numFmtId="0" fontId="0" fillId="0" borderId="27" xfId="0" applyFill="1" applyBorder="1" applyAlignment="1">
      <alignment horizontal="center"/>
    </xf>
    <xf numFmtId="0" fontId="2" fillId="0" borderId="0" xfId="0" applyFont="1" applyFill="1" applyBorder="1" applyAlignment="1">
      <alignment horizontal="right"/>
    </xf>
    <xf numFmtId="0" fontId="0" fillId="0" borderId="0" xfId="0" applyFill="1" applyBorder="1" applyAlignment="1"/>
    <xf numFmtId="0" fontId="0" fillId="0" borderId="0" xfId="0" applyFill="1" applyBorder="1" applyAlignment="1">
      <alignment horizontal="center"/>
    </xf>
    <xf numFmtId="0" fontId="1" fillId="0" borderId="7" xfId="0" applyFont="1" applyFill="1" applyBorder="1"/>
    <xf numFmtId="0" fontId="0" fillId="0" borderId="7" xfId="0" applyFill="1" applyBorder="1" applyAlignment="1"/>
    <xf numFmtId="0" fontId="0" fillId="0" borderId="8" xfId="0" applyFill="1" applyBorder="1" applyAlignment="1">
      <alignment horizontal="center"/>
    </xf>
    <xf numFmtId="0" fontId="0" fillId="10" borderId="10" xfId="0" applyFill="1" applyBorder="1" applyAlignment="1">
      <alignment horizontal="center" vertical="center"/>
    </xf>
    <xf numFmtId="0" fontId="0" fillId="12" borderId="0" xfId="0" applyFill="1" applyBorder="1"/>
    <xf numFmtId="0" fontId="0" fillId="7" borderId="0" xfId="0" applyFill="1" applyBorder="1"/>
    <xf numFmtId="0" fontId="8" fillId="0" borderId="33" xfId="0" applyFont="1" applyBorder="1"/>
    <xf numFmtId="0" fontId="0" fillId="0" borderId="34" xfId="0" applyBorder="1"/>
    <xf numFmtId="0" fontId="18" fillId="0" borderId="34" xfId="0" applyFont="1" applyBorder="1"/>
    <xf numFmtId="0" fontId="5" fillId="0" borderId="36" xfId="0" applyFont="1" applyBorder="1"/>
    <xf numFmtId="0" fontId="0" fillId="10" borderId="37" xfId="0" applyFill="1" applyBorder="1" applyAlignment="1">
      <alignment horizontal="center"/>
    </xf>
    <xf numFmtId="0" fontId="0" fillId="0" borderId="36" xfId="0" applyBorder="1"/>
    <xf numFmtId="0" fontId="0" fillId="0" borderId="38" xfId="0" applyBorder="1"/>
    <xf numFmtId="0" fontId="0" fillId="0" borderId="39" xfId="0" applyBorder="1"/>
    <xf numFmtId="0" fontId="0" fillId="0" borderId="39" xfId="0" applyFill="1" applyBorder="1"/>
    <xf numFmtId="0" fontId="0" fillId="0" borderId="40" xfId="0" applyBorder="1"/>
    <xf numFmtId="0" fontId="13" fillId="3" borderId="35" xfId="0" applyFont="1" applyFill="1" applyBorder="1" applyAlignment="1">
      <alignment horizontal="center"/>
    </xf>
    <xf numFmtId="0" fontId="0" fillId="10" borderId="41" xfId="0" applyFill="1" applyBorder="1" applyAlignment="1">
      <alignment horizontal="center"/>
    </xf>
    <xf numFmtId="0" fontId="0" fillId="9" borderId="39" xfId="0" applyFill="1" applyBorder="1" applyAlignment="1">
      <alignment horizontal="center"/>
    </xf>
    <xf numFmtId="0" fontId="0" fillId="9" borderId="40" xfId="0" applyFill="1" applyBorder="1" applyAlignment="1">
      <alignment horizontal="center"/>
    </xf>
    <xf numFmtId="0" fontId="0" fillId="12" borderId="10" xfId="0" applyFill="1" applyBorder="1" applyAlignment="1">
      <alignment horizontal="center"/>
    </xf>
    <xf numFmtId="0" fontId="0" fillId="6" borderId="10" xfId="0" applyFont="1" applyFill="1" applyBorder="1" applyAlignment="1">
      <alignment horizontal="center"/>
    </xf>
    <xf numFmtId="0" fontId="0" fillId="10" borderId="14" xfId="0" applyFill="1" applyBorder="1" applyAlignment="1">
      <alignment horizontal="center"/>
    </xf>
    <xf numFmtId="0" fontId="0" fillId="0" borderId="45" xfId="0" applyBorder="1"/>
    <xf numFmtId="2" fontId="0" fillId="0" borderId="46" xfId="0" applyNumberFormat="1" applyBorder="1" applyAlignment="1">
      <alignment horizontal="center"/>
    </xf>
    <xf numFmtId="0" fontId="0" fillId="0" borderId="47" xfId="0" applyBorder="1" applyAlignment="1">
      <alignment horizontal="center"/>
    </xf>
    <xf numFmtId="0" fontId="0" fillId="12" borderId="41" xfId="0" applyFill="1" applyBorder="1" applyAlignment="1">
      <alignment horizontal="center"/>
    </xf>
    <xf numFmtId="0" fontId="0" fillId="7" borderId="41" xfId="0" applyFill="1" applyBorder="1" applyAlignment="1">
      <alignment horizontal="center"/>
    </xf>
    <xf numFmtId="0" fontId="0" fillId="12" borderId="48" xfId="0" applyFill="1" applyBorder="1" applyAlignment="1">
      <alignment horizontal="center"/>
    </xf>
    <xf numFmtId="0" fontId="0" fillId="6" borderId="49" xfId="0" applyFont="1" applyFill="1" applyBorder="1" applyAlignment="1">
      <alignment horizontal="center"/>
    </xf>
    <xf numFmtId="0" fontId="0" fillId="10" borderId="49" xfId="0" applyFill="1" applyBorder="1" applyAlignment="1">
      <alignment horizontal="center"/>
    </xf>
    <xf numFmtId="0" fontId="0" fillId="12" borderId="49" xfId="0" applyFill="1" applyBorder="1" applyAlignment="1">
      <alignment horizontal="center"/>
    </xf>
    <xf numFmtId="0" fontId="0" fillId="10" borderId="50" xfId="0" applyFill="1" applyBorder="1" applyAlignment="1">
      <alignment horizontal="center"/>
    </xf>
    <xf numFmtId="0" fontId="0" fillId="10" borderId="51" xfId="0" applyFill="1" applyBorder="1" applyAlignment="1">
      <alignment horizontal="center"/>
    </xf>
    <xf numFmtId="0" fontId="0" fillId="6" borderId="13" xfId="0" applyFill="1" applyBorder="1" applyAlignment="1">
      <alignment horizontal="center"/>
    </xf>
    <xf numFmtId="0" fontId="0" fillId="10" borderId="13" xfId="0" applyFill="1" applyBorder="1" applyAlignment="1">
      <alignment horizontal="center"/>
    </xf>
    <xf numFmtId="0" fontId="0" fillId="10" borderId="52" xfId="0" applyFill="1" applyBorder="1" applyAlignment="1">
      <alignment horizontal="center"/>
    </xf>
    <xf numFmtId="0" fontId="0" fillId="12" borderId="51" xfId="0" applyFill="1" applyBorder="1" applyAlignment="1">
      <alignment horizontal="center"/>
    </xf>
    <xf numFmtId="0" fontId="0" fillId="6" borderId="13" xfId="0" applyFont="1" applyFill="1" applyBorder="1" applyAlignment="1">
      <alignment horizontal="center"/>
    </xf>
    <xf numFmtId="0" fontId="0" fillId="12" borderId="13" xfId="0" applyFill="1" applyBorder="1" applyAlignment="1">
      <alignment horizontal="center"/>
    </xf>
    <xf numFmtId="0" fontId="20" fillId="3" borderId="43" xfId="0" applyFont="1" applyFill="1" applyBorder="1" applyAlignment="1">
      <alignment horizontal="center"/>
    </xf>
    <xf numFmtId="0" fontId="13" fillId="3" borderId="54" xfId="0" applyFont="1" applyFill="1" applyBorder="1" applyAlignment="1">
      <alignment horizontal="center"/>
    </xf>
    <xf numFmtId="0" fontId="13" fillId="3" borderId="55" xfId="0" applyFont="1" applyFill="1" applyBorder="1" applyAlignment="1">
      <alignment horizontal="center"/>
    </xf>
    <xf numFmtId="0" fontId="13" fillId="3" borderId="32" xfId="0" applyFont="1" applyFill="1" applyBorder="1" applyAlignment="1">
      <alignment horizontal="center"/>
    </xf>
    <xf numFmtId="0" fontId="0" fillId="6" borderId="11" xfId="0" applyFill="1" applyBorder="1" applyAlignment="1">
      <alignment horizontal="center"/>
    </xf>
    <xf numFmtId="0" fontId="0" fillId="10" borderId="11" xfId="0" applyFill="1" applyBorder="1" applyAlignment="1">
      <alignment horizontal="center"/>
    </xf>
    <xf numFmtId="0" fontId="0" fillId="10" borderId="61" xfId="0" applyFill="1" applyBorder="1" applyAlignment="1">
      <alignment horizontal="center"/>
    </xf>
    <xf numFmtId="2" fontId="0" fillId="0" borderId="62" xfId="0" applyNumberFormat="1" applyBorder="1" applyAlignment="1">
      <alignment horizontal="center"/>
    </xf>
    <xf numFmtId="0" fontId="0" fillId="0" borderId="63" xfId="0" applyBorder="1" applyAlignment="1">
      <alignment horizontal="center"/>
    </xf>
    <xf numFmtId="0" fontId="1" fillId="0" borderId="39" xfId="0" applyFont="1" applyBorder="1"/>
    <xf numFmtId="0" fontId="0" fillId="6" borderId="14" xfId="0" applyFill="1" applyBorder="1" applyAlignment="1">
      <alignment horizontal="center"/>
    </xf>
    <xf numFmtId="0" fontId="0" fillId="0" borderId="33" xfId="0" applyBorder="1"/>
    <xf numFmtId="0" fontId="3" fillId="0" borderId="34" xfId="0" applyFont="1" applyBorder="1"/>
    <xf numFmtId="0" fontId="0" fillId="0" borderId="35" xfId="0" applyBorder="1"/>
    <xf numFmtId="0" fontId="0" fillId="9" borderId="12" xfId="0" applyFill="1" applyBorder="1" applyAlignment="1">
      <alignment horizontal="center"/>
    </xf>
    <xf numFmtId="0" fontId="0" fillId="9" borderId="16" xfId="0" applyFill="1" applyBorder="1" applyAlignment="1">
      <alignment horizontal="center"/>
    </xf>
    <xf numFmtId="0" fontId="0" fillId="9" borderId="64" xfId="0" applyFill="1" applyBorder="1" applyAlignment="1">
      <alignment horizontal="center"/>
    </xf>
    <xf numFmtId="0" fontId="13" fillId="3" borderId="37" xfId="0" applyFont="1" applyFill="1" applyBorder="1" applyAlignment="1">
      <alignment horizontal="center"/>
    </xf>
    <xf numFmtId="0" fontId="0" fillId="6" borderId="37" xfId="0" applyFill="1" applyBorder="1" applyAlignment="1">
      <alignment horizontal="center"/>
    </xf>
    <xf numFmtId="0" fontId="0" fillId="9" borderId="50" xfId="0" applyFill="1" applyBorder="1" applyAlignment="1">
      <alignment horizontal="center"/>
    </xf>
    <xf numFmtId="0" fontId="2" fillId="0" borderId="10" xfId="0" applyFont="1" applyFill="1" applyBorder="1" applyAlignment="1">
      <alignment horizontal="right"/>
    </xf>
    <xf numFmtId="0" fontId="1" fillId="0" borderId="10" xfId="0" applyFont="1" applyFill="1" applyBorder="1"/>
    <xf numFmtId="0" fontId="0" fillId="0" borderId="14" xfId="0" applyFill="1" applyBorder="1" applyAlignment="1"/>
    <xf numFmtId="0" fontId="0" fillId="0" borderId="21" xfId="0" applyFill="1" applyBorder="1" applyAlignment="1"/>
    <xf numFmtId="0" fontId="0" fillId="0" borderId="15" xfId="0" applyFill="1" applyBorder="1" applyAlignment="1"/>
    <xf numFmtId="0" fontId="3" fillId="0" borderId="0" xfId="0" applyFont="1" applyFill="1" applyBorder="1"/>
    <xf numFmtId="0" fontId="1" fillId="0" borderId="0" xfId="0" applyFont="1" applyFill="1"/>
    <xf numFmtId="0" fontId="0" fillId="0" borderId="65" xfId="0" applyFill="1" applyBorder="1" applyAlignment="1"/>
    <xf numFmtId="0" fontId="2" fillId="0" borderId="22" xfId="0" applyFont="1" applyFill="1" applyBorder="1" applyAlignment="1">
      <alignment horizontal="right"/>
    </xf>
    <xf numFmtId="0" fontId="0" fillId="0" borderId="20" xfId="0" applyFill="1" applyBorder="1" applyAlignment="1"/>
    <xf numFmtId="0" fontId="0" fillId="0" borderId="0" xfId="0" applyFill="1" applyBorder="1" applyAlignment="1">
      <alignment horizontal="right"/>
    </xf>
    <xf numFmtId="0" fontId="12" fillId="3" borderId="67" xfId="0" applyFont="1" applyFill="1" applyBorder="1" applyAlignment="1">
      <alignment horizontal="center"/>
    </xf>
    <xf numFmtId="0" fontId="20" fillId="3" borderId="68" xfId="0" applyFont="1" applyFill="1" applyBorder="1" applyAlignment="1">
      <alignment horizontal="center"/>
    </xf>
    <xf numFmtId="0" fontId="0" fillId="10" borderId="70" xfId="0" applyFill="1" applyBorder="1" applyAlignment="1">
      <alignment horizontal="center"/>
    </xf>
    <xf numFmtId="0" fontId="0" fillId="10" borderId="26" xfId="0" applyFill="1" applyBorder="1" applyAlignment="1">
      <alignment horizontal="center"/>
    </xf>
    <xf numFmtId="0" fontId="0" fillId="9" borderId="7" xfId="0" applyFill="1" applyBorder="1" applyAlignment="1">
      <alignment horizontal="right"/>
    </xf>
    <xf numFmtId="0" fontId="0" fillId="9" borderId="7" xfId="0" applyFill="1" applyBorder="1" applyAlignment="1">
      <alignment horizontal="center"/>
    </xf>
    <xf numFmtId="0" fontId="0" fillId="9" borderId="8" xfId="0" applyFill="1" applyBorder="1" applyAlignment="1">
      <alignment horizontal="center"/>
    </xf>
    <xf numFmtId="0" fontId="0" fillId="0" borderId="73" xfId="0" applyBorder="1" applyAlignment="1">
      <alignment horizontal="center"/>
    </xf>
    <xf numFmtId="0" fontId="1" fillId="0" borderId="15" xfId="0" applyFont="1" applyFill="1" applyBorder="1"/>
    <xf numFmtId="2" fontId="0" fillId="0" borderId="77" xfId="0" applyNumberFormat="1" applyBorder="1" applyAlignment="1">
      <alignment horizontal="center"/>
    </xf>
    <xf numFmtId="0" fontId="0" fillId="10" borderId="19" xfId="0" applyFill="1" applyBorder="1" applyAlignment="1">
      <alignment horizontal="center"/>
    </xf>
    <xf numFmtId="0" fontId="0" fillId="10" borderId="15" xfId="0" applyFill="1" applyBorder="1" applyAlignment="1">
      <alignment horizontal="center"/>
    </xf>
    <xf numFmtId="0" fontId="1" fillId="12" borderId="0" xfId="0" applyFont="1" applyFill="1" applyBorder="1"/>
    <xf numFmtId="0" fontId="0" fillId="12" borderId="0" xfId="0" applyFill="1" applyBorder="1" applyAlignment="1"/>
    <xf numFmtId="0" fontId="10" fillId="0" borderId="1" xfId="0" applyFont="1" applyBorder="1"/>
    <xf numFmtId="0" fontId="13" fillId="3" borderId="3" xfId="0" applyFont="1" applyFill="1" applyBorder="1" applyAlignment="1">
      <alignment horizontal="center"/>
    </xf>
    <xf numFmtId="0" fontId="0" fillId="10" borderId="5" xfId="0" applyFill="1" applyBorder="1" applyAlignment="1">
      <alignment horizontal="center"/>
    </xf>
    <xf numFmtId="0" fontId="2" fillId="0" borderId="78" xfId="0" applyFont="1" applyFill="1" applyBorder="1" applyAlignment="1">
      <alignment horizontal="right"/>
    </xf>
    <xf numFmtId="0" fontId="0" fillId="0" borderId="79" xfId="0" applyFill="1" applyBorder="1" applyAlignment="1"/>
    <xf numFmtId="0" fontId="0" fillId="0" borderId="8" xfId="0" applyFill="1" applyBorder="1"/>
    <xf numFmtId="0" fontId="2" fillId="0" borderId="84" xfId="0" applyFont="1" applyFill="1" applyBorder="1" applyAlignment="1">
      <alignment horizontal="right"/>
    </xf>
    <xf numFmtId="0" fontId="1" fillId="0" borderId="2" xfId="0" applyFont="1" applyFill="1" applyBorder="1"/>
    <xf numFmtId="0" fontId="0" fillId="0" borderId="85" xfId="0" applyFill="1" applyBorder="1" applyAlignment="1"/>
    <xf numFmtId="0" fontId="0" fillId="0" borderId="2" xfId="0" applyFill="1" applyBorder="1" applyAlignment="1"/>
    <xf numFmtId="0" fontId="0" fillId="0" borderId="2" xfId="0" applyFill="1" applyBorder="1"/>
    <xf numFmtId="0" fontId="6" fillId="0" borderId="6" xfId="0" applyFont="1" applyBorder="1"/>
    <xf numFmtId="0" fontId="1" fillId="0" borderId="7" xfId="0" applyFont="1" applyBorder="1"/>
    <xf numFmtId="0" fontId="0" fillId="0" borderId="86" xfId="0" applyFill="1" applyBorder="1" applyAlignment="1"/>
    <xf numFmtId="0" fontId="1" fillId="0" borderId="0" xfId="0" applyFont="1" applyFill="1" applyBorder="1" applyAlignment="1">
      <alignment horizontal="left"/>
    </xf>
    <xf numFmtId="0" fontId="2" fillId="0" borderId="12" xfId="0" applyFont="1" applyFill="1" applyBorder="1" applyAlignment="1">
      <alignment horizontal="right"/>
    </xf>
    <xf numFmtId="0" fontId="1" fillId="0" borderId="20" xfId="0" applyFont="1" applyFill="1" applyBorder="1"/>
    <xf numFmtId="0" fontId="0" fillId="0" borderId="22" xfId="0" applyFill="1" applyBorder="1" applyAlignment="1"/>
    <xf numFmtId="0" fontId="2" fillId="12" borderId="21" xfId="0" applyFont="1" applyFill="1" applyBorder="1" applyAlignment="1">
      <alignment horizontal="right"/>
    </xf>
    <xf numFmtId="0" fontId="1" fillId="0" borderId="0" xfId="0" applyFont="1" applyFill="1" applyBorder="1" applyAlignment="1"/>
    <xf numFmtId="0" fontId="1" fillId="0" borderId="0" xfId="0" applyFont="1" applyFill="1" applyBorder="1" applyAlignment="1">
      <alignment horizontal="center"/>
    </xf>
    <xf numFmtId="0" fontId="0" fillId="10" borderId="80" xfId="0" applyFill="1" applyBorder="1" applyAlignment="1">
      <alignment horizontal="center" vertical="center"/>
    </xf>
    <xf numFmtId="0" fontId="0" fillId="10" borderId="19" xfId="0" applyFill="1" applyBorder="1" applyAlignment="1">
      <alignment horizontal="center" vertical="center"/>
    </xf>
    <xf numFmtId="0" fontId="0" fillId="10" borderId="70" xfId="0" applyFill="1" applyBorder="1" applyAlignment="1">
      <alignment horizontal="center" vertical="center"/>
    </xf>
    <xf numFmtId="0" fontId="0" fillId="10" borderId="15" xfId="0" applyFill="1" applyBorder="1" applyAlignment="1">
      <alignment horizontal="center" vertical="center"/>
    </xf>
    <xf numFmtId="0" fontId="0" fillId="10" borderId="26" xfId="0" applyFill="1" applyBorder="1" applyAlignment="1">
      <alignment horizontal="center" vertical="center"/>
    </xf>
    <xf numFmtId="0" fontId="0" fillId="10" borderId="81" xfId="0" applyFill="1" applyBorder="1" applyAlignment="1">
      <alignment horizontal="center" vertical="center"/>
    </xf>
    <xf numFmtId="0" fontId="0" fillId="10" borderId="5" xfId="0" applyFill="1" applyBorder="1" applyAlignment="1">
      <alignment horizontal="center" vertical="center"/>
    </xf>
    <xf numFmtId="0" fontId="3" fillId="0" borderId="0" xfId="0" applyFont="1" applyFill="1" applyBorder="1" applyAlignment="1">
      <alignment horizontal="center"/>
    </xf>
    <xf numFmtId="0" fontId="3" fillId="0" borderId="0" xfId="0" applyFont="1" applyFill="1" applyBorder="1" applyAlignment="1"/>
    <xf numFmtId="164" fontId="0" fillId="9" borderId="7" xfId="0" applyNumberFormat="1" applyFill="1" applyBorder="1" applyAlignment="1">
      <alignment horizontal="center"/>
    </xf>
    <xf numFmtId="0" fontId="2" fillId="12" borderId="15" xfId="0" applyFont="1" applyFill="1" applyBorder="1" applyAlignment="1">
      <alignment horizontal="right"/>
    </xf>
    <xf numFmtId="0" fontId="2" fillId="7" borderId="15" xfId="0" applyFont="1" applyFill="1" applyBorder="1" applyAlignment="1">
      <alignment horizontal="right"/>
    </xf>
    <xf numFmtId="2" fontId="0" fillId="10" borderId="44" xfId="0" applyNumberFormat="1" applyFill="1" applyBorder="1" applyAlignment="1">
      <alignment horizontal="center"/>
    </xf>
    <xf numFmtId="2" fontId="0" fillId="10" borderId="21" xfId="0" applyNumberFormat="1" applyFill="1" applyBorder="1" applyAlignment="1">
      <alignment horizontal="center"/>
    </xf>
    <xf numFmtId="0" fontId="1" fillId="6" borderId="25" xfId="0" applyFont="1" applyFill="1" applyBorder="1" applyAlignment="1">
      <alignment horizontal="center"/>
    </xf>
    <xf numFmtId="0" fontId="2" fillId="12" borderId="87" xfId="0" applyFont="1" applyFill="1" applyBorder="1" applyAlignment="1">
      <alignment horizontal="right"/>
    </xf>
    <xf numFmtId="0" fontId="0" fillId="12" borderId="2" xfId="0" applyFill="1" applyBorder="1"/>
    <xf numFmtId="0" fontId="2" fillId="7" borderId="71" xfId="0" applyFont="1" applyFill="1" applyBorder="1" applyAlignment="1">
      <alignment horizontal="right"/>
    </xf>
    <xf numFmtId="0" fontId="2" fillId="12" borderId="71" xfId="0" applyFont="1" applyFill="1" applyBorder="1" applyAlignment="1">
      <alignment horizontal="right"/>
    </xf>
    <xf numFmtId="0" fontId="2" fillId="12" borderId="90" xfId="0" applyFont="1" applyFill="1" applyBorder="1" applyAlignment="1">
      <alignment horizontal="right"/>
    </xf>
    <xf numFmtId="0" fontId="1" fillId="12" borderId="27" xfId="0" applyFont="1" applyFill="1" applyBorder="1"/>
    <xf numFmtId="0" fontId="0" fillId="12" borderId="28" xfId="0" applyFill="1" applyBorder="1" applyAlignment="1"/>
    <xf numFmtId="0" fontId="0" fillId="12" borderId="29" xfId="0" applyFill="1" applyBorder="1" applyAlignment="1"/>
    <xf numFmtId="0" fontId="0" fillId="12" borderId="7" xfId="0" applyFill="1" applyBorder="1"/>
    <xf numFmtId="0" fontId="2" fillId="12" borderId="83" xfId="0" applyFont="1" applyFill="1" applyBorder="1" applyAlignment="1">
      <alignment horizontal="right"/>
    </xf>
    <xf numFmtId="0" fontId="2" fillId="7" borderId="21" xfId="0" applyFont="1" applyFill="1" applyBorder="1" applyAlignment="1">
      <alignment horizontal="right"/>
    </xf>
    <xf numFmtId="0" fontId="2" fillId="12" borderId="29" xfId="0" applyFont="1" applyFill="1" applyBorder="1" applyAlignment="1">
      <alignment horizontal="right"/>
    </xf>
    <xf numFmtId="2" fontId="0" fillId="10" borderId="69" xfId="0" applyNumberFormat="1" applyFill="1" applyBorder="1" applyAlignment="1">
      <alignment horizontal="center"/>
    </xf>
    <xf numFmtId="2" fontId="0" fillId="10" borderId="71" xfId="0" applyNumberFormat="1" applyFill="1" applyBorder="1" applyAlignment="1">
      <alignment horizontal="center"/>
    </xf>
    <xf numFmtId="2" fontId="0" fillId="10" borderId="91" xfId="0" applyNumberFormat="1" applyFill="1" applyBorder="1" applyAlignment="1">
      <alignment horizontal="center"/>
    </xf>
    <xf numFmtId="0" fontId="0" fillId="8" borderId="26" xfId="0" applyFill="1" applyBorder="1" applyAlignment="1">
      <alignment vertical="center"/>
    </xf>
    <xf numFmtId="0" fontId="1" fillId="8" borderId="71" xfId="0" applyFont="1" applyFill="1" applyBorder="1" applyAlignment="1">
      <alignment vertical="center"/>
    </xf>
    <xf numFmtId="0" fontId="1" fillId="8" borderId="26" xfId="0" applyFont="1" applyFill="1" applyBorder="1" applyAlignment="1">
      <alignment vertical="center"/>
    </xf>
    <xf numFmtId="0" fontId="13" fillId="3" borderId="94" xfId="0" applyFont="1" applyFill="1" applyBorder="1" applyAlignment="1">
      <alignment horizontal="center"/>
    </xf>
    <xf numFmtId="0" fontId="0" fillId="6" borderId="95" xfId="0" applyFill="1" applyBorder="1" applyAlignment="1">
      <alignment horizontal="center" vertical="center"/>
    </xf>
    <xf numFmtId="0" fontId="0" fillId="6" borderId="96" xfId="0" applyFill="1" applyBorder="1" applyAlignment="1">
      <alignment horizontal="center" vertical="center"/>
    </xf>
    <xf numFmtId="0" fontId="0" fillId="10" borderId="95" xfId="0" applyFill="1" applyBorder="1" applyAlignment="1">
      <alignment horizontal="center" vertical="center"/>
    </xf>
    <xf numFmtId="0" fontId="0" fillId="10" borderId="96" xfId="0" applyFill="1" applyBorder="1" applyAlignment="1">
      <alignment horizontal="center" vertical="center"/>
    </xf>
    <xf numFmtId="0" fontId="0" fillId="5" borderId="95" xfId="0" applyFill="1" applyBorder="1" applyAlignment="1">
      <alignment vertical="center" wrapText="1"/>
    </xf>
    <xf numFmtId="0" fontId="0" fillId="7" borderId="95" xfId="0" applyFill="1" applyBorder="1" applyAlignment="1">
      <alignment vertical="center" wrapText="1"/>
    </xf>
    <xf numFmtId="0" fontId="0" fillId="7" borderId="95" xfId="0" applyFill="1" applyBorder="1" applyAlignment="1">
      <alignment vertical="center"/>
    </xf>
    <xf numFmtId="0" fontId="0" fillId="0" borderId="74" xfId="0" applyBorder="1" applyAlignment="1">
      <alignment vertical="center"/>
    </xf>
    <xf numFmtId="0" fontId="0" fillId="0" borderId="75" xfId="0" applyBorder="1" applyAlignment="1">
      <alignment vertical="center"/>
    </xf>
    <xf numFmtId="0" fontId="1" fillId="9" borderId="66" xfId="0" applyFont="1" applyFill="1" applyBorder="1" applyAlignment="1">
      <alignment horizontal="center"/>
    </xf>
    <xf numFmtId="0" fontId="0" fillId="0" borderId="0" xfId="0" applyFill="1" applyAlignment="1">
      <alignment horizontal="left"/>
    </xf>
    <xf numFmtId="0" fontId="0" fillId="13" borderId="24" xfId="0" applyFill="1" applyBorder="1"/>
    <xf numFmtId="0" fontId="0" fillId="13" borderId="25" xfId="0" applyFill="1" applyBorder="1"/>
    <xf numFmtId="0" fontId="1" fillId="13" borderId="23" xfId="0" applyFont="1" applyFill="1" applyBorder="1"/>
    <xf numFmtId="0" fontId="0" fillId="6" borderId="66" xfId="0" applyFill="1" applyBorder="1" applyAlignment="1">
      <alignment horizontal="center"/>
    </xf>
    <xf numFmtId="0" fontId="0" fillId="0" borderId="5" xfId="0" applyBorder="1" applyAlignment="1">
      <alignment horizontal="center"/>
    </xf>
    <xf numFmtId="0" fontId="1" fillId="2" borderId="0" xfId="0" applyFont="1" applyFill="1"/>
    <xf numFmtId="0" fontId="0" fillId="10" borderId="18" xfId="0" applyFill="1" applyBorder="1" applyAlignment="1">
      <alignment horizontal="center"/>
    </xf>
    <xf numFmtId="0" fontId="0" fillId="0" borderId="102" xfId="0" applyBorder="1" applyAlignment="1">
      <alignment horizontal="center"/>
    </xf>
    <xf numFmtId="16" fontId="0" fillId="0" borderId="0" xfId="0" applyNumberFormat="1" applyFill="1"/>
    <xf numFmtId="0" fontId="0" fillId="0" borderId="104" xfId="0" applyBorder="1"/>
    <xf numFmtId="0" fontId="18" fillId="0" borderId="1" xfId="0" applyFont="1" applyBorder="1"/>
    <xf numFmtId="0" fontId="23" fillId="0" borderId="1" xfId="0" applyFont="1" applyBorder="1"/>
    <xf numFmtId="0" fontId="23" fillId="0" borderId="33" xfId="0" applyFont="1" applyBorder="1"/>
    <xf numFmtId="0" fontId="12" fillId="3" borderId="1" xfId="0" applyFont="1" applyFill="1" applyBorder="1" applyAlignment="1">
      <alignment horizontal="right"/>
    </xf>
    <xf numFmtId="0" fontId="0" fillId="0" borderId="105" xfId="0" applyBorder="1"/>
    <xf numFmtId="0" fontId="12" fillId="3" borderId="4" xfId="0" applyFont="1" applyFill="1" applyBorder="1" applyAlignment="1">
      <alignment horizontal="right"/>
    </xf>
    <xf numFmtId="0" fontId="0" fillId="0" borderId="26" xfId="0" applyBorder="1"/>
    <xf numFmtId="0" fontId="12" fillId="3" borderId="6" xfId="0" applyFont="1" applyFill="1" applyBorder="1" applyAlignment="1">
      <alignment horizontal="right"/>
    </xf>
    <xf numFmtId="0" fontId="0" fillId="0" borderId="31" xfId="0" applyBorder="1"/>
    <xf numFmtId="2" fontId="0" fillId="0" borderId="24" xfId="0" applyNumberFormat="1" applyBorder="1" applyAlignment="1">
      <alignment horizontal="center"/>
    </xf>
    <xf numFmtId="0" fontId="0" fillId="0" borderId="25" xfId="0" applyBorder="1"/>
    <xf numFmtId="0" fontId="13" fillId="3" borderId="23" xfId="0" applyFont="1" applyFill="1" applyBorder="1" applyAlignment="1">
      <alignment horizontal="right"/>
    </xf>
    <xf numFmtId="0" fontId="13" fillId="3" borderId="106" xfId="0" applyFont="1" applyFill="1" applyBorder="1" applyAlignment="1">
      <alignment horizontal="center"/>
    </xf>
    <xf numFmtId="0" fontId="0" fillId="0" borderId="31" xfId="0" applyFill="1" applyBorder="1" applyAlignment="1">
      <alignment horizontal="center"/>
    </xf>
    <xf numFmtId="0" fontId="2" fillId="0" borderId="2" xfId="0" applyFont="1" applyFill="1" applyBorder="1" applyAlignment="1">
      <alignment horizontal="right"/>
    </xf>
    <xf numFmtId="0" fontId="0" fillId="0" borderId="2" xfId="0" applyFill="1" applyBorder="1" applyAlignment="1">
      <alignment horizontal="center"/>
    </xf>
    <xf numFmtId="0" fontId="0" fillId="0" borderId="31" xfId="0" applyBorder="1" applyAlignment="1">
      <alignment horizontal="center"/>
    </xf>
    <xf numFmtId="0" fontId="0" fillId="0" borderId="70" xfId="0" applyBorder="1" applyAlignment="1">
      <alignment horizontal="center"/>
    </xf>
    <xf numFmtId="0" fontId="20" fillId="3" borderId="66" xfId="0" applyFont="1" applyFill="1" applyBorder="1" applyAlignment="1">
      <alignment horizontal="center"/>
    </xf>
    <xf numFmtId="0" fontId="20" fillId="3" borderId="25" xfId="0" applyFont="1" applyFill="1" applyBorder="1" applyAlignment="1">
      <alignment horizontal="center"/>
    </xf>
    <xf numFmtId="0" fontId="0" fillId="0" borderId="3" xfId="0" applyFill="1" applyBorder="1" applyAlignment="1">
      <alignment horizontal="center"/>
    </xf>
    <xf numFmtId="0" fontId="0" fillId="0" borderId="3" xfId="0" applyFill="1" applyBorder="1"/>
    <xf numFmtId="0" fontId="0" fillId="0" borderId="31" xfId="0" applyFill="1" applyBorder="1" applyAlignment="1"/>
    <xf numFmtId="2" fontId="0" fillId="0" borderId="36" xfId="0" applyNumberFormat="1" applyFill="1" applyBorder="1" applyAlignment="1">
      <alignment horizontal="center"/>
    </xf>
    <xf numFmtId="0" fontId="0" fillId="0" borderId="57" xfId="0" applyFill="1" applyBorder="1" applyAlignment="1">
      <alignment horizontal="center" vertical="center"/>
    </xf>
    <xf numFmtId="0" fontId="0" fillId="10" borderId="103" xfId="0" applyFill="1" applyBorder="1" applyAlignment="1">
      <alignment horizontal="center" vertical="center"/>
    </xf>
    <xf numFmtId="0" fontId="13" fillId="3" borderId="66" xfId="0" applyFont="1" applyFill="1" applyBorder="1" applyAlignment="1">
      <alignment horizontal="center"/>
    </xf>
    <xf numFmtId="0" fontId="13" fillId="3" borderId="112" xfId="0" applyFont="1" applyFill="1" applyBorder="1" applyAlignment="1">
      <alignment horizontal="center"/>
    </xf>
    <xf numFmtId="0" fontId="20" fillId="3" borderId="24" xfId="0" applyFont="1" applyFill="1" applyBorder="1" applyAlignment="1">
      <alignment horizontal="center"/>
    </xf>
    <xf numFmtId="0" fontId="13" fillId="3" borderId="25" xfId="0" applyFont="1" applyFill="1" applyBorder="1" applyAlignment="1">
      <alignment horizontal="center"/>
    </xf>
    <xf numFmtId="0" fontId="0" fillId="6" borderId="87" xfId="0" applyFill="1" applyBorder="1" applyAlignment="1">
      <alignment horizontal="center"/>
    </xf>
    <xf numFmtId="0" fontId="0" fillId="6" borderId="71" xfId="0" applyFill="1" applyBorder="1" applyAlignment="1">
      <alignment horizontal="center"/>
    </xf>
    <xf numFmtId="0" fontId="0" fillId="6" borderId="90" xfId="0" applyFill="1" applyBorder="1" applyAlignment="1">
      <alignment horizontal="center"/>
    </xf>
    <xf numFmtId="0" fontId="0" fillId="6" borderId="69" xfId="0" applyFill="1" applyBorder="1" applyAlignment="1">
      <alignment horizontal="center"/>
    </xf>
    <xf numFmtId="0" fontId="3" fillId="6" borderId="13" xfId="0" applyFont="1" applyFill="1" applyBorder="1" applyAlignment="1">
      <alignment horizontal="center"/>
    </xf>
    <xf numFmtId="0" fontId="0" fillId="6" borderId="27" xfId="0" applyFill="1" applyBorder="1" applyAlignment="1">
      <alignment horizontal="center"/>
    </xf>
    <xf numFmtId="0" fontId="1" fillId="12" borderId="0" xfId="0" applyFont="1" applyFill="1" applyBorder="1" applyAlignment="1">
      <alignment horizontal="right"/>
    </xf>
    <xf numFmtId="0" fontId="1" fillId="7" borderId="0" xfId="0" applyFont="1" applyFill="1" applyBorder="1" applyAlignment="1">
      <alignment horizontal="right"/>
    </xf>
    <xf numFmtId="0" fontId="2" fillId="12" borderId="1" xfId="0" applyFont="1" applyFill="1" applyBorder="1" applyAlignment="1">
      <alignment horizontal="right"/>
    </xf>
    <xf numFmtId="0" fontId="2" fillId="7" borderId="4" xfId="0" applyFont="1" applyFill="1" applyBorder="1" applyAlignment="1">
      <alignment horizontal="right"/>
    </xf>
    <xf numFmtId="0" fontId="2" fillId="12" borderId="4" xfId="0" applyFont="1" applyFill="1" applyBorder="1" applyAlignment="1">
      <alignment horizontal="right"/>
    </xf>
    <xf numFmtId="0" fontId="2" fillId="12" borderId="6" xfId="0" applyFont="1" applyFill="1" applyBorder="1" applyAlignment="1">
      <alignment horizontal="right"/>
    </xf>
    <xf numFmtId="0" fontId="1" fillId="2" borderId="23" xfId="0" applyFont="1" applyFill="1" applyBorder="1"/>
    <xf numFmtId="0" fontId="1" fillId="2" borderId="24" xfId="0" applyFont="1" applyFill="1" applyBorder="1"/>
    <xf numFmtId="0" fontId="2" fillId="2" borderId="24" xfId="0" applyFont="1" applyFill="1" applyBorder="1" applyAlignment="1">
      <alignment horizontal="right"/>
    </xf>
    <xf numFmtId="0" fontId="1" fillId="2" borderId="24" xfId="0" applyFont="1" applyFill="1" applyBorder="1" applyAlignment="1">
      <alignment horizontal="left"/>
    </xf>
    <xf numFmtId="0" fontId="1" fillId="2" borderId="25" xfId="0" applyFont="1" applyFill="1" applyBorder="1" applyAlignment="1">
      <alignment horizontal="left"/>
    </xf>
    <xf numFmtId="0" fontId="0" fillId="6" borderId="94" xfId="0" applyFill="1" applyBorder="1" applyAlignment="1">
      <alignment horizontal="center" vertical="center"/>
    </xf>
    <xf numFmtId="0" fontId="0" fillId="10" borderId="94" xfId="0" applyFill="1" applyBorder="1" applyAlignment="1">
      <alignment horizontal="center" vertical="center"/>
    </xf>
    <xf numFmtId="0" fontId="1" fillId="9" borderId="24" xfId="0" applyFont="1" applyFill="1" applyBorder="1" applyAlignment="1">
      <alignment horizontal="right"/>
    </xf>
    <xf numFmtId="0" fontId="1" fillId="9" borderId="25" xfId="0" applyFont="1" applyFill="1" applyBorder="1" applyAlignment="1">
      <alignment horizontal="center"/>
    </xf>
    <xf numFmtId="0" fontId="0" fillId="9" borderId="1" xfId="0" applyFill="1" applyBorder="1" applyAlignment="1">
      <alignment horizontal="right"/>
    </xf>
    <xf numFmtId="0" fontId="0" fillId="9" borderId="4" xfId="0" applyFill="1" applyBorder="1" applyAlignment="1">
      <alignment horizontal="right"/>
    </xf>
    <xf numFmtId="0" fontId="0" fillId="9" borderId="6" xfId="0" applyFill="1" applyBorder="1" applyAlignment="1">
      <alignment horizontal="right"/>
    </xf>
    <xf numFmtId="0" fontId="0" fillId="9" borderId="66" xfId="0" applyFill="1" applyBorder="1" applyAlignment="1">
      <alignment horizontal="right"/>
    </xf>
    <xf numFmtId="0" fontId="0" fillId="9" borderId="66" xfId="0" applyFill="1" applyBorder="1" applyAlignment="1">
      <alignment horizontal="center"/>
    </xf>
    <xf numFmtId="0" fontId="0" fillId="10" borderId="66" xfId="0" applyFill="1" applyBorder="1" applyAlignment="1">
      <alignment horizontal="center"/>
    </xf>
    <xf numFmtId="0" fontId="0" fillId="10" borderId="66" xfId="0" applyFill="1" applyBorder="1" applyAlignment="1">
      <alignment horizontal="center" vertical="center"/>
    </xf>
    <xf numFmtId="0" fontId="1" fillId="9" borderId="23" xfId="0" applyFont="1" applyFill="1" applyBorder="1"/>
    <xf numFmtId="0" fontId="0" fillId="9" borderId="24" xfId="0" applyFill="1" applyBorder="1"/>
    <xf numFmtId="0" fontId="0" fillId="9" borderId="25" xfId="0" applyFill="1" applyBorder="1"/>
    <xf numFmtId="0" fontId="0" fillId="10" borderId="44" xfId="0" applyFill="1" applyBorder="1" applyAlignment="1">
      <alignment horizontal="center"/>
    </xf>
    <xf numFmtId="0" fontId="0" fillId="10" borderId="21" xfId="0" applyFill="1" applyBorder="1" applyAlignment="1">
      <alignment horizontal="center"/>
    </xf>
    <xf numFmtId="2" fontId="0" fillId="0" borderId="76" xfId="0" applyNumberFormat="1" applyBorder="1" applyAlignment="1">
      <alignment horizontal="center"/>
    </xf>
    <xf numFmtId="0" fontId="12" fillId="3" borderId="113" xfId="0" applyFont="1" applyFill="1" applyBorder="1" applyAlignment="1">
      <alignment horizontal="center"/>
    </xf>
    <xf numFmtId="0" fontId="0" fillId="10" borderId="114" xfId="0" applyFill="1" applyBorder="1" applyAlignment="1">
      <alignment horizontal="center"/>
    </xf>
    <xf numFmtId="0" fontId="0" fillId="0" borderId="115" xfId="0" applyBorder="1"/>
    <xf numFmtId="0" fontId="0" fillId="0" borderId="116" xfId="0" applyBorder="1"/>
    <xf numFmtId="0" fontId="0" fillId="10" borderId="117" xfId="0" applyFill="1" applyBorder="1" applyAlignment="1">
      <alignment horizontal="center"/>
    </xf>
    <xf numFmtId="0" fontId="13" fillId="3" borderId="118" xfId="0" applyFont="1" applyFill="1" applyBorder="1" applyAlignment="1">
      <alignment horizontal="center"/>
    </xf>
    <xf numFmtId="0" fontId="0" fillId="0" borderId="0" xfId="0" applyFont="1" applyFill="1" applyBorder="1" applyAlignment="1">
      <alignment horizontal="center"/>
    </xf>
    <xf numFmtId="2" fontId="0" fillId="10" borderId="13" xfId="0" applyNumberFormat="1" applyFont="1" applyFill="1" applyBorder="1" applyAlignment="1">
      <alignment horizontal="center"/>
    </xf>
    <xf numFmtId="2" fontId="0" fillId="10" borderId="10" xfId="0" applyNumberFormat="1" applyFont="1" applyFill="1" applyBorder="1" applyAlignment="1">
      <alignment horizontal="center"/>
    </xf>
    <xf numFmtId="2" fontId="0" fillId="10" borderId="49" xfId="0" applyNumberFormat="1" applyFont="1" applyFill="1" applyBorder="1" applyAlignment="1">
      <alignment horizontal="center"/>
    </xf>
    <xf numFmtId="0" fontId="0" fillId="10" borderId="64" xfId="0" applyFill="1" applyBorder="1" applyAlignment="1">
      <alignment horizontal="center"/>
    </xf>
    <xf numFmtId="0" fontId="1" fillId="10" borderId="23" xfId="0" applyFont="1" applyFill="1" applyBorder="1" applyAlignment="1">
      <alignment horizontal="center"/>
    </xf>
    <xf numFmtId="0" fontId="0" fillId="10" borderId="22" xfId="0" applyFill="1" applyBorder="1" applyAlignment="1">
      <alignment horizontal="center"/>
    </xf>
    <xf numFmtId="2" fontId="0" fillId="10" borderId="0" xfId="0" applyNumberFormat="1" applyFill="1" applyBorder="1" applyAlignment="1">
      <alignment horizontal="center"/>
    </xf>
    <xf numFmtId="0" fontId="0" fillId="9" borderId="42" xfId="0" applyFill="1" applyBorder="1" applyAlignment="1">
      <alignment horizontal="right"/>
    </xf>
    <xf numFmtId="164" fontId="0" fillId="9" borderId="43" xfId="0" applyNumberFormat="1" applyFill="1" applyBorder="1" applyAlignment="1">
      <alignment horizontal="center"/>
    </xf>
    <xf numFmtId="0" fontId="0" fillId="2" borderId="46" xfId="0" applyFill="1" applyBorder="1" applyAlignment="1">
      <alignment horizontal="center"/>
    </xf>
    <xf numFmtId="0" fontId="0" fillId="2" borderId="47" xfId="0" applyFill="1" applyBorder="1" applyAlignment="1">
      <alignment horizontal="center"/>
    </xf>
    <xf numFmtId="0" fontId="1" fillId="7" borderId="0" xfId="0" applyFont="1" applyFill="1" applyBorder="1" applyAlignment="1">
      <alignment horizontal="left" wrapText="1"/>
    </xf>
    <xf numFmtId="0" fontId="0" fillId="2" borderId="46" xfId="0" applyFill="1" applyBorder="1" applyAlignment="1">
      <alignment horizontal="center"/>
    </xf>
    <xf numFmtId="0" fontId="0" fillId="2" borderId="47" xfId="0" applyFill="1" applyBorder="1" applyAlignment="1">
      <alignment horizontal="center"/>
    </xf>
    <xf numFmtId="0" fontId="0" fillId="10" borderId="13" xfId="0" applyFill="1" applyBorder="1" applyAlignment="1">
      <alignment horizontal="center" vertical="center"/>
    </xf>
    <xf numFmtId="0" fontId="0" fillId="10" borderId="10" xfId="0" applyFill="1" applyBorder="1" applyAlignment="1">
      <alignment horizontal="center" vertical="center"/>
    </xf>
    <xf numFmtId="0" fontId="13" fillId="3" borderId="42" xfId="0" applyFont="1" applyFill="1" applyBorder="1" applyAlignment="1">
      <alignment horizontal="center"/>
    </xf>
    <xf numFmtId="0" fontId="0" fillId="0" borderId="0" xfId="0" applyFill="1" applyBorder="1" applyAlignment="1">
      <alignment horizontal="center" vertical="center"/>
    </xf>
    <xf numFmtId="0" fontId="12" fillId="3" borderId="42" xfId="0" applyFont="1" applyFill="1" applyBorder="1" applyAlignment="1">
      <alignment horizontal="center"/>
    </xf>
    <xf numFmtId="0" fontId="13" fillId="0" borderId="0" xfId="0" applyFont="1" applyFill="1" applyBorder="1" applyAlignment="1">
      <alignment horizontal="center"/>
    </xf>
    <xf numFmtId="0" fontId="0" fillId="7" borderId="5" xfId="0" applyFill="1" applyBorder="1" applyAlignment="1">
      <alignment horizontal="left"/>
    </xf>
    <xf numFmtId="0" fontId="13" fillId="4" borderId="10" xfId="0" applyFont="1" applyFill="1" applyBorder="1" applyAlignment="1">
      <alignment horizontal="center"/>
    </xf>
    <xf numFmtId="0" fontId="0" fillId="0" borderId="0" xfId="0" applyAlignment="1">
      <alignment horizontal="left" wrapText="1"/>
    </xf>
    <xf numFmtId="0" fontId="0" fillId="0" borderId="58" xfId="0" applyBorder="1" applyAlignment="1">
      <alignment horizontal="center" vertical="center"/>
    </xf>
    <xf numFmtId="0" fontId="12" fillId="3" borderId="24" xfId="0" applyFont="1" applyFill="1" applyBorder="1" applyAlignment="1">
      <alignment horizontal="center"/>
    </xf>
    <xf numFmtId="0" fontId="0" fillId="9" borderId="39" xfId="0" applyFill="1" applyBorder="1" applyAlignment="1">
      <alignment horizontal="right"/>
    </xf>
    <xf numFmtId="0" fontId="12" fillId="3" borderId="53" xfId="0" applyFont="1" applyFill="1" applyBorder="1" applyAlignment="1">
      <alignment horizontal="center"/>
    </xf>
    <xf numFmtId="0" fontId="0" fillId="5" borderId="10" xfId="0" applyFill="1" applyBorder="1" applyAlignment="1">
      <alignment horizontal="center"/>
    </xf>
    <xf numFmtId="0" fontId="0" fillId="6" borderId="13" xfId="0" applyFill="1" applyBorder="1" applyAlignment="1">
      <alignment horizontal="center" vertical="center"/>
    </xf>
    <xf numFmtId="0" fontId="13" fillId="3" borderId="14" xfId="0" applyFont="1" applyFill="1" applyBorder="1" applyAlignment="1">
      <alignment horizontal="center"/>
    </xf>
    <xf numFmtId="0" fontId="0" fillId="6" borderId="10" xfId="0" applyFill="1" applyBorder="1" applyAlignment="1">
      <alignment horizontal="center" vertical="center"/>
    </xf>
    <xf numFmtId="0" fontId="0" fillId="7" borderId="10" xfId="0" applyFill="1" applyBorder="1" applyAlignment="1">
      <alignment horizontal="center"/>
    </xf>
    <xf numFmtId="0" fontId="12" fillId="3" borderId="23" xfId="0" applyFont="1" applyFill="1" applyBorder="1" applyAlignment="1">
      <alignment horizontal="center"/>
    </xf>
    <xf numFmtId="0" fontId="12" fillId="3" borderId="25" xfId="0" applyFont="1" applyFill="1" applyBorder="1" applyAlignment="1">
      <alignment horizontal="center"/>
    </xf>
    <xf numFmtId="0" fontId="13" fillId="3" borderId="34" xfId="0" applyFont="1" applyFill="1" applyBorder="1" applyAlignment="1">
      <alignment horizontal="center"/>
    </xf>
    <xf numFmtId="0" fontId="0" fillId="0" borderId="0" xfId="0" applyBorder="1" applyAlignment="1">
      <alignment horizontal="center" vertical="center"/>
    </xf>
    <xf numFmtId="0" fontId="1" fillId="7" borderId="10" xfId="0" applyFont="1" applyFill="1" applyBorder="1"/>
    <xf numFmtId="0" fontId="0" fillId="7" borderId="14" xfId="0" applyFill="1" applyBorder="1" applyAlignment="1"/>
    <xf numFmtId="0" fontId="0" fillId="7" borderId="21" xfId="0" applyFill="1" applyBorder="1" applyAlignment="1"/>
    <xf numFmtId="0" fontId="0" fillId="7" borderId="15" xfId="0" applyFill="1" applyBorder="1" applyAlignment="1"/>
    <xf numFmtId="0" fontId="1" fillId="12" borderId="0" xfId="0" applyFont="1" applyFill="1" applyBorder="1" applyAlignment="1">
      <alignment horizontal="right" vertical="center"/>
    </xf>
    <xf numFmtId="0" fontId="1" fillId="7" borderId="0" xfId="0" applyFont="1" applyFill="1" applyBorder="1" applyAlignment="1">
      <alignment horizontal="right" vertical="center"/>
    </xf>
    <xf numFmtId="0" fontId="13" fillId="3" borderId="42" xfId="0" applyFont="1" applyFill="1" applyBorder="1" applyAlignment="1">
      <alignment horizontal="center"/>
    </xf>
    <xf numFmtId="0" fontId="13" fillId="3" borderId="53" xfId="0" applyFont="1" applyFill="1" applyBorder="1" applyAlignment="1">
      <alignment horizontal="center"/>
    </xf>
    <xf numFmtId="0" fontId="0" fillId="0" borderId="13" xfId="0" applyBorder="1" applyAlignment="1">
      <alignment horizontal="center" vertical="center"/>
    </xf>
    <xf numFmtId="0" fontId="0" fillId="0" borderId="10" xfId="0" applyBorder="1" applyAlignment="1">
      <alignment horizontal="center" vertical="center"/>
    </xf>
    <xf numFmtId="0" fontId="0" fillId="0" borderId="49" xfId="0" applyBorder="1" applyAlignment="1">
      <alignment horizontal="center" vertical="center"/>
    </xf>
    <xf numFmtId="0" fontId="0" fillId="10" borderId="13" xfId="0" applyFill="1" applyBorder="1" applyAlignment="1">
      <alignment horizontal="center" vertical="center"/>
    </xf>
    <xf numFmtId="0" fontId="0" fillId="10" borderId="10" xfId="0" applyFill="1" applyBorder="1" applyAlignment="1">
      <alignment horizontal="center" vertical="center"/>
    </xf>
    <xf numFmtId="0" fontId="0" fillId="10" borderId="49" xfId="0" applyFill="1" applyBorder="1" applyAlignment="1">
      <alignment horizontal="center" vertical="center"/>
    </xf>
    <xf numFmtId="2" fontId="0" fillId="10" borderId="52" xfId="0" applyNumberFormat="1" applyFill="1" applyBorder="1" applyAlignment="1">
      <alignment horizontal="center" vertical="center"/>
    </xf>
    <xf numFmtId="2" fontId="0" fillId="10" borderId="37" xfId="0" applyNumberFormat="1" applyFill="1" applyBorder="1" applyAlignment="1">
      <alignment horizontal="center" vertical="center"/>
    </xf>
    <xf numFmtId="2" fontId="0" fillId="10" borderId="50" xfId="0" applyNumberFormat="1" applyFill="1" applyBorder="1" applyAlignment="1">
      <alignment horizontal="center" vertical="center"/>
    </xf>
    <xf numFmtId="0" fontId="1" fillId="2" borderId="42" xfId="0" applyFont="1" applyFill="1" applyBorder="1" applyAlignment="1">
      <alignment horizontal="center"/>
    </xf>
    <xf numFmtId="0" fontId="1" fillId="2" borderId="53" xfId="0" applyFont="1" applyFill="1" applyBorder="1" applyAlignment="1">
      <alignment horizontal="center"/>
    </xf>
    <xf numFmtId="0" fontId="0" fillId="0" borderId="53" xfId="0" applyBorder="1" applyAlignment="1"/>
    <xf numFmtId="0" fontId="0" fillId="0" borderId="43" xfId="0" applyBorder="1" applyAlignment="1"/>
    <xf numFmtId="0" fontId="1" fillId="11" borderId="42" xfId="0" applyFont="1" applyFill="1" applyBorder="1" applyAlignment="1">
      <alignment horizontal="center"/>
    </xf>
    <xf numFmtId="0" fontId="1" fillId="11" borderId="53" xfId="0" applyFont="1" applyFill="1" applyBorder="1" applyAlignment="1">
      <alignment horizontal="center"/>
    </xf>
    <xf numFmtId="0" fontId="0" fillId="11" borderId="42" xfId="0" applyFill="1" applyBorder="1" applyAlignment="1">
      <alignment horizontal="center"/>
    </xf>
    <xf numFmtId="0" fontId="0" fillId="11" borderId="53" xfId="0" applyFill="1" applyBorder="1" applyAlignment="1">
      <alignment horizontal="center"/>
    </xf>
    <xf numFmtId="0" fontId="13" fillId="3" borderId="43" xfId="0" applyFont="1" applyFill="1" applyBorder="1" applyAlignment="1">
      <alignment horizontal="center"/>
    </xf>
    <xf numFmtId="0" fontId="0" fillId="0" borderId="51" xfId="0" applyFill="1" applyBorder="1" applyAlignment="1">
      <alignment horizontal="center" vertical="center"/>
    </xf>
    <xf numFmtId="0" fontId="0" fillId="0" borderId="41" xfId="0" applyBorder="1" applyAlignment="1">
      <alignment horizontal="center" vertical="center"/>
    </xf>
    <xf numFmtId="0" fontId="0" fillId="0" borderId="48" xfId="0" applyBorder="1" applyAlignment="1">
      <alignment horizontal="center" vertical="center"/>
    </xf>
    <xf numFmtId="0" fontId="0" fillId="0" borderId="52" xfId="0" applyFill="1" applyBorder="1" applyAlignment="1">
      <alignment horizontal="center" vertical="center" wrapText="1"/>
    </xf>
    <xf numFmtId="0" fontId="0" fillId="0" borderId="37" xfId="0" applyBorder="1" applyAlignment="1">
      <alignment horizontal="center" vertical="center" wrapText="1"/>
    </xf>
    <xf numFmtId="0" fontId="0" fillId="0" borderId="50" xfId="0" applyBorder="1" applyAlignment="1">
      <alignment horizontal="center" vertical="center" wrapText="1"/>
    </xf>
    <xf numFmtId="0" fontId="0" fillId="6" borderId="36" xfId="0" applyFill="1" applyBorder="1" applyAlignment="1">
      <alignment horizontal="center" vertical="center" wrapText="1"/>
    </xf>
    <xf numFmtId="0" fontId="0" fillId="6" borderId="38" xfId="0" applyFill="1" applyBorder="1" applyAlignment="1">
      <alignment horizontal="center" vertical="center" wrapText="1"/>
    </xf>
    <xf numFmtId="2" fontId="0" fillId="10" borderId="57" xfId="0" applyNumberFormat="1" applyFill="1" applyBorder="1" applyAlignment="1">
      <alignment horizontal="center" vertical="center" wrapText="1"/>
    </xf>
    <xf numFmtId="2" fontId="0" fillId="10" borderId="58" xfId="0" applyNumberFormat="1" applyFill="1" applyBorder="1" applyAlignment="1">
      <alignment horizontal="center" vertical="center" wrapText="1"/>
    </xf>
    <xf numFmtId="0" fontId="13" fillId="3" borderId="33" xfId="0" applyFont="1" applyFill="1" applyBorder="1" applyAlignment="1">
      <alignment horizontal="center"/>
    </xf>
    <xf numFmtId="0" fontId="13" fillId="3" borderId="34" xfId="0" applyFont="1" applyFill="1" applyBorder="1" applyAlignment="1">
      <alignment horizontal="center"/>
    </xf>
    <xf numFmtId="0" fontId="0" fillId="0" borderId="59" xfId="0" applyBorder="1" applyAlignment="1">
      <alignment horizontal="center" vertical="center"/>
    </xf>
    <xf numFmtId="0" fontId="0" fillId="0" borderId="20" xfId="0" applyBorder="1" applyAlignment="1">
      <alignment horizontal="center" vertical="center"/>
    </xf>
    <xf numFmtId="0" fontId="0" fillId="0" borderId="60" xfId="0" applyBorder="1" applyAlignment="1">
      <alignment horizontal="center" vertical="center"/>
    </xf>
    <xf numFmtId="0" fontId="0" fillId="0" borderId="34" xfId="0" applyBorder="1" applyAlignment="1">
      <alignment horizontal="center" vertical="center"/>
    </xf>
    <xf numFmtId="0" fontId="0" fillId="0" borderId="0" xfId="0" applyBorder="1" applyAlignment="1">
      <alignment horizontal="center" vertical="center"/>
    </xf>
    <xf numFmtId="0" fontId="0" fillId="0" borderId="39" xfId="0" applyBorder="1" applyAlignment="1">
      <alignment horizontal="center" vertical="center"/>
    </xf>
    <xf numFmtId="0" fontId="0" fillId="6" borderId="34" xfId="0" applyFill="1" applyBorder="1" applyAlignment="1">
      <alignment horizontal="center" vertical="center"/>
    </xf>
    <xf numFmtId="0" fontId="0" fillId="6" borderId="0" xfId="0" applyFill="1" applyBorder="1" applyAlignment="1">
      <alignment horizontal="center" vertical="center"/>
    </xf>
    <xf numFmtId="0" fontId="0" fillId="6" borderId="39" xfId="0" applyFill="1" applyBorder="1" applyAlignment="1">
      <alignment horizontal="center" vertical="center"/>
    </xf>
    <xf numFmtId="0" fontId="0" fillId="10" borderId="35" xfId="0" applyFill="1" applyBorder="1" applyAlignment="1">
      <alignment horizontal="center" vertical="center"/>
    </xf>
    <xf numFmtId="0" fontId="0" fillId="10" borderId="45" xfId="0" applyFill="1" applyBorder="1" applyAlignment="1">
      <alignment horizontal="center" vertical="center"/>
    </xf>
    <xf numFmtId="0" fontId="0" fillId="10" borderId="40" xfId="0" applyFill="1" applyBorder="1" applyAlignment="1">
      <alignment horizontal="center" vertical="center"/>
    </xf>
    <xf numFmtId="0" fontId="1" fillId="0" borderId="82" xfId="0" applyFont="1" applyFill="1" applyBorder="1" applyAlignment="1">
      <alignment horizontal="left"/>
    </xf>
    <xf numFmtId="0" fontId="0" fillId="0" borderId="83" xfId="0" applyFont="1" applyFill="1" applyBorder="1" applyAlignment="1">
      <alignment horizontal="left"/>
    </xf>
    <xf numFmtId="0" fontId="1" fillId="12" borderId="2" xfId="0" applyFont="1" applyFill="1" applyBorder="1" applyAlignment="1"/>
    <xf numFmtId="0" fontId="1" fillId="12" borderId="3" xfId="0" applyFont="1" applyFill="1" applyBorder="1" applyAlignment="1"/>
    <xf numFmtId="0" fontId="1" fillId="7" borderId="0" xfId="0" applyFont="1" applyFill="1" applyBorder="1" applyAlignment="1">
      <alignment horizontal="left"/>
    </xf>
    <xf numFmtId="0" fontId="1" fillId="7" borderId="5" xfId="0" applyFont="1" applyFill="1" applyBorder="1" applyAlignment="1">
      <alignment horizontal="left"/>
    </xf>
    <xf numFmtId="0" fontId="1" fillId="12" borderId="0" xfId="0" applyFont="1" applyFill="1" applyBorder="1" applyAlignment="1">
      <alignment horizontal="left"/>
    </xf>
    <xf numFmtId="0" fontId="1" fillId="12" borderId="5" xfId="0" applyFont="1" applyFill="1" applyBorder="1" applyAlignment="1">
      <alignment horizontal="left"/>
    </xf>
    <xf numFmtId="0" fontId="12" fillId="3" borderId="23" xfId="0" applyFont="1" applyFill="1" applyBorder="1" applyAlignment="1">
      <alignment horizontal="center"/>
    </xf>
    <xf numFmtId="0" fontId="12" fillId="3" borderId="25" xfId="0" applyFont="1" applyFill="1" applyBorder="1" applyAlignment="1">
      <alignment horizontal="center"/>
    </xf>
    <xf numFmtId="0" fontId="0" fillId="0" borderId="74" xfId="0" applyBorder="1" applyAlignment="1">
      <alignment horizontal="center" vertical="center"/>
    </xf>
    <xf numFmtId="0" fontId="0" fillId="0" borderId="75" xfId="0" applyBorder="1" applyAlignment="1">
      <alignment horizontal="center" vertical="center"/>
    </xf>
    <xf numFmtId="0" fontId="0" fillId="2" borderId="46" xfId="0" applyFill="1" applyBorder="1" applyAlignment="1">
      <alignment horizontal="center"/>
    </xf>
    <xf numFmtId="0" fontId="0" fillId="2" borderId="72" xfId="0" applyFill="1" applyBorder="1" applyAlignment="1">
      <alignment horizontal="center"/>
    </xf>
    <xf numFmtId="0" fontId="12" fillId="3" borderId="119" xfId="0" applyFont="1" applyFill="1" applyBorder="1" applyAlignment="1">
      <alignment horizontal="center"/>
    </xf>
    <xf numFmtId="0" fontId="12" fillId="3" borderId="7" xfId="0" applyFont="1" applyFill="1" applyBorder="1" applyAlignment="1">
      <alignment horizontal="center"/>
    </xf>
    <xf numFmtId="0" fontId="1" fillId="7" borderId="0" xfId="0" applyFont="1" applyFill="1" applyBorder="1" applyAlignment="1">
      <alignment horizontal="left" wrapText="1"/>
    </xf>
    <xf numFmtId="0" fontId="1" fillId="7" borderId="5" xfId="0" applyFont="1" applyFill="1" applyBorder="1" applyAlignment="1">
      <alignment horizontal="left" wrapText="1"/>
    </xf>
    <xf numFmtId="0" fontId="12" fillId="3" borderId="42" xfId="0" applyFont="1" applyFill="1" applyBorder="1" applyAlignment="1">
      <alignment horizontal="center"/>
    </xf>
    <xf numFmtId="0" fontId="12" fillId="3" borderId="53" xfId="0" applyFont="1" applyFill="1" applyBorder="1" applyAlignment="1">
      <alignment horizontal="center"/>
    </xf>
    <xf numFmtId="0" fontId="0" fillId="0" borderId="56"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1" fillId="7" borderId="14" xfId="0" applyFont="1" applyFill="1" applyBorder="1" applyAlignment="1">
      <alignment horizontal="left"/>
    </xf>
    <xf numFmtId="0" fontId="1" fillId="7" borderId="21" xfId="0" applyFont="1" applyFill="1" applyBorder="1" applyAlignment="1">
      <alignment horizontal="left"/>
    </xf>
    <xf numFmtId="0" fontId="1" fillId="7" borderId="15" xfId="0" applyFont="1" applyFill="1" applyBorder="1" applyAlignment="1">
      <alignment horizontal="left"/>
    </xf>
    <xf numFmtId="0" fontId="0" fillId="2" borderId="47" xfId="0" applyFill="1" applyBorder="1" applyAlignment="1">
      <alignment horizontal="center"/>
    </xf>
    <xf numFmtId="0" fontId="12" fillId="3" borderId="43" xfId="0" applyFont="1" applyFill="1" applyBorder="1" applyAlignment="1">
      <alignment horizontal="center"/>
    </xf>
    <xf numFmtId="0" fontId="0" fillId="0" borderId="0" xfId="0" applyFill="1" applyBorder="1" applyAlignment="1">
      <alignment horizontal="center" vertical="center"/>
    </xf>
    <xf numFmtId="0" fontId="13" fillId="0" borderId="0" xfId="0" applyFont="1" applyFill="1" applyBorder="1" applyAlignment="1">
      <alignment horizontal="center"/>
    </xf>
    <xf numFmtId="0" fontId="1" fillId="7" borderId="0" xfId="0" applyFont="1" applyFill="1" applyBorder="1" applyAlignment="1">
      <alignment horizontal="left" vertical="center" wrapText="1"/>
    </xf>
    <xf numFmtId="0" fontId="1" fillId="7" borderId="5" xfId="0" applyFont="1" applyFill="1" applyBorder="1" applyAlignment="1">
      <alignment horizontal="left" vertical="center" wrapText="1"/>
    </xf>
    <xf numFmtId="0" fontId="1" fillId="12" borderId="0" xfId="0" applyFont="1" applyFill="1" applyBorder="1" applyAlignment="1">
      <alignment horizontal="left" vertical="center" wrapText="1"/>
    </xf>
    <xf numFmtId="0" fontId="1" fillId="12" borderId="5" xfId="0" applyFont="1" applyFill="1" applyBorder="1" applyAlignment="1">
      <alignment horizontal="left" vertical="center" wrapText="1"/>
    </xf>
    <xf numFmtId="0" fontId="0" fillId="0" borderId="0" xfId="0" applyAlignment="1">
      <alignment horizontal="left" wrapText="1"/>
    </xf>
    <xf numFmtId="0" fontId="0" fillId="7" borderId="10" xfId="0" applyFill="1" applyBorder="1" applyAlignment="1"/>
    <xf numFmtId="0" fontId="0" fillId="8" borderId="10" xfId="0" applyFill="1" applyBorder="1" applyAlignment="1"/>
    <xf numFmtId="0" fontId="12" fillId="12" borderId="23" xfId="0" applyFont="1" applyFill="1" applyBorder="1" applyAlignment="1">
      <alignment horizontal="left"/>
    </xf>
    <xf numFmtId="0" fontId="12" fillId="12" borderId="24" xfId="0" applyFont="1" applyFill="1" applyBorder="1" applyAlignment="1">
      <alignment horizontal="left"/>
    </xf>
    <xf numFmtId="0" fontId="12" fillId="12" borderId="25" xfId="0" applyFont="1" applyFill="1" applyBorder="1" applyAlignment="1">
      <alignment horizontal="left"/>
    </xf>
    <xf numFmtId="0" fontId="21" fillId="10" borderId="70" xfId="0" applyFont="1" applyFill="1" applyBorder="1" applyAlignment="1">
      <alignment horizontal="center" vertical="center"/>
    </xf>
    <xf numFmtId="0" fontId="21" fillId="10" borderId="26" xfId="0" applyFont="1" applyFill="1" applyBorder="1" applyAlignment="1">
      <alignment horizontal="center" vertical="center"/>
    </xf>
    <xf numFmtId="0" fontId="21" fillId="10" borderId="31" xfId="0" applyFont="1" applyFill="1" applyBorder="1" applyAlignment="1">
      <alignment horizontal="center" vertical="center"/>
    </xf>
    <xf numFmtId="0" fontId="12" fillId="4" borderId="1" xfId="0" applyFont="1" applyFill="1" applyBorder="1" applyAlignment="1">
      <alignment horizontal="center" vertical="center"/>
    </xf>
    <xf numFmtId="0" fontId="12" fillId="4" borderId="2" xfId="0" applyFont="1" applyFill="1" applyBorder="1" applyAlignment="1">
      <alignment horizontal="center" vertical="center"/>
    </xf>
    <xf numFmtId="0" fontId="12" fillId="4" borderId="3" xfId="0" applyFont="1" applyFill="1" applyBorder="1" applyAlignment="1">
      <alignment horizontal="center" vertical="center"/>
    </xf>
    <xf numFmtId="0" fontId="12" fillId="4" borderId="4" xfId="0" applyFont="1" applyFill="1" applyBorder="1" applyAlignment="1">
      <alignment horizontal="center" vertical="center"/>
    </xf>
    <xf numFmtId="0" fontId="12" fillId="4" borderId="0" xfId="0" applyFont="1" applyFill="1" applyBorder="1" applyAlignment="1">
      <alignment horizontal="center" vertical="center"/>
    </xf>
    <xf numFmtId="0" fontId="12" fillId="4" borderId="5" xfId="0" applyFont="1" applyFill="1" applyBorder="1" applyAlignment="1">
      <alignment horizontal="center" vertical="center"/>
    </xf>
    <xf numFmtId="0" fontId="12" fillId="4" borderId="6" xfId="0" applyFont="1" applyFill="1" applyBorder="1" applyAlignment="1">
      <alignment horizontal="center" vertical="center"/>
    </xf>
    <xf numFmtId="0" fontId="12" fillId="4" borderId="7" xfId="0" applyFont="1" applyFill="1" applyBorder="1" applyAlignment="1">
      <alignment horizontal="center" vertical="center"/>
    </xf>
    <xf numFmtId="0" fontId="12" fillId="4" borderId="8" xfId="0" applyFont="1" applyFill="1" applyBorder="1" applyAlignment="1">
      <alignment horizontal="center" vertical="center"/>
    </xf>
    <xf numFmtId="0" fontId="1" fillId="12" borderId="88" xfId="0" applyFont="1" applyFill="1" applyBorder="1" applyAlignment="1">
      <alignment horizontal="left"/>
    </xf>
    <xf numFmtId="0" fontId="1" fillId="12" borderId="83" xfId="0" applyFont="1" applyFill="1" applyBorder="1" applyAlignment="1">
      <alignment horizontal="left"/>
    </xf>
    <xf numFmtId="164" fontId="21" fillId="10" borderId="70" xfId="0" applyNumberFormat="1" applyFont="1" applyFill="1" applyBorder="1" applyAlignment="1">
      <alignment horizontal="center" vertical="center"/>
    </xf>
    <xf numFmtId="2" fontId="1" fillId="0" borderId="70" xfId="0" applyNumberFormat="1" applyFont="1" applyFill="1" applyBorder="1" applyAlignment="1">
      <alignment horizontal="center" vertical="center"/>
    </xf>
    <xf numFmtId="2" fontId="1" fillId="0" borderId="26" xfId="0" applyNumberFormat="1" applyFont="1" applyFill="1" applyBorder="1" applyAlignment="1">
      <alignment horizontal="center" vertical="center"/>
    </xf>
    <xf numFmtId="2" fontId="1" fillId="0" borderId="31" xfId="0" applyNumberFormat="1" applyFont="1" applyFill="1" applyBorder="1" applyAlignment="1">
      <alignment horizontal="center" vertical="center"/>
    </xf>
    <xf numFmtId="0" fontId="0" fillId="2" borderId="76" xfId="0" applyFill="1" applyBorder="1" applyAlignment="1">
      <alignment horizontal="center"/>
    </xf>
    <xf numFmtId="0" fontId="0" fillId="2" borderId="102" xfId="0" applyFill="1" applyBorder="1" applyAlignment="1">
      <alignment horizontal="center"/>
    </xf>
    <xf numFmtId="0" fontId="0" fillId="12" borderId="1" xfId="0" applyFill="1" applyBorder="1" applyAlignment="1">
      <alignment horizontal="left"/>
    </xf>
    <xf numFmtId="0" fontId="0" fillId="12" borderId="2" xfId="0" applyFill="1" applyBorder="1" applyAlignment="1">
      <alignment horizontal="left"/>
    </xf>
    <xf numFmtId="0" fontId="0" fillId="12" borderId="3" xfId="0" applyFill="1" applyBorder="1" applyAlignment="1">
      <alignment horizontal="left"/>
    </xf>
    <xf numFmtId="0" fontId="0" fillId="7" borderId="4" xfId="0" applyFill="1" applyBorder="1" applyAlignment="1">
      <alignment horizontal="left"/>
    </xf>
    <xf numFmtId="0" fontId="0" fillId="7" borderId="0" xfId="0" applyFill="1" applyBorder="1" applyAlignment="1">
      <alignment horizontal="left"/>
    </xf>
    <xf numFmtId="0" fontId="0" fillId="7" borderId="5" xfId="0" applyFill="1" applyBorder="1" applyAlignment="1">
      <alignment horizontal="left"/>
    </xf>
    <xf numFmtId="0" fontId="0" fillId="12" borderId="4" xfId="0" applyFill="1" applyBorder="1" applyAlignment="1">
      <alignment horizontal="left"/>
    </xf>
    <xf numFmtId="0" fontId="0" fillId="12" borderId="0" xfId="0" applyFill="1" applyBorder="1" applyAlignment="1">
      <alignment horizontal="left"/>
    </xf>
    <xf numFmtId="0" fontId="0" fillId="12" borderId="5" xfId="0" applyFill="1" applyBorder="1" applyAlignment="1">
      <alignment horizontal="left"/>
    </xf>
    <xf numFmtId="0" fontId="0" fillId="7" borderId="6" xfId="0" applyFill="1" applyBorder="1" applyAlignment="1">
      <alignment horizontal="left"/>
    </xf>
    <xf numFmtId="0" fontId="0" fillId="7" borderId="7" xfId="0" applyFill="1" applyBorder="1" applyAlignment="1">
      <alignment horizontal="left"/>
    </xf>
    <xf numFmtId="0" fontId="0" fillId="7" borderId="8" xfId="0" applyFill="1" applyBorder="1" applyAlignment="1">
      <alignment horizontal="left"/>
    </xf>
    <xf numFmtId="0" fontId="0" fillId="9" borderId="23" xfId="0" applyFill="1" applyBorder="1" applyAlignment="1">
      <alignment horizontal="center"/>
    </xf>
    <xf numFmtId="0" fontId="0" fillId="9" borderId="24" xfId="0" applyFill="1" applyBorder="1" applyAlignment="1">
      <alignment horizontal="center"/>
    </xf>
    <xf numFmtId="0" fontId="0" fillId="9" borderId="25" xfId="0" applyFill="1" applyBorder="1" applyAlignment="1">
      <alignment horizontal="center"/>
    </xf>
    <xf numFmtId="0" fontId="0" fillId="11" borderId="23" xfId="0" applyFill="1" applyBorder="1" applyAlignment="1">
      <alignment horizontal="center"/>
    </xf>
    <xf numFmtId="0" fontId="0" fillId="11" borderId="24" xfId="0" applyFill="1" applyBorder="1" applyAlignment="1">
      <alignment horizontal="center"/>
    </xf>
    <xf numFmtId="0" fontId="0" fillId="11" borderId="25" xfId="0" applyFill="1" applyBorder="1" applyAlignment="1">
      <alignment horizontal="center"/>
    </xf>
    <xf numFmtId="0" fontId="0" fillId="9" borderId="0" xfId="0" applyFill="1" applyAlignment="1">
      <alignment horizontal="right"/>
    </xf>
    <xf numFmtId="0" fontId="0" fillId="0" borderId="36" xfId="0" applyBorder="1" applyAlignment="1">
      <alignment horizontal="left" wrapText="1"/>
    </xf>
    <xf numFmtId="0" fontId="0" fillId="0" borderId="0" xfId="0" applyBorder="1" applyAlignment="1">
      <alignment horizontal="left" wrapText="1"/>
    </xf>
    <xf numFmtId="0" fontId="0" fillId="0" borderId="45" xfId="0" applyBorder="1" applyAlignment="1">
      <alignment horizontal="left" wrapText="1"/>
    </xf>
    <xf numFmtId="0" fontId="1" fillId="12" borderId="14" xfId="0" applyFont="1" applyFill="1" applyBorder="1" applyAlignment="1">
      <alignment horizontal="left"/>
    </xf>
    <xf numFmtId="0" fontId="1" fillId="12" borderId="21" xfId="0" applyFont="1" applyFill="1" applyBorder="1" applyAlignment="1">
      <alignment horizontal="left"/>
    </xf>
    <xf numFmtId="0" fontId="1" fillId="12" borderId="15" xfId="0" applyFont="1" applyFill="1" applyBorder="1" applyAlignment="1">
      <alignment horizontal="left"/>
    </xf>
    <xf numFmtId="0" fontId="1" fillId="9" borderId="23" xfId="0" applyFont="1" applyFill="1" applyBorder="1" applyAlignment="1">
      <alignment horizontal="center"/>
    </xf>
    <xf numFmtId="0" fontId="1" fillId="9" borderId="24" xfId="0" applyFont="1" applyFill="1" applyBorder="1" applyAlignment="1">
      <alignment horizontal="center"/>
    </xf>
    <xf numFmtId="0" fontId="1" fillId="9" borderId="99" xfId="0" applyFont="1" applyFill="1" applyBorder="1" applyAlignment="1">
      <alignment horizontal="center"/>
    </xf>
    <xf numFmtId="0" fontId="1" fillId="9" borderId="100" xfId="0" applyFont="1" applyFill="1" applyBorder="1" applyAlignment="1">
      <alignment horizontal="center"/>
    </xf>
    <xf numFmtId="0" fontId="1" fillId="9" borderId="101" xfId="0" applyFont="1" applyFill="1" applyBorder="1" applyAlignment="1">
      <alignment horizontal="center"/>
    </xf>
    <xf numFmtId="0" fontId="12" fillId="4" borderId="10" xfId="0" applyFont="1" applyFill="1" applyBorder="1" applyAlignment="1">
      <alignment horizontal="center"/>
    </xf>
    <xf numFmtId="0" fontId="0" fillId="0" borderId="5" xfId="0" applyBorder="1" applyAlignment="1">
      <alignment horizontal="left" wrapText="1"/>
    </xf>
    <xf numFmtId="0" fontId="0" fillId="7" borderId="10" xfId="0" applyFill="1" applyBorder="1" applyAlignment="1">
      <alignment horizontal="center"/>
    </xf>
    <xf numFmtId="0" fontId="0" fillId="5" borderId="10" xfId="0" applyFill="1" applyBorder="1" applyAlignment="1">
      <alignment horizontal="center"/>
    </xf>
    <xf numFmtId="0" fontId="0" fillId="10" borderId="97" xfId="0" applyFill="1" applyBorder="1" applyAlignment="1">
      <alignment horizontal="center" vertical="center"/>
    </xf>
    <xf numFmtId="0" fontId="0" fillId="10" borderId="74" xfId="0" applyFill="1" applyBorder="1" applyAlignment="1">
      <alignment horizontal="center" vertical="center"/>
    </xf>
    <xf numFmtId="0" fontId="0" fillId="10" borderId="98" xfId="0" applyFill="1" applyBorder="1" applyAlignment="1">
      <alignment horizontal="center" vertical="center"/>
    </xf>
    <xf numFmtId="0" fontId="0" fillId="2" borderId="10" xfId="0" applyFill="1" applyBorder="1" applyAlignment="1">
      <alignment horizontal="left"/>
    </xf>
    <xf numFmtId="0" fontId="1" fillId="0" borderId="0" xfId="0" applyFont="1" applyAlignment="1">
      <alignment horizontal="left"/>
    </xf>
    <xf numFmtId="0" fontId="1" fillId="0" borderId="0" xfId="0" applyFont="1" applyAlignment="1">
      <alignment horizontal="left" wrapText="1"/>
    </xf>
    <xf numFmtId="0" fontId="13" fillId="3" borderId="14" xfId="0" applyFont="1" applyFill="1" applyBorder="1" applyAlignment="1">
      <alignment horizontal="center"/>
    </xf>
    <xf numFmtId="0" fontId="13" fillId="3" borderId="15" xfId="0" applyFont="1" applyFill="1" applyBorder="1" applyAlignment="1">
      <alignment horizontal="center"/>
    </xf>
    <xf numFmtId="0" fontId="4" fillId="6" borderId="10" xfId="0" applyFont="1" applyFill="1" applyBorder="1" applyAlignment="1">
      <alignment horizontal="center" vertical="center"/>
    </xf>
    <xf numFmtId="0" fontId="0" fillId="9" borderId="10" xfId="0" applyFill="1" applyBorder="1" applyAlignment="1">
      <alignment horizontal="center" vertical="center" wrapText="1"/>
    </xf>
    <xf numFmtId="0" fontId="0" fillId="6" borderId="10" xfId="0" applyFill="1" applyBorder="1" applyAlignment="1">
      <alignment horizontal="center" vertical="center"/>
    </xf>
    <xf numFmtId="0" fontId="0" fillId="6" borderId="11" xfId="0" applyFill="1" applyBorder="1" applyAlignment="1">
      <alignment horizontal="center" vertical="center"/>
    </xf>
    <xf numFmtId="0" fontId="0" fillId="6" borderId="12" xfId="0" applyFill="1" applyBorder="1" applyAlignment="1">
      <alignment horizontal="center" vertical="center"/>
    </xf>
    <xf numFmtId="0" fontId="0" fillId="6" borderId="13" xfId="0" applyFill="1" applyBorder="1" applyAlignment="1">
      <alignment horizontal="center" vertical="center"/>
    </xf>
    <xf numFmtId="0" fontId="0" fillId="7" borderId="71" xfId="0" applyFill="1" applyBorder="1" applyAlignment="1">
      <alignment horizontal="center" vertical="center"/>
    </xf>
    <xf numFmtId="0" fontId="0" fillId="7" borderId="26" xfId="0" applyFill="1" applyBorder="1" applyAlignment="1">
      <alignment horizontal="center" vertical="center"/>
    </xf>
    <xf numFmtId="0" fontId="0" fillId="5" borderId="71" xfId="0" applyFill="1" applyBorder="1" applyAlignment="1">
      <alignment horizontal="center" vertical="center"/>
    </xf>
    <xf numFmtId="0" fontId="0" fillId="5" borderId="26" xfId="0" applyFill="1" applyBorder="1" applyAlignment="1">
      <alignment horizontal="center" vertical="center"/>
    </xf>
    <xf numFmtId="0" fontId="0" fillId="7" borderId="90" xfId="0" applyFill="1" applyBorder="1" applyAlignment="1">
      <alignment horizontal="center" vertical="center"/>
    </xf>
    <xf numFmtId="0" fontId="0" fillId="7" borderId="31" xfId="0" applyFill="1" applyBorder="1" applyAlignment="1">
      <alignment horizontal="center" vertical="center"/>
    </xf>
    <xf numFmtId="0" fontId="1" fillId="8" borderId="71" xfId="0" applyFont="1" applyFill="1" applyBorder="1" applyAlignment="1">
      <alignment horizontal="left" vertical="center"/>
    </xf>
    <xf numFmtId="0" fontId="1" fillId="8" borderId="10" xfId="0" applyFont="1" applyFill="1" applyBorder="1" applyAlignment="1">
      <alignment horizontal="left" vertical="center"/>
    </xf>
    <xf numFmtId="0" fontId="1" fillId="8" borderId="26" xfId="0" applyFont="1" applyFill="1" applyBorder="1" applyAlignment="1">
      <alignment horizontal="left" vertical="center"/>
    </xf>
    <xf numFmtId="0" fontId="1" fillId="8" borderId="90" xfId="0" applyFont="1" applyFill="1" applyBorder="1" applyAlignment="1">
      <alignment horizontal="left" vertical="center"/>
    </xf>
    <xf numFmtId="0" fontId="1" fillId="8" borderId="27" xfId="0" applyFont="1" applyFill="1" applyBorder="1" applyAlignment="1">
      <alignment horizontal="left" vertical="center"/>
    </xf>
    <xf numFmtId="0" fontId="1" fillId="8" borderId="31" xfId="0" applyFont="1" applyFill="1" applyBorder="1" applyAlignment="1">
      <alignment horizontal="left" vertical="center"/>
    </xf>
    <xf numFmtId="0" fontId="1" fillId="8" borderId="92" xfId="0" applyFont="1" applyFill="1" applyBorder="1" applyAlignment="1">
      <alignment horizontal="left" vertical="center"/>
    </xf>
    <xf numFmtId="0" fontId="1" fillId="8" borderId="17" xfId="0" applyFont="1" applyFill="1" applyBorder="1" applyAlignment="1">
      <alignment horizontal="left" vertical="center"/>
    </xf>
    <xf numFmtId="0" fontId="1" fillId="8" borderId="4" xfId="0" applyFont="1" applyFill="1" applyBorder="1" applyAlignment="1">
      <alignment horizontal="left" vertical="center"/>
    </xf>
    <xf numFmtId="0" fontId="1" fillId="8" borderId="22" xfId="0" applyFont="1" applyFill="1" applyBorder="1" applyAlignment="1">
      <alignment horizontal="left" vertical="center"/>
    </xf>
    <xf numFmtId="0" fontId="1" fillId="8" borderId="93" xfId="0" applyFont="1" applyFill="1" applyBorder="1" applyAlignment="1">
      <alignment horizontal="left" vertical="center"/>
    </xf>
    <xf numFmtId="0" fontId="1" fillId="8" borderId="19" xfId="0" applyFont="1" applyFill="1" applyBorder="1" applyAlignment="1">
      <alignment horizontal="left" vertical="center"/>
    </xf>
    <xf numFmtId="0" fontId="0" fillId="0" borderId="0" xfId="0" applyFill="1" applyBorder="1" applyAlignment="1">
      <alignment horizontal="center" vertical="center" wrapText="1"/>
    </xf>
    <xf numFmtId="2" fontId="0" fillId="0" borderId="0" xfId="0" applyNumberFormat="1" applyFill="1" applyBorder="1" applyAlignment="1">
      <alignment horizontal="center" vertical="center" wrapText="1"/>
    </xf>
    <xf numFmtId="0" fontId="12" fillId="3" borderId="111" xfId="0" applyFont="1" applyFill="1" applyBorder="1" applyAlignment="1">
      <alignment horizontal="center"/>
    </xf>
    <xf numFmtId="0" fontId="12" fillId="3" borderId="24" xfId="0" applyFont="1" applyFill="1" applyBorder="1" applyAlignment="1">
      <alignment horizontal="center"/>
    </xf>
    <xf numFmtId="0" fontId="13" fillId="3" borderId="109" xfId="0" applyFont="1" applyFill="1" applyBorder="1" applyAlignment="1">
      <alignment horizontal="center"/>
    </xf>
    <xf numFmtId="0" fontId="13" fillId="3" borderId="110" xfId="0" applyFont="1" applyFill="1" applyBorder="1" applyAlignment="1">
      <alignment horizontal="center"/>
    </xf>
    <xf numFmtId="0" fontId="0" fillId="9" borderId="0" xfId="0" applyFill="1" applyBorder="1" applyAlignment="1">
      <alignment horizontal="right"/>
    </xf>
    <xf numFmtId="0" fontId="0" fillId="0" borderId="0" xfId="0" applyBorder="1" applyAlignment="1">
      <alignment horizontal="left" vertical="center" wrapText="1"/>
    </xf>
    <xf numFmtId="0" fontId="0" fillId="0" borderId="5"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13" fillId="3" borderId="107" xfId="0" applyFont="1" applyFill="1" applyBorder="1" applyAlignment="1">
      <alignment horizontal="center"/>
    </xf>
    <xf numFmtId="0" fontId="13" fillId="3" borderId="108" xfId="0" applyFont="1" applyFill="1" applyBorder="1" applyAlignment="1">
      <alignment horizontal="center"/>
    </xf>
    <xf numFmtId="0" fontId="0" fillId="9" borderId="39" xfId="0" applyFill="1" applyBorder="1" applyAlignment="1">
      <alignment horizontal="right"/>
    </xf>
    <xf numFmtId="0" fontId="1" fillId="12" borderId="0" xfId="0" applyFont="1" applyFill="1" applyBorder="1" applyAlignment="1">
      <alignment horizontal="left" vertical="center"/>
    </xf>
    <xf numFmtId="0" fontId="1" fillId="12" borderId="5" xfId="0" applyFont="1" applyFill="1" applyBorder="1" applyAlignment="1">
      <alignment horizontal="left" vertical="center"/>
    </xf>
    <xf numFmtId="0" fontId="13" fillId="4" borderId="10" xfId="0" applyFont="1" applyFill="1" applyBorder="1" applyAlignment="1"/>
    <xf numFmtId="0" fontId="13" fillId="4" borderId="10" xfId="0" applyFont="1" applyFill="1" applyBorder="1" applyAlignment="1">
      <alignment horizontal="center"/>
    </xf>
    <xf numFmtId="0" fontId="12" fillId="4" borderId="82" xfId="0" applyFont="1" applyFill="1" applyBorder="1" applyAlignment="1">
      <alignment horizontal="center"/>
    </xf>
    <xf numFmtId="0" fontId="12" fillId="4" borderId="83" xfId="0" applyFont="1" applyFill="1" applyBorder="1" applyAlignment="1">
      <alignment horizontal="center"/>
    </xf>
    <xf numFmtId="0" fontId="12" fillId="4" borderId="89" xfId="0" applyFont="1" applyFill="1" applyBorder="1" applyAlignment="1">
      <alignment horizontal="center"/>
    </xf>
    <xf numFmtId="0" fontId="1" fillId="9" borderId="10" xfId="0" applyFont="1" applyFill="1" applyBorder="1" applyAlignment="1">
      <alignment horizontal="center"/>
    </xf>
    <xf numFmtId="0" fontId="1" fillId="8" borderId="10" xfId="0" applyFont="1" applyFill="1" applyBorder="1" applyAlignment="1">
      <alignment horizontal="left"/>
    </xf>
    <xf numFmtId="0" fontId="13" fillId="3" borderId="16" xfId="0" applyFont="1" applyFill="1" applyBorder="1" applyAlignment="1">
      <alignment horizontal="center" vertical="center"/>
    </xf>
    <xf numFmtId="0" fontId="13" fillId="3" borderId="20" xfId="0" applyFont="1" applyFill="1" applyBorder="1" applyAlignment="1">
      <alignment horizontal="center" vertical="center"/>
    </xf>
    <xf numFmtId="0" fontId="13" fillId="3" borderId="18" xfId="0" applyFont="1" applyFill="1" applyBorder="1" applyAlignment="1">
      <alignment horizontal="center" vertical="center"/>
    </xf>
    <xf numFmtId="0" fontId="1" fillId="8" borderId="71" xfId="0" applyFont="1" applyFill="1" applyBorder="1" applyAlignment="1">
      <alignment horizontal="left" vertical="center" wrapText="1"/>
    </xf>
    <xf numFmtId="0" fontId="1" fillId="8" borderId="10" xfId="0" applyFont="1" applyFill="1" applyBorder="1" applyAlignment="1">
      <alignment horizontal="left" vertical="center" wrapText="1"/>
    </xf>
    <xf numFmtId="2" fontId="1" fillId="0" borderId="69" xfId="0" applyNumberFormat="1" applyFont="1" applyFill="1" applyBorder="1" applyAlignment="1">
      <alignment horizontal="center" vertical="center"/>
    </xf>
    <xf numFmtId="2" fontId="1" fillId="0" borderId="71" xfId="0" applyNumberFormat="1" applyFont="1" applyFill="1" applyBorder="1" applyAlignment="1">
      <alignment horizontal="center" vertical="center"/>
    </xf>
    <xf numFmtId="2" fontId="1" fillId="0" borderId="90" xfId="0" applyNumberFormat="1" applyFont="1" applyFill="1" applyBorder="1" applyAlignment="1">
      <alignment horizontal="center" vertical="center"/>
    </xf>
    <xf numFmtId="0" fontId="1" fillId="12" borderId="7" xfId="0" applyFont="1" applyFill="1" applyBorder="1" applyAlignment="1">
      <alignment horizontal="left"/>
    </xf>
    <xf numFmtId="0" fontId="1" fillId="12" borderId="8" xfId="0" applyFont="1" applyFill="1" applyBorder="1" applyAlignment="1">
      <alignment horizontal="left"/>
    </xf>
  </cellXfs>
  <cellStyles count="1">
    <cellStyle name="Normal" xfId="0" builtinId="0"/>
  </cellStyles>
  <dxfs count="945">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xdr:col>
      <xdr:colOff>123824</xdr:colOff>
      <xdr:row>257</xdr:row>
      <xdr:rowOff>142875</xdr:rowOff>
    </xdr:from>
    <xdr:ext cx="2038351" cy="414857"/>
    <mc:AlternateContent xmlns:mc="http://schemas.openxmlformats.org/markup-compatibility/2006" xmlns:a14="http://schemas.microsoft.com/office/drawing/2010/main">
      <mc:Choice Requires="a14">
        <xdr:sp macro="" textlink="">
          <xdr:nvSpPr>
            <xdr:cNvPr id="2" name="1 CuadroTexto">
              <a:extLst>
                <a:ext uri="{FF2B5EF4-FFF2-40B4-BE49-F238E27FC236}">
                  <a16:creationId xmlns:a16="http://schemas.microsoft.com/office/drawing/2014/main" xmlns="" id="{00000000-0008-0000-0000-000003000000}"/>
                </a:ext>
              </a:extLst>
            </xdr:cNvPr>
            <xdr:cNvSpPr txBox="1"/>
          </xdr:nvSpPr>
          <xdr:spPr>
            <a:xfrm>
              <a:off x="1819274" y="53387625"/>
              <a:ext cx="2038351" cy="4148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r>
                      <a:rPr lang="es-ES" sz="1100" b="0" i="1">
                        <a:latin typeface="Cambria Math"/>
                      </a:rPr>
                      <m:t>𝐼</m:t>
                    </m:r>
                    <m:r>
                      <a:rPr lang="es-ES" sz="1100" b="0" i="1">
                        <a:latin typeface="Cambria Math"/>
                      </a:rPr>
                      <m:t>=</m:t>
                    </m:r>
                    <m:f>
                      <m:fPr>
                        <m:ctrlPr>
                          <a:rPr lang="es-ES" sz="1100" b="0" i="1">
                            <a:latin typeface="Cambria Math"/>
                          </a:rPr>
                        </m:ctrlPr>
                      </m:fPr>
                      <m:num>
                        <m:r>
                          <a:rPr lang="es-ES" sz="1100" b="0" i="1">
                            <a:latin typeface="Cambria Math"/>
                          </a:rPr>
                          <m:t>(</m:t>
                        </m:r>
                        <m:r>
                          <a:rPr lang="el-GR" sz="1100" b="0" i="1">
                            <a:latin typeface="Cambria Math"/>
                            <a:ea typeface="Cambria Math"/>
                          </a:rPr>
                          <m:t>𝜆</m:t>
                        </m:r>
                        <m:r>
                          <a:rPr lang="es-ES" sz="1100" b="0" i="1">
                            <a:latin typeface="Cambria Math"/>
                            <a:ea typeface="Cambria Math"/>
                          </a:rPr>
                          <m:t>×</m:t>
                        </m:r>
                        <m:r>
                          <a:rPr lang="es-ES" sz="1100" b="0" i="1">
                            <a:latin typeface="Cambria Math"/>
                            <a:ea typeface="Cambria Math"/>
                          </a:rPr>
                          <m:t>𝐶</m:t>
                        </m:r>
                        <m:r>
                          <a:rPr lang="es-ES" sz="1100" b="0" i="1">
                            <a:latin typeface="Cambria Math"/>
                            <a:ea typeface="Cambria Math"/>
                          </a:rPr>
                          <m:t>)</m:t>
                        </m:r>
                      </m:num>
                      <m:den>
                        <m:r>
                          <a:rPr lang="es-ES" sz="1100" b="0" i="1">
                            <a:latin typeface="Cambria Math"/>
                          </a:rPr>
                          <m:t>𝑛</m:t>
                        </m:r>
                        <m:r>
                          <a:rPr lang="es-ES" sz="1100" b="0" i="1">
                            <a:latin typeface="Cambria Math"/>
                            <a:ea typeface="Cambria Math"/>
                          </a:rPr>
                          <m:t>×</m:t>
                        </m:r>
                        <m:r>
                          <a:rPr lang="es-ES" sz="1100" b="0" i="1">
                            <a:latin typeface="Cambria Math"/>
                            <a:ea typeface="Cambria Math"/>
                          </a:rPr>
                          <m:t>𝑆</m:t>
                        </m:r>
                      </m:den>
                    </m:f>
                    <m:r>
                      <a:rPr lang="es-ES" sz="1100" b="0" i="1">
                        <a:latin typeface="Cambria Math"/>
                        <a:ea typeface="Cambria Math"/>
                      </a:rPr>
                      <m:t>×1000</m:t>
                    </m:r>
                  </m:oMath>
                </m:oMathPara>
              </a14:m>
              <a:endParaRPr lang="es-ES" sz="1100"/>
            </a:p>
          </xdr:txBody>
        </xdr:sp>
      </mc:Choice>
      <mc:Fallback xmlns="">
        <xdr:sp macro="" textlink="">
          <xdr:nvSpPr>
            <xdr:cNvPr id="2" name="1 CuadroTexto">
              <a:extLst>
                <a:ext uri="{FF2B5EF4-FFF2-40B4-BE49-F238E27FC236}">
                  <a16:creationId xmlns:a16="http://schemas.microsoft.com/office/drawing/2014/main" xmlns:a14="http://schemas.microsoft.com/office/drawing/2010/main" xmlns="" id="{00000000-0008-0000-0000-000003000000}"/>
                </a:ext>
              </a:extLst>
            </xdr:cNvPr>
            <xdr:cNvSpPr txBox="1"/>
          </xdr:nvSpPr>
          <xdr:spPr>
            <a:xfrm>
              <a:off x="1819274" y="53387625"/>
              <a:ext cx="2038351" cy="4148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r>
                <a:rPr lang="es-ES" sz="1100" b="0" i="0">
                  <a:latin typeface="Cambria Math"/>
                </a:rPr>
                <a:t>𝐼=((</a:t>
              </a:r>
              <a:r>
                <a:rPr lang="el-GR" sz="1100" b="0" i="0">
                  <a:latin typeface="Cambria Math"/>
                  <a:ea typeface="Cambria Math"/>
                </a:rPr>
                <a:t>𝜆</a:t>
              </a:r>
              <a:r>
                <a:rPr lang="es-ES" sz="1100" b="0" i="0">
                  <a:latin typeface="Cambria Math"/>
                  <a:ea typeface="Cambria Math"/>
                </a:rPr>
                <a:t>×𝐶))/(</a:t>
              </a:r>
              <a:r>
                <a:rPr lang="es-ES" sz="1100" b="0" i="0">
                  <a:latin typeface="Cambria Math"/>
                </a:rPr>
                <a:t>𝑛</a:t>
              </a:r>
              <a:r>
                <a:rPr lang="es-ES" sz="1100" b="0" i="0">
                  <a:latin typeface="Cambria Math"/>
                  <a:ea typeface="Cambria Math"/>
                </a:rPr>
                <a:t>×𝑆)×1000</a:t>
              </a:r>
              <a:endParaRPr lang="es-ES" sz="1100"/>
            </a:p>
          </xdr:txBody>
        </xdr:sp>
      </mc:Fallback>
    </mc:AlternateContent>
    <xdr:clientData/>
  </xdr:oneCellAnchor>
  <xdr:oneCellAnchor>
    <xdr:from>
      <xdr:col>0</xdr:col>
      <xdr:colOff>371475</xdr:colOff>
      <xdr:row>253</xdr:row>
      <xdr:rowOff>76199</xdr:rowOff>
    </xdr:from>
    <xdr:ext cx="5562600" cy="609601"/>
    <mc:AlternateContent xmlns:mc="http://schemas.openxmlformats.org/markup-compatibility/2006" xmlns:a14="http://schemas.microsoft.com/office/drawing/2010/main">
      <mc:Choice Requires="a14">
        <xdr:sp macro="" textlink="">
          <xdr:nvSpPr>
            <xdr:cNvPr id="3" name="2 CuadroTexto">
              <a:extLst>
                <a:ext uri="{FF2B5EF4-FFF2-40B4-BE49-F238E27FC236}">
                  <a16:creationId xmlns:a16="http://schemas.microsoft.com/office/drawing/2014/main" xmlns="" id="{00000000-0008-0000-0000-000007000000}"/>
                </a:ext>
              </a:extLst>
            </xdr:cNvPr>
            <xdr:cNvSpPr txBox="1"/>
          </xdr:nvSpPr>
          <xdr:spPr>
            <a:xfrm>
              <a:off x="371475" y="52549424"/>
              <a:ext cx="5562600" cy="6096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14:m>
                <m:oMathPara xmlns:m="http://schemas.openxmlformats.org/officeDocument/2006/math">
                  <m:oMathParaPr>
                    <m:jc m:val="centerGroup"/>
                  </m:oMathParaPr>
                  <m:oMath xmlns:m="http://schemas.openxmlformats.org/officeDocument/2006/math">
                    <m:r>
                      <a:rPr lang="es-ES" sz="1100" b="0" i="1">
                        <a:latin typeface="Cambria Math"/>
                      </a:rPr>
                      <m:t>Í</m:t>
                    </m:r>
                    <m:r>
                      <a:rPr lang="es-ES" sz="1100" b="0" i="1">
                        <a:latin typeface="Cambria Math"/>
                      </a:rPr>
                      <m:t>𝑛𝑑𝑖𝑐𝑒</m:t>
                    </m:r>
                    <m:r>
                      <a:rPr lang="es-ES" sz="1100" b="0" i="1">
                        <a:latin typeface="Cambria Math"/>
                      </a:rPr>
                      <m:t> </m:t>
                    </m:r>
                    <m:r>
                      <a:rPr lang="es-ES" sz="1100" b="0" i="1">
                        <a:latin typeface="Cambria Math"/>
                      </a:rPr>
                      <m:t>𝑑𝑒</m:t>
                    </m:r>
                    <m:r>
                      <a:rPr lang="es-ES" sz="1100" b="0" i="1">
                        <a:latin typeface="Cambria Math"/>
                      </a:rPr>
                      <m:t> </m:t>
                    </m:r>
                    <m:r>
                      <a:rPr lang="es-ES" sz="1100" b="0" i="1">
                        <a:latin typeface="Cambria Math"/>
                      </a:rPr>
                      <m:t>𝑆𝑢𝑐𝑖𝑒𝑑𝑎𝑑</m:t>
                    </m:r>
                    <m:r>
                      <a:rPr lang="es-ES" sz="1100" b="0" i="1">
                        <a:latin typeface="Cambria Math"/>
                      </a:rPr>
                      <m:t>=</m:t>
                    </m:r>
                    <m:f>
                      <m:fPr>
                        <m:ctrlPr>
                          <a:rPr lang="es-ES" sz="1100" b="0" i="1">
                            <a:latin typeface="Cambria Math"/>
                          </a:rPr>
                        </m:ctrlPr>
                      </m:fPr>
                      <m:num>
                        <m:r>
                          <a:rPr lang="es-ES" sz="1100" b="0" i="1">
                            <a:latin typeface="Cambria Math"/>
                          </a:rPr>
                          <m:t>𝐹𝑎𝑐𝑡𝑜𝑟</m:t>
                        </m:r>
                        <m:r>
                          <a:rPr lang="es-ES" sz="1100" b="0" i="1">
                            <a:latin typeface="Cambria Math"/>
                          </a:rPr>
                          <m:t> </m:t>
                        </m:r>
                        <m:r>
                          <a:rPr lang="es-ES" sz="1100" b="0" i="1">
                            <a:latin typeface="Cambria Math"/>
                          </a:rPr>
                          <m:t>𝑑𝑒</m:t>
                        </m:r>
                        <m:r>
                          <a:rPr lang="es-ES" sz="1100" b="0" i="1">
                            <a:latin typeface="Cambria Math"/>
                          </a:rPr>
                          <m:t> </m:t>
                        </m:r>
                        <m:r>
                          <a:rPr lang="es-ES" sz="1100" b="0" i="1">
                            <a:latin typeface="Cambria Math"/>
                          </a:rPr>
                          <m:t>𝑐𝑜𝑟𝑟𝑒𝑐𝑐𝑖</m:t>
                        </m:r>
                        <m:r>
                          <a:rPr lang="es-ES" sz="1100" b="0" i="1">
                            <a:latin typeface="Cambria Math"/>
                          </a:rPr>
                          <m:t>ó</m:t>
                        </m:r>
                        <m:r>
                          <a:rPr lang="es-ES" sz="1100" b="0" i="1">
                            <a:latin typeface="Cambria Math"/>
                          </a:rPr>
                          <m:t>𝑛</m:t>
                        </m:r>
                        <m:r>
                          <a:rPr lang="es-ES" sz="1100" b="0" i="1">
                            <a:latin typeface="Cambria Math"/>
                          </a:rPr>
                          <m:t> ×</m:t>
                        </m:r>
                        <m:r>
                          <a:rPr lang="es-ES" sz="1100" b="0" i="1">
                            <a:latin typeface="Cambria Math"/>
                            <a:ea typeface="Cambria Math"/>
                          </a:rPr>
                          <m:t>𝑐𝑎𝑛𝑡𝑖𝑑𝑎𝑑</m:t>
                        </m:r>
                        <m:r>
                          <a:rPr lang="es-ES" sz="1100" b="0" i="1">
                            <a:latin typeface="Cambria Math"/>
                            <a:ea typeface="Cambria Math"/>
                          </a:rPr>
                          <m:t> </m:t>
                        </m:r>
                        <m:r>
                          <a:rPr lang="es-ES" sz="1100" b="0" i="1">
                            <a:latin typeface="Cambria Math"/>
                            <a:ea typeface="Cambria Math"/>
                          </a:rPr>
                          <m:t>𝑑𝑒</m:t>
                        </m:r>
                        <m:r>
                          <a:rPr lang="es-ES" sz="1100" b="0" i="1">
                            <a:latin typeface="Cambria Math"/>
                            <a:ea typeface="Cambria Math"/>
                          </a:rPr>
                          <m:t> </m:t>
                        </m:r>
                        <m:r>
                          <a:rPr lang="es-ES" sz="1100" b="0" i="1">
                            <a:latin typeface="Cambria Math"/>
                            <a:ea typeface="Cambria Math"/>
                          </a:rPr>
                          <m:t>𝑟𝑒𝑠𝑖𝑑𝑢𝑜𝑠</m:t>
                        </m:r>
                      </m:num>
                      <m:den>
                        <m:r>
                          <a:rPr lang="es-ES" sz="1100" b="0" i="1">
                            <a:latin typeface="Cambria Math"/>
                          </a:rPr>
                          <m:t>𝑛</m:t>
                        </m:r>
                        <m:r>
                          <a:rPr lang="es-ES" sz="1100" b="0" i="1">
                            <a:latin typeface="Cambria Math"/>
                          </a:rPr>
                          <m:t>º </m:t>
                        </m:r>
                        <m:r>
                          <a:rPr lang="es-ES" sz="1100" b="0" i="1">
                            <a:latin typeface="Cambria Math"/>
                          </a:rPr>
                          <m:t>𝑐𝑖𝑟𝑐𝑢𝑛𝑠𝑡𝑎𝑛𝑐𝑖𝑎𝑠</m:t>
                        </m:r>
                        <m:r>
                          <a:rPr lang="es-ES" sz="1100" b="0" i="1">
                            <a:latin typeface="Cambria Math"/>
                          </a:rPr>
                          <m:t> </m:t>
                        </m:r>
                        <m:r>
                          <a:rPr lang="es-ES" sz="1100" b="0" i="1">
                            <a:latin typeface="Cambria Math"/>
                          </a:rPr>
                          <m:t>𝑒𝑥𝑡𝑟𝑎𝑜𝑟𝑑𝑖𝑛𝑎𝑟𝑖𝑎𝑠</m:t>
                        </m:r>
                        <m:r>
                          <a:rPr lang="es-ES" sz="1100" b="0" i="1">
                            <a:latin typeface="Cambria Math"/>
                          </a:rPr>
                          <m:t> </m:t>
                        </m:r>
                        <m:r>
                          <a:rPr lang="es-ES" sz="1100" b="0" i="1">
                            <a:latin typeface="Cambria Math"/>
                          </a:rPr>
                          <m:t>𝑥</m:t>
                        </m:r>
                        <m:r>
                          <a:rPr lang="es-ES" sz="1100" b="0" i="1">
                            <a:latin typeface="Cambria Math"/>
                          </a:rPr>
                          <m:t> á</m:t>
                        </m:r>
                        <m:r>
                          <a:rPr lang="es-ES" sz="1100" b="0" i="1">
                            <a:latin typeface="Cambria Math"/>
                          </a:rPr>
                          <m:t>𝑟𝑒𝑎</m:t>
                        </m:r>
                        <m:r>
                          <a:rPr lang="es-ES" sz="1100" b="0" i="1">
                            <a:latin typeface="Cambria Math"/>
                          </a:rPr>
                          <m:t> </m:t>
                        </m:r>
                        <m:r>
                          <a:rPr lang="es-ES" sz="1100" b="0" i="1">
                            <a:latin typeface="Cambria Math"/>
                          </a:rPr>
                          <m:t>𝑜𝑏𝑠𝑒𝑟𝑣𝑎𝑑𝑎</m:t>
                        </m:r>
                      </m:den>
                    </m:f>
                    <m:r>
                      <a:rPr lang="es-ES" sz="1100" b="0" i="1">
                        <a:latin typeface="Cambria Math"/>
                        <a:ea typeface="Cambria Math"/>
                      </a:rPr>
                      <m:t>×1000</m:t>
                    </m:r>
                  </m:oMath>
                </m:oMathPara>
              </a14:m>
              <a:endParaRPr lang="es-ES" sz="1100"/>
            </a:p>
          </xdr:txBody>
        </xdr:sp>
      </mc:Choice>
      <mc:Fallback xmlns="">
        <xdr:sp macro="" textlink="">
          <xdr:nvSpPr>
            <xdr:cNvPr id="3" name="2 CuadroTexto">
              <a:extLst>
                <a:ext uri="{FF2B5EF4-FFF2-40B4-BE49-F238E27FC236}">
                  <a16:creationId xmlns:a16="http://schemas.microsoft.com/office/drawing/2014/main" xmlns:a14="http://schemas.microsoft.com/office/drawing/2010/main" xmlns="" id="{00000000-0008-0000-0000-000007000000}"/>
                </a:ext>
              </a:extLst>
            </xdr:cNvPr>
            <xdr:cNvSpPr txBox="1"/>
          </xdr:nvSpPr>
          <xdr:spPr>
            <a:xfrm>
              <a:off x="371475" y="52549424"/>
              <a:ext cx="5562600" cy="6096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r>
                <a:rPr lang="es-ES" sz="1100" b="0" i="0">
                  <a:latin typeface="Cambria Math"/>
                </a:rPr>
                <a:t>Í𝑛𝑑𝑖𝑐𝑒 𝑑𝑒 𝑆𝑢𝑐𝑖𝑒𝑑𝑎𝑑=(𝐹𝑎𝑐𝑡𝑜𝑟 𝑑𝑒 𝑐𝑜𝑟𝑟𝑒𝑐𝑐𝑖ó𝑛 ×</a:t>
              </a:r>
              <a:r>
                <a:rPr lang="es-ES" sz="1100" b="0" i="0">
                  <a:latin typeface="Cambria Math"/>
                  <a:ea typeface="Cambria Math"/>
                </a:rPr>
                <a:t>𝑐𝑎𝑛𝑡𝑖𝑑𝑎𝑑 𝑑𝑒 𝑟𝑒𝑠𝑖𝑑𝑢𝑜𝑠)/(</a:t>
              </a:r>
              <a:r>
                <a:rPr lang="es-ES" sz="1100" b="0" i="0">
                  <a:latin typeface="Cambria Math"/>
                </a:rPr>
                <a:t>𝑛º 𝑐𝑖𝑟𝑐𝑢𝑛𝑠𝑡𝑎𝑛𝑐𝑖𝑎𝑠 𝑒𝑥𝑡𝑟𝑎𝑜𝑟𝑑𝑖𝑛𝑎𝑟𝑖𝑎𝑠 𝑥 á𝑟𝑒𝑎 𝑜𝑏𝑠𝑒𝑟𝑣𝑎𝑑𝑎)</a:t>
              </a:r>
              <a:r>
                <a:rPr lang="es-ES" sz="1100" b="0" i="0">
                  <a:latin typeface="Cambria Math"/>
                  <a:ea typeface="Cambria Math"/>
                </a:rPr>
                <a:t>×1000</a:t>
              </a:r>
              <a:endParaRPr lang="es-ES" sz="1100"/>
            </a:p>
          </xdr:txBody>
        </xdr:sp>
      </mc:Fallback>
    </mc:AlternateContent>
    <xdr:clientData/>
  </xdr:oneCellAnchor>
  <xdr:oneCellAnchor>
    <xdr:from>
      <xdr:col>12</xdr:col>
      <xdr:colOff>103696</xdr:colOff>
      <xdr:row>107</xdr:row>
      <xdr:rowOff>61383</xdr:rowOff>
    </xdr:from>
    <xdr:ext cx="2584450" cy="478369"/>
    <mc:AlternateContent xmlns:mc="http://schemas.openxmlformats.org/markup-compatibility/2006" xmlns:a14="http://schemas.microsoft.com/office/drawing/2010/main">
      <mc:Choice Requires="a14">
        <xdr:sp macro="" textlink="">
          <xdr:nvSpPr>
            <xdr:cNvPr id="4" name="3 CuadroTexto">
              <a:extLst>
                <a:ext uri="{FF2B5EF4-FFF2-40B4-BE49-F238E27FC236}">
                  <a16:creationId xmlns:a16="http://schemas.microsoft.com/office/drawing/2014/main" xmlns="" id="{00000000-0008-0000-0000-000012000000}"/>
                </a:ext>
              </a:extLst>
            </xdr:cNvPr>
            <xdr:cNvSpPr txBox="1"/>
          </xdr:nvSpPr>
          <xdr:spPr>
            <a:xfrm>
              <a:off x="21515896" y="21511683"/>
              <a:ext cx="2584450" cy="478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IP3=</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mlns="">
        <xdr:sp macro="" textlink="">
          <xdr:nvSpPr>
            <xdr:cNvPr id="4" name="3 CuadroTexto">
              <a:extLst>
                <a:ext uri="{FF2B5EF4-FFF2-40B4-BE49-F238E27FC236}">
                  <a16:creationId xmlns:a16="http://schemas.microsoft.com/office/drawing/2014/main" xmlns:a14="http://schemas.microsoft.com/office/drawing/2010/main" xmlns="" id="{00000000-0008-0000-0000-000012000000}"/>
                </a:ext>
              </a:extLst>
            </xdr:cNvPr>
            <xdr:cNvSpPr txBox="1"/>
          </xdr:nvSpPr>
          <xdr:spPr>
            <a:xfrm>
              <a:off x="21515896" y="21511683"/>
              <a:ext cx="2584450" cy="478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IP3=</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16</xdr:col>
      <xdr:colOff>474135</xdr:colOff>
      <xdr:row>15</xdr:row>
      <xdr:rowOff>0</xdr:rowOff>
    </xdr:from>
    <xdr:ext cx="1854200" cy="635001"/>
    <mc:AlternateContent xmlns:mc="http://schemas.openxmlformats.org/markup-compatibility/2006" xmlns:a14="http://schemas.microsoft.com/office/drawing/2010/main">
      <mc:Choice Requires="a14">
        <xdr:sp macro="" textlink="">
          <xdr:nvSpPr>
            <xdr:cNvPr id="5" name="4 CuadroTexto">
              <a:extLst>
                <a:ext uri="{FF2B5EF4-FFF2-40B4-BE49-F238E27FC236}">
                  <a16:creationId xmlns:a16="http://schemas.microsoft.com/office/drawing/2014/main" xmlns="" id="{00000000-0008-0000-0000-000005000000}"/>
                </a:ext>
              </a:extLst>
            </xdr:cNvPr>
            <xdr:cNvSpPr txBox="1"/>
          </xdr:nvSpPr>
          <xdr:spPr>
            <a:xfrm>
              <a:off x="26515485" y="294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5" name="4 CuadroTexto">
              <a:extLst>
                <a:ext uri="{FF2B5EF4-FFF2-40B4-BE49-F238E27FC236}">
                  <a16:creationId xmlns:a16="http://schemas.microsoft.com/office/drawing/2014/main" xmlns:a14="http://schemas.microsoft.com/office/drawing/2010/main" xmlns="" id="{00000000-0008-0000-0000-000005000000}"/>
                </a:ext>
              </a:extLst>
            </xdr:cNvPr>
            <xdr:cNvSpPr txBox="1"/>
          </xdr:nvSpPr>
          <xdr:spPr>
            <a:xfrm>
              <a:off x="26515485" y="294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46</xdr:row>
      <xdr:rowOff>52917</xdr:rowOff>
    </xdr:from>
    <xdr:ext cx="1854200" cy="635001"/>
    <mc:AlternateContent xmlns:mc="http://schemas.openxmlformats.org/markup-compatibility/2006" xmlns:a14="http://schemas.microsoft.com/office/drawing/2010/main">
      <mc:Choice Requires="a14">
        <xdr:sp macro="" textlink="">
          <xdr:nvSpPr>
            <xdr:cNvPr id="6" name="5 CuadroTexto">
              <a:extLst>
                <a:ext uri="{FF2B5EF4-FFF2-40B4-BE49-F238E27FC236}">
                  <a16:creationId xmlns:a16="http://schemas.microsoft.com/office/drawing/2014/main" xmlns="" id="{00000000-0008-0000-0000-00001B000000}"/>
                </a:ext>
              </a:extLst>
            </xdr:cNvPr>
            <xdr:cNvSpPr txBox="1"/>
          </xdr:nvSpPr>
          <xdr:spPr>
            <a:xfrm>
              <a:off x="26581100" y="9034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6" name="5 CuadroTexto">
              <a:extLst>
                <a:ext uri="{FF2B5EF4-FFF2-40B4-BE49-F238E27FC236}">
                  <a16:creationId xmlns:a16="http://schemas.microsoft.com/office/drawing/2014/main" xmlns:a14="http://schemas.microsoft.com/office/drawing/2010/main" xmlns="" id="{00000000-0008-0000-0000-00001B000000}"/>
                </a:ext>
              </a:extLst>
            </xdr:cNvPr>
            <xdr:cNvSpPr txBox="1"/>
          </xdr:nvSpPr>
          <xdr:spPr>
            <a:xfrm>
              <a:off x="26581100" y="9034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560917</xdr:colOff>
      <xdr:row>60</xdr:row>
      <xdr:rowOff>169334</xdr:rowOff>
    </xdr:from>
    <xdr:ext cx="1854200" cy="635001"/>
    <mc:AlternateContent xmlns:mc="http://schemas.openxmlformats.org/markup-compatibility/2006" xmlns:a14="http://schemas.microsoft.com/office/drawing/2010/main">
      <mc:Choice Requires="a14">
        <xdr:sp macro="" textlink="">
          <xdr:nvSpPr>
            <xdr:cNvPr id="7" name="6 CuadroTexto">
              <a:extLst>
                <a:ext uri="{FF2B5EF4-FFF2-40B4-BE49-F238E27FC236}">
                  <a16:creationId xmlns:a16="http://schemas.microsoft.com/office/drawing/2014/main" xmlns="" id="{00000000-0008-0000-0000-00001C000000}"/>
                </a:ext>
              </a:extLst>
            </xdr:cNvPr>
            <xdr:cNvSpPr txBox="1"/>
          </xdr:nvSpPr>
          <xdr:spPr>
            <a:xfrm>
              <a:off x="26602267" y="1229465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𝐼𝐶𝐿𝐺</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7" name="6 CuadroTexto">
              <a:extLst>
                <a:ext uri="{FF2B5EF4-FFF2-40B4-BE49-F238E27FC236}">
                  <a16:creationId xmlns:a16="http://schemas.microsoft.com/office/drawing/2014/main" xmlns:a14="http://schemas.microsoft.com/office/drawing/2010/main" xmlns="" id="{00000000-0008-0000-0000-00001C000000}"/>
                </a:ext>
              </a:extLst>
            </xdr:cNvPr>
            <xdr:cNvSpPr txBox="1"/>
          </xdr:nvSpPr>
          <xdr:spPr>
            <a:xfrm>
              <a:off x="26602267" y="1229465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〖𝐼𝐶𝐿𝐺〗_𝑖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582078</xdr:colOff>
      <xdr:row>67</xdr:row>
      <xdr:rowOff>179917</xdr:rowOff>
    </xdr:from>
    <xdr:ext cx="1854200" cy="635001"/>
    <mc:AlternateContent xmlns:mc="http://schemas.openxmlformats.org/markup-compatibility/2006" xmlns:a14="http://schemas.microsoft.com/office/drawing/2010/main">
      <mc:Choice Requires="a14">
        <xdr:sp macro="" textlink="">
          <xdr:nvSpPr>
            <xdr:cNvPr id="8" name="7 CuadroTexto">
              <a:extLst>
                <a:ext uri="{FF2B5EF4-FFF2-40B4-BE49-F238E27FC236}">
                  <a16:creationId xmlns:a16="http://schemas.microsoft.com/office/drawing/2014/main" xmlns="" id="{00000000-0008-0000-0000-00001D000000}"/>
                </a:ext>
              </a:extLst>
            </xdr:cNvPr>
            <xdr:cNvSpPr txBox="1"/>
          </xdr:nvSpPr>
          <xdr:spPr>
            <a:xfrm>
              <a:off x="26623428" y="136673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𝐼𝐶𝐿𝐸</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8" name="7 CuadroTexto">
              <a:extLst>
                <a:ext uri="{FF2B5EF4-FFF2-40B4-BE49-F238E27FC236}">
                  <a16:creationId xmlns:a16="http://schemas.microsoft.com/office/drawing/2014/main" xmlns:a14="http://schemas.microsoft.com/office/drawing/2010/main" xmlns="" id="{00000000-0008-0000-0000-00001D000000}"/>
                </a:ext>
              </a:extLst>
            </xdr:cNvPr>
            <xdr:cNvSpPr txBox="1"/>
          </xdr:nvSpPr>
          <xdr:spPr>
            <a:xfrm>
              <a:off x="26623428" y="136673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〖𝐼𝐶𝐿𝐸〗_𝑖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613834</xdr:colOff>
      <xdr:row>129</xdr:row>
      <xdr:rowOff>169330</xdr:rowOff>
    </xdr:from>
    <xdr:ext cx="1854200" cy="635001"/>
    <mc:AlternateContent xmlns:mc="http://schemas.openxmlformats.org/markup-compatibility/2006" xmlns:a14="http://schemas.microsoft.com/office/drawing/2010/main">
      <mc:Choice Requires="a14">
        <xdr:sp macro="" textlink="">
          <xdr:nvSpPr>
            <xdr:cNvPr id="9" name="8 CuadroTexto">
              <a:extLst>
                <a:ext uri="{FF2B5EF4-FFF2-40B4-BE49-F238E27FC236}">
                  <a16:creationId xmlns:a16="http://schemas.microsoft.com/office/drawing/2014/main" xmlns="" id="{00000000-0008-0000-0000-00001E000000}"/>
                </a:ext>
              </a:extLst>
            </xdr:cNvPr>
            <xdr:cNvSpPr txBox="1"/>
          </xdr:nvSpPr>
          <xdr:spPr>
            <a:xfrm>
              <a:off x="26655184" y="2615353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𝐼𝐶𝐷𝑂</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9" name="8 CuadroTexto">
              <a:extLst>
                <a:ext uri="{FF2B5EF4-FFF2-40B4-BE49-F238E27FC236}">
                  <a16:creationId xmlns:a16="http://schemas.microsoft.com/office/drawing/2014/main" xmlns:a14="http://schemas.microsoft.com/office/drawing/2010/main" xmlns="" id="{00000000-0008-0000-0000-00001E000000}"/>
                </a:ext>
              </a:extLst>
            </xdr:cNvPr>
            <xdr:cNvSpPr txBox="1"/>
          </xdr:nvSpPr>
          <xdr:spPr>
            <a:xfrm>
              <a:off x="26655184" y="2615353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𝐼𝐶𝐷𝑂</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12</xdr:col>
      <xdr:colOff>0</xdr:colOff>
      <xdr:row>98</xdr:row>
      <xdr:rowOff>0</xdr:rowOff>
    </xdr:from>
    <xdr:ext cx="1809750" cy="423333"/>
    <mc:AlternateContent xmlns:mc="http://schemas.openxmlformats.org/markup-compatibility/2006" xmlns:a14="http://schemas.microsoft.com/office/drawing/2010/main">
      <mc:Choice Requires="a14">
        <xdr:sp macro="" textlink="">
          <xdr:nvSpPr>
            <xdr:cNvPr id="10" name="9 CuadroTexto">
              <a:extLst>
                <a:ext uri="{FF2B5EF4-FFF2-40B4-BE49-F238E27FC236}">
                  <a16:creationId xmlns:a16="http://schemas.microsoft.com/office/drawing/2014/main" xmlns="" id="{00000000-0008-0000-0000-000023000000}"/>
                </a:ext>
              </a:extLst>
            </xdr:cNvPr>
            <xdr:cNvSpPr txBox="1"/>
          </xdr:nvSpPr>
          <xdr:spPr>
            <a:xfrm>
              <a:off x="21412200" y="1959292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IP2=</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mlns="">
        <xdr:sp macro="" textlink="">
          <xdr:nvSpPr>
            <xdr:cNvPr id="10" name="9 CuadroTexto">
              <a:extLst>
                <a:ext uri="{FF2B5EF4-FFF2-40B4-BE49-F238E27FC236}">
                  <a16:creationId xmlns:a16="http://schemas.microsoft.com/office/drawing/2014/main" xmlns:a14="http://schemas.microsoft.com/office/drawing/2010/main" xmlns="" id="{00000000-0008-0000-0000-000023000000}"/>
                </a:ext>
              </a:extLst>
            </xdr:cNvPr>
            <xdr:cNvSpPr txBox="1"/>
          </xdr:nvSpPr>
          <xdr:spPr>
            <a:xfrm>
              <a:off x="21412200" y="1959292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IP2=</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12</xdr:col>
      <xdr:colOff>0</xdr:colOff>
      <xdr:row>82</xdr:row>
      <xdr:rowOff>0</xdr:rowOff>
    </xdr:from>
    <xdr:ext cx="1809750" cy="423333"/>
    <mc:AlternateContent xmlns:mc="http://schemas.openxmlformats.org/markup-compatibility/2006" xmlns:a14="http://schemas.microsoft.com/office/drawing/2010/main">
      <mc:Choice Requires="a14">
        <xdr:sp macro="" textlink="">
          <xdr:nvSpPr>
            <xdr:cNvPr id="11" name="10 CuadroTexto">
              <a:extLst>
                <a:ext uri="{FF2B5EF4-FFF2-40B4-BE49-F238E27FC236}">
                  <a16:creationId xmlns:a16="http://schemas.microsoft.com/office/drawing/2014/main" xmlns="" id="{00000000-0008-0000-0000-000024000000}"/>
                </a:ext>
              </a:extLst>
            </xdr:cNvPr>
            <xdr:cNvSpPr txBox="1"/>
          </xdr:nvSpPr>
          <xdr:spPr>
            <a:xfrm>
              <a:off x="21412200" y="1644967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IP1=</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mlns="">
        <xdr:sp macro="" textlink="">
          <xdr:nvSpPr>
            <xdr:cNvPr id="11" name="10 CuadroTexto">
              <a:extLst>
                <a:ext uri="{FF2B5EF4-FFF2-40B4-BE49-F238E27FC236}">
                  <a16:creationId xmlns:a16="http://schemas.microsoft.com/office/drawing/2014/main" xmlns:a14="http://schemas.microsoft.com/office/drawing/2010/main" xmlns="" id="{00000000-0008-0000-0000-000024000000}"/>
                </a:ext>
              </a:extLst>
            </xdr:cNvPr>
            <xdr:cNvSpPr txBox="1"/>
          </xdr:nvSpPr>
          <xdr:spPr>
            <a:xfrm>
              <a:off x="21412200" y="1644967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IP1=</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16</xdr:col>
      <xdr:colOff>444512</xdr:colOff>
      <xdr:row>138</xdr:row>
      <xdr:rowOff>137583</xdr:rowOff>
    </xdr:from>
    <xdr:ext cx="2084917" cy="635001"/>
    <mc:AlternateContent xmlns:mc="http://schemas.openxmlformats.org/markup-compatibility/2006" xmlns:a14="http://schemas.microsoft.com/office/drawing/2010/main">
      <mc:Choice Requires="a14">
        <xdr:sp macro="" textlink="">
          <xdr:nvSpPr>
            <xdr:cNvPr id="12" name="11 CuadroTexto">
              <a:extLst>
                <a:ext uri="{FF2B5EF4-FFF2-40B4-BE49-F238E27FC236}">
                  <a16:creationId xmlns:a16="http://schemas.microsoft.com/office/drawing/2014/main" xmlns="" id="{00000000-0008-0000-0000-000026000000}"/>
                </a:ext>
              </a:extLst>
            </xdr:cNvPr>
            <xdr:cNvSpPr txBox="1"/>
          </xdr:nvSpPr>
          <xdr:spPr>
            <a:xfrm>
              <a:off x="26485862" y="27874383"/>
              <a:ext cx="2084917"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𝐼𝐶𝐻𝑃𝑀𝑀</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2" name="11 CuadroTexto">
              <a:extLst>
                <a:ext uri="{FF2B5EF4-FFF2-40B4-BE49-F238E27FC236}">
                  <a16:creationId xmlns:a16="http://schemas.microsoft.com/office/drawing/2014/main" xmlns:a14="http://schemas.microsoft.com/office/drawing/2010/main" xmlns="" id="{00000000-0008-0000-0000-000026000000}"/>
                </a:ext>
              </a:extLst>
            </xdr:cNvPr>
            <xdr:cNvSpPr txBox="1"/>
          </xdr:nvSpPr>
          <xdr:spPr>
            <a:xfrm>
              <a:off x="26485862" y="27874383"/>
              <a:ext cx="2084917"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𝐼𝐶𝐻𝑃𝑀𝑀</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592662</xdr:colOff>
      <xdr:row>147</xdr:row>
      <xdr:rowOff>211663</xdr:rowOff>
    </xdr:from>
    <xdr:ext cx="1854200" cy="635001"/>
    <mc:AlternateContent xmlns:mc="http://schemas.openxmlformats.org/markup-compatibility/2006" xmlns:a14="http://schemas.microsoft.com/office/drawing/2010/main">
      <mc:Choice Requires="a14">
        <xdr:sp macro="" textlink="">
          <xdr:nvSpPr>
            <xdr:cNvPr id="13" name="12 CuadroTexto">
              <a:extLst>
                <a:ext uri="{FF2B5EF4-FFF2-40B4-BE49-F238E27FC236}">
                  <a16:creationId xmlns:a16="http://schemas.microsoft.com/office/drawing/2014/main" xmlns="" id="{00000000-0008-0000-0000-000027000000}"/>
                </a:ext>
              </a:extLst>
            </xdr:cNvPr>
            <xdr:cNvSpPr txBox="1"/>
          </xdr:nvSpPr>
          <xdr:spPr>
            <a:xfrm>
              <a:off x="26634012" y="2973916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𝐼𝐶𝑀𝐶</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3" name="12 CuadroTexto">
              <a:extLst>
                <a:ext uri="{FF2B5EF4-FFF2-40B4-BE49-F238E27FC236}">
                  <a16:creationId xmlns:a16="http://schemas.microsoft.com/office/drawing/2014/main" xmlns:a14="http://schemas.microsoft.com/office/drawing/2010/main" xmlns="" id="{00000000-0008-0000-0000-000027000000}"/>
                </a:ext>
              </a:extLst>
            </xdr:cNvPr>
            <xdr:cNvSpPr txBox="1"/>
          </xdr:nvSpPr>
          <xdr:spPr>
            <a:xfrm>
              <a:off x="26634012" y="2973916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𝐼𝐶𝑀𝐶</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613833</xdr:colOff>
      <xdr:row>417</xdr:row>
      <xdr:rowOff>10583</xdr:rowOff>
    </xdr:from>
    <xdr:ext cx="1854200" cy="635001"/>
    <mc:AlternateContent xmlns:mc="http://schemas.openxmlformats.org/markup-compatibility/2006" xmlns:a14="http://schemas.microsoft.com/office/drawing/2010/main">
      <mc:Choice Requires="a14">
        <xdr:sp macro="" textlink="">
          <xdr:nvSpPr>
            <xdr:cNvPr id="14" name="13 CuadroTexto">
              <a:extLst>
                <a:ext uri="{FF2B5EF4-FFF2-40B4-BE49-F238E27FC236}">
                  <a16:creationId xmlns:a16="http://schemas.microsoft.com/office/drawing/2014/main" xmlns="" id="{00000000-0008-0000-0000-000028000000}"/>
                </a:ext>
              </a:extLst>
            </xdr:cNvPr>
            <xdr:cNvSpPr txBox="1"/>
          </xdr:nvSpPr>
          <xdr:spPr>
            <a:xfrm>
              <a:off x="26655183" y="8249708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4" name="13 CuadroTexto">
              <a:extLst>
                <a:ext uri="{FF2B5EF4-FFF2-40B4-BE49-F238E27FC236}">
                  <a16:creationId xmlns:a16="http://schemas.microsoft.com/office/drawing/2014/main" xmlns:a14="http://schemas.microsoft.com/office/drawing/2010/main" xmlns="" id="{00000000-0008-0000-0000-000028000000}"/>
                </a:ext>
              </a:extLst>
            </xdr:cNvPr>
            <xdr:cNvSpPr txBox="1"/>
          </xdr:nvSpPr>
          <xdr:spPr>
            <a:xfrm>
              <a:off x="26655183" y="8249708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431</xdr:row>
      <xdr:rowOff>52917</xdr:rowOff>
    </xdr:from>
    <xdr:ext cx="1854200" cy="635001"/>
    <mc:AlternateContent xmlns:mc="http://schemas.openxmlformats.org/markup-compatibility/2006" xmlns:a14="http://schemas.microsoft.com/office/drawing/2010/main">
      <mc:Choice Requires="a14">
        <xdr:sp macro="" textlink="">
          <xdr:nvSpPr>
            <xdr:cNvPr id="15" name="14 CuadroTexto">
              <a:extLst>
                <a:ext uri="{FF2B5EF4-FFF2-40B4-BE49-F238E27FC236}">
                  <a16:creationId xmlns:a16="http://schemas.microsoft.com/office/drawing/2014/main" xmlns="" id="{00000000-0008-0000-0000-000029000000}"/>
                </a:ext>
              </a:extLst>
            </xdr:cNvPr>
            <xdr:cNvSpPr txBox="1"/>
          </xdr:nvSpPr>
          <xdr:spPr>
            <a:xfrm>
              <a:off x="26581100" y="852730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5" name="14 CuadroTexto">
              <a:extLst>
                <a:ext uri="{FF2B5EF4-FFF2-40B4-BE49-F238E27FC236}">
                  <a16:creationId xmlns:a16="http://schemas.microsoft.com/office/drawing/2014/main" xmlns:a14="http://schemas.microsoft.com/office/drawing/2010/main" xmlns="" id="{00000000-0008-0000-0000-000029000000}"/>
                </a:ext>
              </a:extLst>
            </xdr:cNvPr>
            <xdr:cNvSpPr txBox="1"/>
          </xdr:nvSpPr>
          <xdr:spPr>
            <a:xfrm>
              <a:off x="26581100" y="852730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560917</xdr:colOff>
      <xdr:row>483</xdr:row>
      <xdr:rowOff>169334</xdr:rowOff>
    </xdr:from>
    <xdr:ext cx="1854200" cy="635001"/>
    <mc:AlternateContent xmlns:mc="http://schemas.openxmlformats.org/markup-compatibility/2006" xmlns:a14="http://schemas.microsoft.com/office/drawing/2010/main">
      <mc:Choice Requires="a14">
        <xdr:sp macro="" textlink="">
          <xdr:nvSpPr>
            <xdr:cNvPr id="16" name="15 CuadroTexto">
              <a:extLst>
                <a:ext uri="{FF2B5EF4-FFF2-40B4-BE49-F238E27FC236}">
                  <a16:creationId xmlns:a16="http://schemas.microsoft.com/office/drawing/2014/main" xmlns="" id="{00000000-0008-0000-0000-00002A000000}"/>
                </a:ext>
              </a:extLst>
            </xdr:cNvPr>
            <xdr:cNvSpPr txBox="1"/>
          </xdr:nvSpPr>
          <xdr:spPr>
            <a:xfrm>
              <a:off x="26602267" y="97038584"/>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𝐼𝐶𝐿𝐺</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6" name="15 CuadroTexto">
              <a:extLst>
                <a:ext uri="{FF2B5EF4-FFF2-40B4-BE49-F238E27FC236}">
                  <a16:creationId xmlns:a16="http://schemas.microsoft.com/office/drawing/2014/main" xmlns:a14="http://schemas.microsoft.com/office/drawing/2010/main" xmlns="" id="{00000000-0008-0000-0000-00002A000000}"/>
                </a:ext>
              </a:extLst>
            </xdr:cNvPr>
            <xdr:cNvSpPr txBox="1"/>
          </xdr:nvSpPr>
          <xdr:spPr>
            <a:xfrm>
              <a:off x="26602267" y="97038584"/>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〖𝐼𝐶𝐿𝐺〗_𝑖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772578</xdr:colOff>
      <xdr:row>498</xdr:row>
      <xdr:rowOff>74084</xdr:rowOff>
    </xdr:from>
    <xdr:ext cx="1854200" cy="635001"/>
    <mc:AlternateContent xmlns:mc="http://schemas.openxmlformats.org/markup-compatibility/2006" xmlns:a14="http://schemas.microsoft.com/office/drawing/2010/main">
      <mc:Choice Requires="a14">
        <xdr:sp macro="" textlink="">
          <xdr:nvSpPr>
            <xdr:cNvPr id="17" name="16 CuadroTexto">
              <a:extLst>
                <a:ext uri="{FF2B5EF4-FFF2-40B4-BE49-F238E27FC236}">
                  <a16:creationId xmlns:a16="http://schemas.microsoft.com/office/drawing/2014/main" xmlns="" id="{00000000-0008-0000-0000-00002B000000}"/>
                </a:ext>
              </a:extLst>
            </xdr:cNvPr>
            <xdr:cNvSpPr txBox="1"/>
          </xdr:nvSpPr>
          <xdr:spPr>
            <a:xfrm>
              <a:off x="26813928" y="9986750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𝐼𝐶𝐿𝐸</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7" name="16 CuadroTexto">
              <a:extLst>
                <a:ext uri="{FF2B5EF4-FFF2-40B4-BE49-F238E27FC236}">
                  <a16:creationId xmlns:a16="http://schemas.microsoft.com/office/drawing/2014/main" xmlns:a14="http://schemas.microsoft.com/office/drawing/2010/main" xmlns="" id="{00000000-0008-0000-0000-00002B000000}"/>
                </a:ext>
              </a:extLst>
            </xdr:cNvPr>
            <xdr:cNvSpPr txBox="1"/>
          </xdr:nvSpPr>
          <xdr:spPr>
            <a:xfrm>
              <a:off x="26813928" y="9986750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〖𝐼𝐶𝐿𝐸〗_𝑖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440</xdr:row>
      <xdr:rowOff>52917</xdr:rowOff>
    </xdr:from>
    <xdr:ext cx="1854200" cy="635001"/>
    <mc:AlternateContent xmlns:mc="http://schemas.openxmlformats.org/markup-compatibility/2006" xmlns:a14="http://schemas.microsoft.com/office/drawing/2010/main">
      <mc:Choice Requires="a14">
        <xdr:sp macro="" textlink="">
          <xdr:nvSpPr>
            <xdr:cNvPr id="18" name="40 CuadroTexto">
              <a:extLst>
                <a:ext uri="{FF2B5EF4-FFF2-40B4-BE49-F238E27FC236}">
                  <a16:creationId xmlns:a16="http://schemas.microsoft.com/office/drawing/2014/main" xmlns="" id="{EB650CF1-90D9-F948-B6C4-3183A43B2CF9}"/>
                </a:ext>
              </a:extLst>
            </xdr:cNvPr>
            <xdr:cNvSpPr txBox="1"/>
          </xdr:nvSpPr>
          <xdr:spPr>
            <a:xfrm>
              <a:off x="26581100" y="872923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8" name="40 CuadroTexto">
              <a:extLst>
                <a:ext uri="{FF2B5EF4-FFF2-40B4-BE49-F238E27FC236}">
                  <a16:creationId xmlns:a16="http://schemas.microsoft.com/office/drawing/2014/main" xmlns:a14="http://schemas.microsoft.com/office/drawing/2010/main" xmlns="" id="{EB650CF1-90D9-F948-B6C4-3183A43B2CF9}"/>
                </a:ext>
              </a:extLst>
            </xdr:cNvPr>
            <xdr:cNvSpPr txBox="1"/>
          </xdr:nvSpPr>
          <xdr:spPr>
            <a:xfrm>
              <a:off x="26581100" y="872923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449</xdr:row>
      <xdr:rowOff>52917</xdr:rowOff>
    </xdr:from>
    <xdr:ext cx="1854200" cy="635001"/>
    <mc:AlternateContent xmlns:mc="http://schemas.openxmlformats.org/markup-compatibility/2006" xmlns:a14="http://schemas.microsoft.com/office/drawing/2010/main">
      <mc:Choice Requires="a14">
        <xdr:sp macro="" textlink="">
          <xdr:nvSpPr>
            <xdr:cNvPr id="19" name="40 CuadroTexto">
              <a:extLst>
                <a:ext uri="{FF2B5EF4-FFF2-40B4-BE49-F238E27FC236}">
                  <a16:creationId xmlns:a16="http://schemas.microsoft.com/office/drawing/2014/main" xmlns="" id="{67477E21-906E-7649-A98F-5233E6DAFE57}"/>
                </a:ext>
              </a:extLst>
            </xdr:cNvPr>
            <xdr:cNvSpPr txBox="1"/>
          </xdr:nvSpPr>
          <xdr:spPr>
            <a:xfrm>
              <a:off x="26581100" y="893116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19" name="40 CuadroTexto">
              <a:extLst>
                <a:ext uri="{FF2B5EF4-FFF2-40B4-BE49-F238E27FC236}">
                  <a16:creationId xmlns:a16="http://schemas.microsoft.com/office/drawing/2014/main" xmlns:a14="http://schemas.microsoft.com/office/drawing/2010/main" xmlns="" id="{67477E21-906E-7649-A98F-5233E6DAFE57}"/>
                </a:ext>
              </a:extLst>
            </xdr:cNvPr>
            <xdr:cNvSpPr txBox="1"/>
          </xdr:nvSpPr>
          <xdr:spPr>
            <a:xfrm>
              <a:off x="26581100" y="893116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458</xdr:row>
      <xdr:rowOff>52917</xdr:rowOff>
    </xdr:from>
    <xdr:ext cx="1854200" cy="635001"/>
    <mc:AlternateContent xmlns:mc="http://schemas.openxmlformats.org/markup-compatibility/2006" xmlns:a14="http://schemas.microsoft.com/office/drawing/2010/main">
      <mc:Choice Requires="a14">
        <xdr:sp macro="" textlink="">
          <xdr:nvSpPr>
            <xdr:cNvPr id="20" name="40 CuadroTexto">
              <a:extLst>
                <a:ext uri="{FF2B5EF4-FFF2-40B4-BE49-F238E27FC236}">
                  <a16:creationId xmlns:a16="http://schemas.microsoft.com/office/drawing/2014/main" xmlns="" id="{3190EFB4-B6E8-8545-8227-52BA08CE9BDC}"/>
                </a:ext>
              </a:extLst>
            </xdr:cNvPr>
            <xdr:cNvSpPr txBox="1"/>
          </xdr:nvSpPr>
          <xdr:spPr>
            <a:xfrm>
              <a:off x="26581100" y="91330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0" name="40 CuadroTexto">
              <a:extLst>
                <a:ext uri="{FF2B5EF4-FFF2-40B4-BE49-F238E27FC236}">
                  <a16:creationId xmlns:a16="http://schemas.microsoft.com/office/drawing/2014/main" xmlns:a14="http://schemas.microsoft.com/office/drawing/2010/main" xmlns="" id="{3190EFB4-B6E8-8545-8227-52BA08CE9BDC}"/>
                </a:ext>
              </a:extLst>
            </xdr:cNvPr>
            <xdr:cNvSpPr txBox="1"/>
          </xdr:nvSpPr>
          <xdr:spPr>
            <a:xfrm>
              <a:off x="26581100" y="91330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467</xdr:row>
      <xdr:rowOff>52917</xdr:rowOff>
    </xdr:from>
    <xdr:ext cx="1854200" cy="635001"/>
    <mc:AlternateContent xmlns:mc="http://schemas.openxmlformats.org/markup-compatibility/2006" xmlns:a14="http://schemas.microsoft.com/office/drawing/2010/main">
      <mc:Choice Requires="a14">
        <xdr:sp macro="" textlink="">
          <xdr:nvSpPr>
            <xdr:cNvPr id="21" name="40 CuadroTexto">
              <a:extLst>
                <a:ext uri="{FF2B5EF4-FFF2-40B4-BE49-F238E27FC236}">
                  <a16:creationId xmlns:a16="http://schemas.microsoft.com/office/drawing/2014/main" xmlns="" id="{598A70AC-659E-2B4A-A83A-CD71C1AB568E}"/>
                </a:ext>
              </a:extLst>
            </xdr:cNvPr>
            <xdr:cNvSpPr txBox="1"/>
          </xdr:nvSpPr>
          <xdr:spPr>
            <a:xfrm>
              <a:off x="26581100" y="933502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1" name="40 CuadroTexto">
              <a:extLst>
                <a:ext uri="{FF2B5EF4-FFF2-40B4-BE49-F238E27FC236}">
                  <a16:creationId xmlns:a16="http://schemas.microsoft.com/office/drawing/2014/main" xmlns:a14="http://schemas.microsoft.com/office/drawing/2010/main" xmlns="" id="{598A70AC-659E-2B4A-A83A-CD71C1AB568E}"/>
                </a:ext>
              </a:extLst>
            </xdr:cNvPr>
            <xdr:cNvSpPr txBox="1"/>
          </xdr:nvSpPr>
          <xdr:spPr>
            <a:xfrm>
              <a:off x="26581100" y="933502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719667</xdr:colOff>
      <xdr:row>512</xdr:row>
      <xdr:rowOff>190500</xdr:rowOff>
    </xdr:from>
    <xdr:ext cx="1854200" cy="635001"/>
    <mc:AlternateContent xmlns:mc="http://schemas.openxmlformats.org/markup-compatibility/2006" xmlns:a14="http://schemas.microsoft.com/office/drawing/2010/main">
      <mc:Choice Requires="a14">
        <xdr:sp macro="" textlink="">
          <xdr:nvSpPr>
            <xdr:cNvPr id="22" name="42 CuadroTexto">
              <a:extLst>
                <a:ext uri="{FF2B5EF4-FFF2-40B4-BE49-F238E27FC236}">
                  <a16:creationId xmlns:a16="http://schemas.microsoft.com/office/drawing/2014/main" xmlns="" id="{BCA35090-B55C-6947-A27C-6B535CAD5B99}"/>
                </a:ext>
              </a:extLst>
            </xdr:cNvPr>
            <xdr:cNvSpPr txBox="1"/>
          </xdr:nvSpPr>
          <xdr:spPr>
            <a:xfrm>
              <a:off x="26761017" y="10269855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m:t>
                      </m:r>
                      <m:r>
                        <a:rPr lang="es-ES" sz="1400" b="0" i="1">
                          <a:latin typeface="Cambria Math" panose="02040503050406030204" pitchFamily="18" charset="0"/>
                        </a:rPr>
                        <m:t>𝐷𝑂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2" name="42 CuadroTexto">
              <a:extLst>
                <a:ext uri="{FF2B5EF4-FFF2-40B4-BE49-F238E27FC236}">
                  <a16:creationId xmlns:a16="http://schemas.microsoft.com/office/drawing/2014/main" xmlns:a14="http://schemas.microsoft.com/office/drawing/2010/main" xmlns="" id="{BCA35090-B55C-6947-A27C-6B535CAD5B99}"/>
                </a:ext>
              </a:extLst>
            </xdr:cNvPr>
            <xdr:cNvSpPr txBox="1"/>
          </xdr:nvSpPr>
          <xdr:spPr>
            <a:xfrm>
              <a:off x="26761017" y="10269855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a:t>
              </a:r>
              <a:r>
                <a:rPr lang="es-ES" sz="1400" b="0" i="0">
                  <a:latin typeface="Cambria Math" panose="02040503050406030204" pitchFamily="18" charset="0"/>
                </a:rPr>
                <a:t>𝐷𝑂</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677334</xdr:colOff>
      <xdr:row>529</xdr:row>
      <xdr:rowOff>63501</xdr:rowOff>
    </xdr:from>
    <xdr:ext cx="2286000" cy="635001"/>
    <mc:AlternateContent xmlns:mc="http://schemas.openxmlformats.org/markup-compatibility/2006" xmlns:a14="http://schemas.microsoft.com/office/drawing/2010/main">
      <mc:Choice Requires="a14">
        <xdr:sp macro="" textlink="">
          <xdr:nvSpPr>
            <xdr:cNvPr id="23" name="42 CuadroTexto">
              <a:extLst>
                <a:ext uri="{FF2B5EF4-FFF2-40B4-BE49-F238E27FC236}">
                  <a16:creationId xmlns:a16="http://schemas.microsoft.com/office/drawing/2014/main" xmlns="" id="{7E33EDE1-DD77-6F46-B462-2E830AC709A2}"/>
                </a:ext>
              </a:extLst>
            </xdr:cNvPr>
            <xdr:cNvSpPr txBox="1"/>
          </xdr:nvSpPr>
          <xdr:spPr>
            <a:xfrm>
              <a:off x="26718684" y="105876726"/>
              <a:ext cx="22860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m:t>
                      </m:r>
                      <m:r>
                        <a:rPr lang="es-ES" sz="1400" b="0" i="1">
                          <a:latin typeface="Cambria Math" panose="02040503050406030204" pitchFamily="18" charset="0"/>
                        </a:rPr>
                        <m:t>𝐻𝑃𝑀𝑀</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3" name="42 CuadroTexto">
              <a:extLst>
                <a:ext uri="{FF2B5EF4-FFF2-40B4-BE49-F238E27FC236}">
                  <a16:creationId xmlns:a16="http://schemas.microsoft.com/office/drawing/2014/main" xmlns:a14="http://schemas.microsoft.com/office/drawing/2010/main" xmlns="" id="{7E33EDE1-DD77-6F46-B462-2E830AC709A2}"/>
                </a:ext>
              </a:extLst>
            </xdr:cNvPr>
            <xdr:cNvSpPr txBox="1"/>
          </xdr:nvSpPr>
          <xdr:spPr>
            <a:xfrm>
              <a:off x="26718684" y="105876726"/>
              <a:ext cx="22860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a:t>
              </a:r>
              <a:r>
                <a:rPr lang="es-ES" sz="1400" b="0" i="0">
                  <a:latin typeface="Cambria Math" panose="02040503050406030204" pitchFamily="18" charset="0"/>
                </a:rPr>
                <a:t>𝐻𝑃𝑀𝑀</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931334</xdr:colOff>
      <xdr:row>546</xdr:row>
      <xdr:rowOff>190500</xdr:rowOff>
    </xdr:from>
    <xdr:ext cx="1854200" cy="635001"/>
    <mc:AlternateContent xmlns:mc="http://schemas.openxmlformats.org/markup-compatibility/2006" xmlns:a14="http://schemas.microsoft.com/office/drawing/2010/main">
      <mc:Choice Requires="a14">
        <xdr:sp macro="" textlink="">
          <xdr:nvSpPr>
            <xdr:cNvPr id="24" name="42 CuadroTexto">
              <a:extLst>
                <a:ext uri="{FF2B5EF4-FFF2-40B4-BE49-F238E27FC236}">
                  <a16:creationId xmlns:a16="http://schemas.microsoft.com/office/drawing/2014/main" xmlns="" id="{AB176A3E-153B-6A47-BB1A-C8F3DB7096F3}"/>
                </a:ext>
              </a:extLst>
            </xdr:cNvPr>
            <xdr:cNvSpPr txBox="1"/>
          </xdr:nvSpPr>
          <xdr:spPr>
            <a:xfrm>
              <a:off x="26972684" y="10962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m:t>
                      </m:r>
                      <m:r>
                        <a:rPr lang="es-ES" sz="1400" b="0" i="1">
                          <a:latin typeface="Cambria Math" panose="02040503050406030204" pitchFamily="18" charset="0"/>
                        </a:rPr>
                        <m:t>𝑀𝐶</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mlns="">
        <xdr:sp macro="" textlink="">
          <xdr:nvSpPr>
            <xdr:cNvPr id="24" name="42 CuadroTexto">
              <a:extLst>
                <a:ext uri="{FF2B5EF4-FFF2-40B4-BE49-F238E27FC236}">
                  <a16:creationId xmlns:a16="http://schemas.microsoft.com/office/drawing/2014/main" xmlns:a14="http://schemas.microsoft.com/office/drawing/2010/main" xmlns="" id="{AB176A3E-153B-6A47-BB1A-C8F3DB7096F3}"/>
                </a:ext>
              </a:extLst>
            </xdr:cNvPr>
            <xdr:cNvSpPr txBox="1"/>
          </xdr:nvSpPr>
          <xdr:spPr>
            <a:xfrm>
              <a:off x="26972684" y="10962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a:t>
              </a:r>
              <a:r>
                <a:rPr lang="es-ES" sz="1400" b="0" i="0">
                  <a:latin typeface="Cambria Math" panose="02040503050406030204" pitchFamily="18" charset="0"/>
                </a:rPr>
                <a:t>𝑀𝐶</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wsDr>
</file>

<file path=xl/drawings/drawing2.xml><?xml version="1.0" encoding="utf-8"?>
<xdr:wsDr xmlns:xdr="http://schemas.openxmlformats.org/drawingml/2006/spreadsheetDrawing" xmlns:a="http://schemas.openxmlformats.org/drawingml/2006/main">
  <xdr:oneCellAnchor>
    <xdr:from>
      <xdr:col>2</xdr:col>
      <xdr:colOff>123824</xdr:colOff>
      <xdr:row>257</xdr:row>
      <xdr:rowOff>142875</xdr:rowOff>
    </xdr:from>
    <xdr:ext cx="2038351" cy="414857"/>
    <mc:AlternateContent xmlns:mc="http://schemas.openxmlformats.org/markup-compatibility/2006">
      <mc:Choice xmlns:a14="http://schemas.microsoft.com/office/drawing/2010/main" Requires="a14">
        <xdr:sp macro="" textlink="">
          <xdr:nvSpPr>
            <xdr:cNvPr id="2" name="1 CuadroTexto">
              <a:extLst>
                <a:ext uri="{FF2B5EF4-FFF2-40B4-BE49-F238E27FC236}">
                  <a16:creationId xmlns:a16="http://schemas.microsoft.com/office/drawing/2014/main" xmlns="" id="{00000000-0008-0000-0000-000003000000}"/>
                </a:ext>
              </a:extLst>
            </xdr:cNvPr>
            <xdr:cNvSpPr txBox="1"/>
          </xdr:nvSpPr>
          <xdr:spPr>
            <a:xfrm>
              <a:off x="1819274" y="54444900"/>
              <a:ext cx="2038351" cy="4148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r>
                      <a:rPr lang="es-ES" sz="1100" b="0" i="1">
                        <a:latin typeface="Cambria Math"/>
                      </a:rPr>
                      <m:t>𝐼</m:t>
                    </m:r>
                    <m:r>
                      <a:rPr lang="es-ES" sz="1100" b="0" i="1">
                        <a:latin typeface="Cambria Math"/>
                      </a:rPr>
                      <m:t>=</m:t>
                    </m:r>
                    <m:f>
                      <m:fPr>
                        <m:ctrlPr>
                          <a:rPr lang="es-ES" sz="1100" b="0" i="1">
                            <a:latin typeface="Cambria Math"/>
                          </a:rPr>
                        </m:ctrlPr>
                      </m:fPr>
                      <m:num>
                        <m:r>
                          <a:rPr lang="es-ES" sz="1100" b="0" i="1">
                            <a:latin typeface="Cambria Math"/>
                          </a:rPr>
                          <m:t>(</m:t>
                        </m:r>
                        <m:r>
                          <a:rPr lang="el-GR" sz="1100" b="0" i="1">
                            <a:latin typeface="Cambria Math"/>
                            <a:ea typeface="Cambria Math"/>
                          </a:rPr>
                          <m:t>𝜆</m:t>
                        </m:r>
                        <m:r>
                          <a:rPr lang="es-ES" sz="1100" b="0" i="1">
                            <a:latin typeface="Cambria Math"/>
                            <a:ea typeface="Cambria Math"/>
                          </a:rPr>
                          <m:t>×</m:t>
                        </m:r>
                        <m:r>
                          <a:rPr lang="es-ES" sz="1100" b="0" i="1">
                            <a:latin typeface="Cambria Math"/>
                            <a:ea typeface="Cambria Math"/>
                          </a:rPr>
                          <m:t>𝐶</m:t>
                        </m:r>
                        <m:r>
                          <a:rPr lang="es-ES" sz="1100" b="0" i="1">
                            <a:latin typeface="Cambria Math"/>
                            <a:ea typeface="Cambria Math"/>
                          </a:rPr>
                          <m:t>)</m:t>
                        </m:r>
                      </m:num>
                      <m:den>
                        <m:r>
                          <a:rPr lang="es-ES" sz="1100" b="0" i="1">
                            <a:latin typeface="Cambria Math"/>
                          </a:rPr>
                          <m:t>𝑛</m:t>
                        </m:r>
                        <m:r>
                          <a:rPr lang="es-ES" sz="1100" b="0" i="1">
                            <a:latin typeface="Cambria Math"/>
                            <a:ea typeface="Cambria Math"/>
                          </a:rPr>
                          <m:t>×</m:t>
                        </m:r>
                        <m:r>
                          <a:rPr lang="es-ES" sz="1100" b="0" i="1">
                            <a:latin typeface="Cambria Math"/>
                            <a:ea typeface="Cambria Math"/>
                          </a:rPr>
                          <m:t>𝑆</m:t>
                        </m:r>
                      </m:den>
                    </m:f>
                    <m:r>
                      <a:rPr lang="es-ES" sz="1100" b="0" i="1">
                        <a:latin typeface="Cambria Math"/>
                        <a:ea typeface="Cambria Math"/>
                      </a:rPr>
                      <m:t>×1000</m:t>
                    </m:r>
                  </m:oMath>
                </m:oMathPara>
              </a14:m>
              <a:endParaRPr lang="es-ES" sz="1100"/>
            </a:p>
          </xdr:txBody>
        </xdr:sp>
      </mc:Choice>
      <mc:Fallback>
        <xdr:sp macro="" textlink="">
          <xdr:nvSpPr>
            <xdr:cNvPr id="2" name="1 CuadroTexto">
              <a:extLst>
                <a:ext uri="{FF2B5EF4-FFF2-40B4-BE49-F238E27FC236}">
                  <a16:creationId xmlns:a16="http://schemas.microsoft.com/office/drawing/2014/main" xmlns="" xmlns:a14="http://schemas.microsoft.com/office/drawing/2010/main" id="{00000000-0008-0000-0000-000003000000}"/>
                </a:ext>
              </a:extLst>
            </xdr:cNvPr>
            <xdr:cNvSpPr txBox="1"/>
          </xdr:nvSpPr>
          <xdr:spPr>
            <a:xfrm>
              <a:off x="1819274" y="54444900"/>
              <a:ext cx="2038351" cy="4148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r>
                <a:rPr lang="es-ES" sz="1100" b="0" i="0">
                  <a:latin typeface="Cambria Math"/>
                </a:rPr>
                <a:t>𝐼=((</a:t>
              </a:r>
              <a:r>
                <a:rPr lang="el-GR" sz="1100" b="0" i="0">
                  <a:latin typeface="Cambria Math"/>
                  <a:ea typeface="Cambria Math"/>
                </a:rPr>
                <a:t>𝜆</a:t>
              </a:r>
              <a:r>
                <a:rPr lang="es-ES" sz="1100" b="0" i="0">
                  <a:latin typeface="Cambria Math"/>
                  <a:ea typeface="Cambria Math"/>
                </a:rPr>
                <a:t>×𝐶))/(</a:t>
              </a:r>
              <a:r>
                <a:rPr lang="es-ES" sz="1100" b="0" i="0">
                  <a:latin typeface="Cambria Math"/>
                </a:rPr>
                <a:t>𝑛</a:t>
              </a:r>
              <a:r>
                <a:rPr lang="es-ES" sz="1100" b="0" i="0">
                  <a:latin typeface="Cambria Math"/>
                  <a:ea typeface="Cambria Math"/>
                </a:rPr>
                <a:t>×𝑆)×1000</a:t>
              </a:r>
              <a:endParaRPr lang="es-ES" sz="1100"/>
            </a:p>
          </xdr:txBody>
        </xdr:sp>
      </mc:Fallback>
    </mc:AlternateContent>
    <xdr:clientData/>
  </xdr:oneCellAnchor>
  <xdr:oneCellAnchor>
    <xdr:from>
      <xdr:col>0</xdr:col>
      <xdr:colOff>371475</xdr:colOff>
      <xdr:row>253</xdr:row>
      <xdr:rowOff>76199</xdr:rowOff>
    </xdr:from>
    <xdr:ext cx="5562600" cy="609601"/>
    <mc:AlternateContent xmlns:mc="http://schemas.openxmlformats.org/markup-compatibility/2006">
      <mc:Choice xmlns:a14="http://schemas.microsoft.com/office/drawing/2010/main" Requires="a14">
        <xdr:sp macro="" textlink="">
          <xdr:nvSpPr>
            <xdr:cNvPr id="3" name="2 CuadroTexto">
              <a:extLst>
                <a:ext uri="{FF2B5EF4-FFF2-40B4-BE49-F238E27FC236}">
                  <a16:creationId xmlns:a16="http://schemas.microsoft.com/office/drawing/2014/main" xmlns="" id="{00000000-0008-0000-0000-000007000000}"/>
                </a:ext>
              </a:extLst>
            </xdr:cNvPr>
            <xdr:cNvSpPr txBox="1"/>
          </xdr:nvSpPr>
          <xdr:spPr>
            <a:xfrm>
              <a:off x="371475" y="53606699"/>
              <a:ext cx="5562600" cy="6096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14:m>
                <m:oMathPara xmlns:m="http://schemas.openxmlformats.org/officeDocument/2006/math">
                  <m:oMathParaPr>
                    <m:jc m:val="centerGroup"/>
                  </m:oMathParaPr>
                  <m:oMath xmlns:m="http://schemas.openxmlformats.org/officeDocument/2006/math">
                    <m:r>
                      <a:rPr lang="es-ES" sz="1100" b="0" i="1">
                        <a:latin typeface="Cambria Math"/>
                      </a:rPr>
                      <m:t>Í</m:t>
                    </m:r>
                    <m:r>
                      <a:rPr lang="es-ES" sz="1100" b="0" i="1">
                        <a:latin typeface="Cambria Math"/>
                      </a:rPr>
                      <m:t>𝑛𝑑𝑖𝑐𝑒</m:t>
                    </m:r>
                    <m:r>
                      <a:rPr lang="es-ES" sz="1100" b="0" i="1">
                        <a:latin typeface="Cambria Math"/>
                      </a:rPr>
                      <m:t> </m:t>
                    </m:r>
                    <m:r>
                      <a:rPr lang="es-ES" sz="1100" b="0" i="1">
                        <a:latin typeface="Cambria Math"/>
                      </a:rPr>
                      <m:t>𝑑𝑒</m:t>
                    </m:r>
                    <m:r>
                      <a:rPr lang="es-ES" sz="1100" b="0" i="1">
                        <a:latin typeface="Cambria Math"/>
                      </a:rPr>
                      <m:t> </m:t>
                    </m:r>
                    <m:r>
                      <a:rPr lang="es-ES" sz="1100" b="0" i="1">
                        <a:latin typeface="Cambria Math"/>
                      </a:rPr>
                      <m:t>𝑆𝑢𝑐𝑖𝑒𝑑𝑎𝑑</m:t>
                    </m:r>
                    <m:r>
                      <a:rPr lang="es-ES" sz="1100" b="0" i="1">
                        <a:latin typeface="Cambria Math"/>
                      </a:rPr>
                      <m:t>=</m:t>
                    </m:r>
                    <m:f>
                      <m:fPr>
                        <m:ctrlPr>
                          <a:rPr lang="es-ES" sz="1100" b="0" i="1">
                            <a:latin typeface="Cambria Math"/>
                          </a:rPr>
                        </m:ctrlPr>
                      </m:fPr>
                      <m:num>
                        <m:r>
                          <a:rPr lang="es-ES" sz="1100" b="0" i="1">
                            <a:latin typeface="Cambria Math"/>
                          </a:rPr>
                          <m:t>𝐹𝑎𝑐𝑡𝑜𝑟</m:t>
                        </m:r>
                        <m:r>
                          <a:rPr lang="es-ES" sz="1100" b="0" i="1">
                            <a:latin typeface="Cambria Math"/>
                          </a:rPr>
                          <m:t> </m:t>
                        </m:r>
                        <m:r>
                          <a:rPr lang="es-ES" sz="1100" b="0" i="1">
                            <a:latin typeface="Cambria Math"/>
                          </a:rPr>
                          <m:t>𝑑𝑒</m:t>
                        </m:r>
                        <m:r>
                          <a:rPr lang="es-ES" sz="1100" b="0" i="1">
                            <a:latin typeface="Cambria Math"/>
                          </a:rPr>
                          <m:t> </m:t>
                        </m:r>
                        <m:r>
                          <a:rPr lang="es-ES" sz="1100" b="0" i="1">
                            <a:latin typeface="Cambria Math"/>
                          </a:rPr>
                          <m:t>𝑐𝑜𝑟𝑟𝑒𝑐𝑐𝑖</m:t>
                        </m:r>
                        <m:r>
                          <a:rPr lang="es-ES" sz="1100" b="0" i="1">
                            <a:latin typeface="Cambria Math"/>
                          </a:rPr>
                          <m:t>ó</m:t>
                        </m:r>
                        <m:r>
                          <a:rPr lang="es-ES" sz="1100" b="0" i="1">
                            <a:latin typeface="Cambria Math"/>
                          </a:rPr>
                          <m:t>𝑛</m:t>
                        </m:r>
                        <m:r>
                          <a:rPr lang="es-ES" sz="1100" b="0" i="1">
                            <a:latin typeface="Cambria Math"/>
                          </a:rPr>
                          <m:t> ×</m:t>
                        </m:r>
                        <m:r>
                          <a:rPr lang="es-ES" sz="1100" b="0" i="1">
                            <a:latin typeface="Cambria Math"/>
                            <a:ea typeface="Cambria Math"/>
                          </a:rPr>
                          <m:t>𝑐𝑎𝑛𝑡𝑖𝑑𝑎𝑑</m:t>
                        </m:r>
                        <m:r>
                          <a:rPr lang="es-ES" sz="1100" b="0" i="1">
                            <a:latin typeface="Cambria Math"/>
                            <a:ea typeface="Cambria Math"/>
                          </a:rPr>
                          <m:t> </m:t>
                        </m:r>
                        <m:r>
                          <a:rPr lang="es-ES" sz="1100" b="0" i="1">
                            <a:latin typeface="Cambria Math"/>
                            <a:ea typeface="Cambria Math"/>
                          </a:rPr>
                          <m:t>𝑑𝑒</m:t>
                        </m:r>
                        <m:r>
                          <a:rPr lang="es-ES" sz="1100" b="0" i="1">
                            <a:latin typeface="Cambria Math"/>
                            <a:ea typeface="Cambria Math"/>
                          </a:rPr>
                          <m:t> </m:t>
                        </m:r>
                        <m:r>
                          <a:rPr lang="es-ES" sz="1100" b="0" i="1">
                            <a:latin typeface="Cambria Math"/>
                            <a:ea typeface="Cambria Math"/>
                          </a:rPr>
                          <m:t>𝑟𝑒𝑠𝑖𝑑𝑢𝑜𝑠</m:t>
                        </m:r>
                      </m:num>
                      <m:den>
                        <m:r>
                          <a:rPr lang="es-ES" sz="1100" b="0" i="1">
                            <a:latin typeface="Cambria Math"/>
                          </a:rPr>
                          <m:t>𝑛</m:t>
                        </m:r>
                        <m:r>
                          <a:rPr lang="es-ES" sz="1100" b="0" i="1">
                            <a:latin typeface="Cambria Math"/>
                          </a:rPr>
                          <m:t>º </m:t>
                        </m:r>
                        <m:r>
                          <a:rPr lang="es-ES" sz="1100" b="0" i="1">
                            <a:latin typeface="Cambria Math"/>
                          </a:rPr>
                          <m:t>𝑐𝑖𝑟𝑐𝑢𝑛𝑠𝑡𝑎𝑛𝑐𝑖𝑎𝑠</m:t>
                        </m:r>
                        <m:r>
                          <a:rPr lang="es-ES" sz="1100" b="0" i="1">
                            <a:latin typeface="Cambria Math"/>
                          </a:rPr>
                          <m:t> </m:t>
                        </m:r>
                        <m:r>
                          <a:rPr lang="es-ES" sz="1100" b="0" i="1">
                            <a:latin typeface="Cambria Math"/>
                          </a:rPr>
                          <m:t>𝑒𝑥𝑡𝑟𝑎𝑜𝑟𝑑𝑖𝑛𝑎𝑟𝑖𝑎𝑠</m:t>
                        </m:r>
                        <m:r>
                          <a:rPr lang="es-ES" sz="1100" b="0" i="1">
                            <a:latin typeface="Cambria Math"/>
                          </a:rPr>
                          <m:t> </m:t>
                        </m:r>
                        <m:r>
                          <a:rPr lang="es-ES" sz="1100" b="0" i="1">
                            <a:latin typeface="Cambria Math"/>
                          </a:rPr>
                          <m:t>𝑥</m:t>
                        </m:r>
                        <m:r>
                          <a:rPr lang="es-ES" sz="1100" b="0" i="1">
                            <a:latin typeface="Cambria Math"/>
                          </a:rPr>
                          <m:t> á</m:t>
                        </m:r>
                        <m:r>
                          <a:rPr lang="es-ES" sz="1100" b="0" i="1">
                            <a:latin typeface="Cambria Math"/>
                          </a:rPr>
                          <m:t>𝑟𝑒𝑎</m:t>
                        </m:r>
                        <m:r>
                          <a:rPr lang="es-ES" sz="1100" b="0" i="1">
                            <a:latin typeface="Cambria Math"/>
                          </a:rPr>
                          <m:t> </m:t>
                        </m:r>
                        <m:r>
                          <a:rPr lang="es-ES" sz="1100" b="0" i="1">
                            <a:latin typeface="Cambria Math"/>
                          </a:rPr>
                          <m:t>𝑜𝑏𝑠𝑒𝑟𝑣𝑎𝑑𝑎</m:t>
                        </m:r>
                      </m:den>
                    </m:f>
                    <m:r>
                      <a:rPr lang="es-ES" sz="1100" b="0" i="1">
                        <a:latin typeface="Cambria Math"/>
                        <a:ea typeface="Cambria Math"/>
                      </a:rPr>
                      <m:t>×1000</m:t>
                    </m:r>
                  </m:oMath>
                </m:oMathPara>
              </a14:m>
              <a:endParaRPr lang="es-ES" sz="1100"/>
            </a:p>
          </xdr:txBody>
        </xdr:sp>
      </mc:Choice>
      <mc:Fallback>
        <xdr:sp macro="" textlink="">
          <xdr:nvSpPr>
            <xdr:cNvPr id="3" name="2 CuadroTexto">
              <a:extLst>
                <a:ext uri="{FF2B5EF4-FFF2-40B4-BE49-F238E27FC236}">
                  <a16:creationId xmlns:a16="http://schemas.microsoft.com/office/drawing/2014/main" xmlns="" xmlns:a14="http://schemas.microsoft.com/office/drawing/2010/main" id="{00000000-0008-0000-0000-000007000000}"/>
                </a:ext>
              </a:extLst>
            </xdr:cNvPr>
            <xdr:cNvSpPr txBox="1"/>
          </xdr:nvSpPr>
          <xdr:spPr>
            <a:xfrm>
              <a:off x="371475" y="53606699"/>
              <a:ext cx="5562600" cy="6096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r>
                <a:rPr lang="es-ES" sz="1100" b="0" i="0">
                  <a:latin typeface="Cambria Math"/>
                </a:rPr>
                <a:t>Í𝑛𝑑𝑖𝑐𝑒 𝑑𝑒 𝑆𝑢𝑐𝑖𝑒𝑑𝑎𝑑=(𝐹𝑎𝑐𝑡𝑜𝑟 𝑑𝑒 𝑐𝑜𝑟𝑟𝑒𝑐𝑐𝑖ó𝑛 ×</a:t>
              </a:r>
              <a:r>
                <a:rPr lang="es-ES" sz="1100" b="0" i="0">
                  <a:latin typeface="Cambria Math"/>
                  <a:ea typeface="Cambria Math"/>
                </a:rPr>
                <a:t>𝑐𝑎𝑛𝑡𝑖𝑑𝑎𝑑 𝑑𝑒 𝑟𝑒𝑠𝑖𝑑𝑢𝑜𝑠)/(</a:t>
              </a:r>
              <a:r>
                <a:rPr lang="es-ES" sz="1100" b="0" i="0">
                  <a:latin typeface="Cambria Math"/>
                </a:rPr>
                <a:t>𝑛º 𝑐𝑖𝑟𝑐𝑢𝑛𝑠𝑡𝑎𝑛𝑐𝑖𝑎𝑠 𝑒𝑥𝑡𝑟𝑎𝑜𝑟𝑑𝑖𝑛𝑎𝑟𝑖𝑎𝑠 𝑥 á𝑟𝑒𝑎 𝑜𝑏𝑠𝑒𝑟𝑣𝑎𝑑𝑎)</a:t>
              </a:r>
              <a:r>
                <a:rPr lang="es-ES" sz="1100" b="0" i="0">
                  <a:latin typeface="Cambria Math"/>
                  <a:ea typeface="Cambria Math"/>
                </a:rPr>
                <a:t>×1000</a:t>
              </a:r>
              <a:endParaRPr lang="es-ES" sz="1100"/>
            </a:p>
          </xdr:txBody>
        </xdr:sp>
      </mc:Fallback>
    </mc:AlternateContent>
    <xdr:clientData/>
  </xdr:oneCellAnchor>
  <xdr:oneCellAnchor>
    <xdr:from>
      <xdr:col>12</xdr:col>
      <xdr:colOff>103696</xdr:colOff>
      <xdr:row>107</xdr:row>
      <xdr:rowOff>61383</xdr:rowOff>
    </xdr:from>
    <xdr:ext cx="2584450" cy="478369"/>
    <mc:AlternateContent xmlns:mc="http://schemas.openxmlformats.org/markup-compatibility/2006">
      <mc:Choice xmlns:a14="http://schemas.microsoft.com/office/drawing/2010/main" Requires="a14">
        <xdr:sp macro="" textlink="">
          <xdr:nvSpPr>
            <xdr:cNvPr id="4" name="3 CuadroTexto">
              <a:extLst>
                <a:ext uri="{FF2B5EF4-FFF2-40B4-BE49-F238E27FC236}">
                  <a16:creationId xmlns:a16="http://schemas.microsoft.com/office/drawing/2014/main" xmlns="" id="{00000000-0008-0000-0000-000012000000}"/>
                </a:ext>
              </a:extLst>
            </xdr:cNvPr>
            <xdr:cNvSpPr txBox="1"/>
          </xdr:nvSpPr>
          <xdr:spPr>
            <a:xfrm>
              <a:off x="23268496" y="21140208"/>
              <a:ext cx="2584450" cy="478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IP3=</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dr:sp macro="" textlink="">
          <xdr:nvSpPr>
            <xdr:cNvPr id="4" name="3 CuadroTexto">
              <a:extLst>
                <a:ext uri="{FF2B5EF4-FFF2-40B4-BE49-F238E27FC236}">
                  <a16:creationId xmlns:a16="http://schemas.microsoft.com/office/drawing/2014/main" xmlns="" xmlns:a14="http://schemas.microsoft.com/office/drawing/2010/main" id="{00000000-0008-0000-0000-000012000000}"/>
                </a:ext>
              </a:extLst>
            </xdr:cNvPr>
            <xdr:cNvSpPr txBox="1"/>
          </xdr:nvSpPr>
          <xdr:spPr>
            <a:xfrm>
              <a:off x="23268496" y="21140208"/>
              <a:ext cx="2584450" cy="478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IP3=</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16</xdr:col>
      <xdr:colOff>474135</xdr:colOff>
      <xdr:row>15</xdr:row>
      <xdr:rowOff>0</xdr:rowOff>
    </xdr:from>
    <xdr:ext cx="1854200" cy="635001"/>
    <mc:AlternateContent xmlns:mc="http://schemas.openxmlformats.org/markup-compatibility/2006">
      <mc:Choice xmlns:a14="http://schemas.microsoft.com/office/drawing/2010/main" Requires="a14">
        <xdr:sp macro="" textlink="">
          <xdr:nvSpPr>
            <xdr:cNvPr id="5" name="4 CuadroTexto">
              <a:extLst>
                <a:ext uri="{FF2B5EF4-FFF2-40B4-BE49-F238E27FC236}">
                  <a16:creationId xmlns:a16="http://schemas.microsoft.com/office/drawing/2014/main" xmlns="" id="{00000000-0008-0000-0000-000005000000}"/>
                </a:ext>
              </a:extLst>
            </xdr:cNvPr>
            <xdr:cNvSpPr txBox="1"/>
          </xdr:nvSpPr>
          <xdr:spPr>
            <a:xfrm>
              <a:off x="28391910" y="294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5" name="4 CuadroTexto">
              <a:extLst>
                <a:ext uri="{FF2B5EF4-FFF2-40B4-BE49-F238E27FC236}">
                  <a16:creationId xmlns:a16="http://schemas.microsoft.com/office/drawing/2014/main" xmlns="" xmlns:a14="http://schemas.microsoft.com/office/drawing/2010/main" id="{00000000-0008-0000-0000-000005000000}"/>
                </a:ext>
              </a:extLst>
            </xdr:cNvPr>
            <xdr:cNvSpPr txBox="1"/>
          </xdr:nvSpPr>
          <xdr:spPr>
            <a:xfrm>
              <a:off x="28391910" y="294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46</xdr:row>
      <xdr:rowOff>52917</xdr:rowOff>
    </xdr:from>
    <xdr:ext cx="1854200" cy="635001"/>
    <mc:AlternateContent xmlns:mc="http://schemas.openxmlformats.org/markup-compatibility/2006">
      <mc:Choice xmlns:a14="http://schemas.microsoft.com/office/drawing/2010/main" Requires="a14">
        <xdr:sp macro="" textlink="">
          <xdr:nvSpPr>
            <xdr:cNvPr id="6" name="5 CuadroTexto">
              <a:extLst>
                <a:ext uri="{FF2B5EF4-FFF2-40B4-BE49-F238E27FC236}">
                  <a16:creationId xmlns:a16="http://schemas.microsoft.com/office/drawing/2014/main" xmlns="" id="{00000000-0008-0000-0000-00001B000000}"/>
                </a:ext>
              </a:extLst>
            </xdr:cNvPr>
            <xdr:cNvSpPr txBox="1"/>
          </xdr:nvSpPr>
          <xdr:spPr>
            <a:xfrm>
              <a:off x="28457525" y="9034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6" name="5 CuadroTexto">
              <a:extLst>
                <a:ext uri="{FF2B5EF4-FFF2-40B4-BE49-F238E27FC236}">
                  <a16:creationId xmlns:a16="http://schemas.microsoft.com/office/drawing/2014/main" xmlns="" xmlns:a14="http://schemas.microsoft.com/office/drawing/2010/main" id="{00000000-0008-0000-0000-00001B000000}"/>
                </a:ext>
              </a:extLst>
            </xdr:cNvPr>
            <xdr:cNvSpPr txBox="1"/>
          </xdr:nvSpPr>
          <xdr:spPr>
            <a:xfrm>
              <a:off x="28457525" y="9034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560917</xdr:colOff>
      <xdr:row>60</xdr:row>
      <xdr:rowOff>169334</xdr:rowOff>
    </xdr:from>
    <xdr:ext cx="1854200" cy="635001"/>
    <mc:AlternateContent xmlns:mc="http://schemas.openxmlformats.org/markup-compatibility/2006">
      <mc:Choice xmlns:a14="http://schemas.microsoft.com/office/drawing/2010/main" Requires="a14">
        <xdr:sp macro="" textlink="">
          <xdr:nvSpPr>
            <xdr:cNvPr id="7" name="6 CuadroTexto">
              <a:extLst>
                <a:ext uri="{FF2B5EF4-FFF2-40B4-BE49-F238E27FC236}">
                  <a16:creationId xmlns:a16="http://schemas.microsoft.com/office/drawing/2014/main" xmlns="" id="{00000000-0008-0000-0000-00001C000000}"/>
                </a:ext>
              </a:extLst>
            </xdr:cNvPr>
            <xdr:cNvSpPr txBox="1"/>
          </xdr:nvSpPr>
          <xdr:spPr>
            <a:xfrm>
              <a:off x="28478692" y="1210415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𝐼𝐶𝐿𝐺</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7" name="6 CuadroTexto">
              <a:extLst>
                <a:ext uri="{FF2B5EF4-FFF2-40B4-BE49-F238E27FC236}">
                  <a16:creationId xmlns:a16="http://schemas.microsoft.com/office/drawing/2014/main" xmlns="" xmlns:a14="http://schemas.microsoft.com/office/drawing/2010/main" id="{00000000-0008-0000-0000-00001C000000}"/>
                </a:ext>
              </a:extLst>
            </xdr:cNvPr>
            <xdr:cNvSpPr txBox="1"/>
          </xdr:nvSpPr>
          <xdr:spPr>
            <a:xfrm>
              <a:off x="28478692" y="1210415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〖𝐼𝐶𝐿𝐺〗_𝑖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582078</xdr:colOff>
      <xdr:row>67</xdr:row>
      <xdr:rowOff>179917</xdr:rowOff>
    </xdr:from>
    <xdr:ext cx="1854200" cy="635001"/>
    <mc:AlternateContent xmlns:mc="http://schemas.openxmlformats.org/markup-compatibility/2006">
      <mc:Choice xmlns:a14="http://schemas.microsoft.com/office/drawing/2010/main" Requires="a14">
        <xdr:sp macro="" textlink="">
          <xdr:nvSpPr>
            <xdr:cNvPr id="8" name="7 CuadroTexto">
              <a:extLst>
                <a:ext uri="{FF2B5EF4-FFF2-40B4-BE49-F238E27FC236}">
                  <a16:creationId xmlns:a16="http://schemas.microsoft.com/office/drawing/2014/main" xmlns="" id="{00000000-0008-0000-0000-00001D000000}"/>
                </a:ext>
              </a:extLst>
            </xdr:cNvPr>
            <xdr:cNvSpPr txBox="1"/>
          </xdr:nvSpPr>
          <xdr:spPr>
            <a:xfrm>
              <a:off x="28499853" y="134768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𝐼𝐶𝐿𝐸</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8" name="7 CuadroTexto">
              <a:extLst>
                <a:ext uri="{FF2B5EF4-FFF2-40B4-BE49-F238E27FC236}">
                  <a16:creationId xmlns:a16="http://schemas.microsoft.com/office/drawing/2014/main" xmlns="" xmlns:a14="http://schemas.microsoft.com/office/drawing/2010/main" id="{00000000-0008-0000-0000-00001D000000}"/>
                </a:ext>
              </a:extLst>
            </xdr:cNvPr>
            <xdr:cNvSpPr txBox="1"/>
          </xdr:nvSpPr>
          <xdr:spPr>
            <a:xfrm>
              <a:off x="28499853" y="134768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〖𝐼𝐶𝐿𝐸〗_𝑖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613834</xdr:colOff>
      <xdr:row>129</xdr:row>
      <xdr:rowOff>169330</xdr:rowOff>
    </xdr:from>
    <xdr:ext cx="1854200" cy="635001"/>
    <mc:AlternateContent xmlns:mc="http://schemas.openxmlformats.org/markup-compatibility/2006">
      <mc:Choice xmlns:a14="http://schemas.microsoft.com/office/drawing/2010/main" Requires="a14">
        <xdr:sp macro="" textlink="">
          <xdr:nvSpPr>
            <xdr:cNvPr id="9" name="8 CuadroTexto">
              <a:extLst>
                <a:ext uri="{FF2B5EF4-FFF2-40B4-BE49-F238E27FC236}">
                  <a16:creationId xmlns:a16="http://schemas.microsoft.com/office/drawing/2014/main" xmlns="" id="{00000000-0008-0000-0000-00001E000000}"/>
                </a:ext>
              </a:extLst>
            </xdr:cNvPr>
            <xdr:cNvSpPr txBox="1"/>
          </xdr:nvSpPr>
          <xdr:spPr>
            <a:xfrm>
              <a:off x="28531609" y="2635355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𝐼𝐶𝐷𝑂</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9" name="8 CuadroTexto">
              <a:extLst>
                <a:ext uri="{FF2B5EF4-FFF2-40B4-BE49-F238E27FC236}">
                  <a16:creationId xmlns:a16="http://schemas.microsoft.com/office/drawing/2014/main" xmlns="" xmlns:a14="http://schemas.microsoft.com/office/drawing/2010/main" id="{00000000-0008-0000-0000-00001E000000}"/>
                </a:ext>
              </a:extLst>
            </xdr:cNvPr>
            <xdr:cNvSpPr txBox="1"/>
          </xdr:nvSpPr>
          <xdr:spPr>
            <a:xfrm>
              <a:off x="28531609" y="2635355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𝐼𝐶𝐷𝑂</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12</xdr:col>
      <xdr:colOff>0</xdr:colOff>
      <xdr:row>98</xdr:row>
      <xdr:rowOff>0</xdr:rowOff>
    </xdr:from>
    <xdr:ext cx="1809750" cy="423333"/>
    <mc:AlternateContent xmlns:mc="http://schemas.openxmlformats.org/markup-compatibility/2006">
      <mc:Choice xmlns:a14="http://schemas.microsoft.com/office/drawing/2010/main" Requires="a14">
        <xdr:sp macro="" textlink="">
          <xdr:nvSpPr>
            <xdr:cNvPr id="10" name="9 CuadroTexto">
              <a:extLst>
                <a:ext uri="{FF2B5EF4-FFF2-40B4-BE49-F238E27FC236}">
                  <a16:creationId xmlns:a16="http://schemas.microsoft.com/office/drawing/2014/main" xmlns="" id="{00000000-0008-0000-0000-000023000000}"/>
                </a:ext>
              </a:extLst>
            </xdr:cNvPr>
            <xdr:cNvSpPr txBox="1"/>
          </xdr:nvSpPr>
          <xdr:spPr>
            <a:xfrm>
              <a:off x="23164800" y="1940242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IP2=</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dr:sp macro="" textlink="">
          <xdr:nvSpPr>
            <xdr:cNvPr id="10" name="9 CuadroTexto">
              <a:extLst>
                <a:ext uri="{FF2B5EF4-FFF2-40B4-BE49-F238E27FC236}">
                  <a16:creationId xmlns:a16="http://schemas.microsoft.com/office/drawing/2014/main" xmlns="" xmlns:a14="http://schemas.microsoft.com/office/drawing/2010/main" id="{00000000-0008-0000-0000-000023000000}"/>
                </a:ext>
              </a:extLst>
            </xdr:cNvPr>
            <xdr:cNvSpPr txBox="1"/>
          </xdr:nvSpPr>
          <xdr:spPr>
            <a:xfrm>
              <a:off x="23164800" y="1940242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IP2=</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12</xdr:col>
      <xdr:colOff>0</xdr:colOff>
      <xdr:row>82</xdr:row>
      <xdr:rowOff>0</xdr:rowOff>
    </xdr:from>
    <xdr:ext cx="1809750" cy="423333"/>
    <mc:AlternateContent xmlns:mc="http://schemas.openxmlformats.org/markup-compatibility/2006">
      <mc:Choice xmlns:a14="http://schemas.microsoft.com/office/drawing/2010/main" Requires="a14">
        <xdr:sp macro="" textlink="">
          <xdr:nvSpPr>
            <xdr:cNvPr id="11" name="10 CuadroTexto">
              <a:extLst>
                <a:ext uri="{FF2B5EF4-FFF2-40B4-BE49-F238E27FC236}">
                  <a16:creationId xmlns:a16="http://schemas.microsoft.com/office/drawing/2014/main" xmlns="" id="{00000000-0008-0000-0000-000024000000}"/>
                </a:ext>
              </a:extLst>
            </xdr:cNvPr>
            <xdr:cNvSpPr txBox="1"/>
          </xdr:nvSpPr>
          <xdr:spPr>
            <a:xfrm>
              <a:off x="23164800" y="1625917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IP1=</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dr:sp macro="" textlink="">
          <xdr:nvSpPr>
            <xdr:cNvPr id="11" name="10 CuadroTexto">
              <a:extLst>
                <a:ext uri="{FF2B5EF4-FFF2-40B4-BE49-F238E27FC236}">
                  <a16:creationId xmlns:a16="http://schemas.microsoft.com/office/drawing/2014/main" xmlns="" xmlns:a14="http://schemas.microsoft.com/office/drawing/2010/main" id="{00000000-0008-0000-0000-000024000000}"/>
                </a:ext>
              </a:extLst>
            </xdr:cNvPr>
            <xdr:cNvSpPr txBox="1"/>
          </xdr:nvSpPr>
          <xdr:spPr>
            <a:xfrm>
              <a:off x="23164800" y="1625917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IP1=</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16</xdr:col>
      <xdr:colOff>444512</xdr:colOff>
      <xdr:row>138</xdr:row>
      <xdr:rowOff>137583</xdr:rowOff>
    </xdr:from>
    <xdr:ext cx="2084917" cy="635001"/>
    <mc:AlternateContent xmlns:mc="http://schemas.openxmlformats.org/markup-compatibility/2006">
      <mc:Choice xmlns:a14="http://schemas.microsoft.com/office/drawing/2010/main" Requires="a14">
        <xdr:sp macro="" textlink="">
          <xdr:nvSpPr>
            <xdr:cNvPr id="12" name="11 CuadroTexto">
              <a:extLst>
                <a:ext uri="{FF2B5EF4-FFF2-40B4-BE49-F238E27FC236}">
                  <a16:creationId xmlns:a16="http://schemas.microsoft.com/office/drawing/2014/main" xmlns="" id="{00000000-0008-0000-0000-000026000000}"/>
                </a:ext>
              </a:extLst>
            </xdr:cNvPr>
            <xdr:cNvSpPr txBox="1"/>
          </xdr:nvSpPr>
          <xdr:spPr>
            <a:xfrm>
              <a:off x="28362287" y="28360158"/>
              <a:ext cx="2084917"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𝐼𝐶𝐻𝑃𝑀𝑀</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12" name="11 CuadroTexto">
              <a:extLst>
                <a:ext uri="{FF2B5EF4-FFF2-40B4-BE49-F238E27FC236}">
                  <a16:creationId xmlns:a16="http://schemas.microsoft.com/office/drawing/2014/main" xmlns="" xmlns:a14="http://schemas.microsoft.com/office/drawing/2010/main" id="{00000000-0008-0000-0000-000026000000}"/>
                </a:ext>
              </a:extLst>
            </xdr:cNvPr>
            <xdr:cNvSpPr txBox="1"/>
          </xdr:nvSpPr>
          <xdr:spPr>
            <a:xfrm>
              <a:off x="28362287" y="28360158"/>
              <a:ext cx="2084917"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𝐼𝐶𝐻𝑃𝑀𝑀</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592662</xdr:colOff>
      <xdr:row>147</xdr:row>
      <xdr:rowOff>211663</xdr:rowOff>
    </xdr:from>
    <xdr:ext cx="1854200" cy="635001"/>
    <mc:AlternateContent xmlns:mc="http://schemas.openxmlformats.org/markup-compatibility/2006">
      <mc:Choice xmlns:a14="http://schemas.microsoft.com/office/drawing/2010/main" Requires="a14">
        <xdr:sp macro="" textlink="">
          <xdr:nvSpPr>
            <xdr:cNvPr id="13" name="12 CuadroTexto">
              <a:extLst>
                <a:ext uri="{FF2B5EF4-FFF2-40B4-BE49-F238E27FC236}">
                  <a16:creationId xmlns:a16="http://schemas.microsoft.com/office/drawing/2014/main" xmlns="" id="{00000000-0008-0000-0000-000027000000}"/>
                </a:ext>
              </a:extLst>
            </xdr:cNvPr>
            <xdr:cNvSpPr txBox="1"/>
          </xdr:nvSpPr>
          <xdr:spPr>
            <a:xfrm>
              <a:off x="28510437" y="3078691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𝐼𝐶𝑀𝐶</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13" name="12 CuadroTexto">
              <a:extLst>
                <a:ext uri="{FF2B5EF4-FFF2-40B4-BE49-F238E27FC236}">
                  <a16:creationId xmlns:a16="http://schemas.microsoft.com/office/drawing/2014/main" xmlns="" xmlns:a14="http://schemas.microsoft.com/office/drawing/2010/main" id="{00000000-0008-0000-0000-000027000000}"/>
                </a:ext>
              </a:extLst>
            </xdr:cNvPr>
            <xdr:cNvSpPr txBox="1"/>
          </xdr:nvSpPr>
          <xdr:spPr>
            <a:xfrm>
              <a:off x="28510437" y="3078691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𝐼𝐶𝑀𝐶</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613833</xdr:colOff>
      <xdr:row>417</xdr:row>
      <xdr:rowOff>10583</xdr:rowOff>
    </xdr:from>
    <xdr:ext cx="1854200" cy="635001"/>
    <mc:AlternateContent xmlns:mc="http://schemas.openxmlformats.org/markup-compatibility/2006">
      <mc:Choice xmlns:a14="http://schemas.microsoft.com/office/drawing/2010/main" Requires="a14">
        <xdr:sp macro="" textlink="">
          <xdr:nvSpPr>
            <xdr:cNvPr id="14" name="13 CuadroTexto">
              <a:extLst>
                <a:ext uri="{FF2B5EF4-FFF2-40B4-BE49-F238E27FC236}">
                  <a16:creationId xmlns:a16="http://schemas.microsoft.com/office/drawing/2014/main" xmlns="" id="{00000000-0008-0000-0000-000028000000}"/>
                </a:ext>
              </a:extLst>
            </xdr:cNvPr>
            <xdr:cNvSpPr txBox="1"/>
          </xdr:nvSpPr>
          <xdr:spPr>
            <a:xfrm>
              <a:off x="28531608" y="83935358"/>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14" name="13 CuadroTexto">
              <a:extLst>
                <a:ext uri="{FF2B5EF4-FFF2-40B4-BE49-F238E27FC236}">
                  <a16:creationId xmlns:a16="http://schemas.microsoft.com/office/drawing/2014/main" xmlns="" xmlns:a14="http://schemas.microsoft.com/office/drawing/2010/main" id="{00000000-0008-0000-0000-000028000000}"/>
                </a:ext>
              </a:extLst>
            </xdr:cNvPr>
            <xdr:cNvSpPr txBox="1"/>
          </xdr:nvSpPr>
          <xdr:spPr>
            <a:xfrm>
              <a:off x="28531608" y="83935358"/>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431</xdr:row>
      <xdr:rowOff>52917</xdr:rowOff>
    </xdr:from>
    <xdr:ext cx="1854200" cy="635001"/>
    <mc:AlternateContent xmlns:mc="http://schemas.openxmlformats.org/markup-compatibility/2006">
      <mc:Choice xmlns:a14="http://schemas.microsoft.com/office/drawing/2010/main" Requires="a14">
        <xdr:sp macro="" textlink="">
          <xdr:nvSpPr>
            <xdr:cNvPr id="15" name="14 CuadroTexto">
              <a:extLst>
                <a:ext uri="{FF2B5EF4-FFF2-40B4-BE49-F238E27FC236}">
                  <a16:creationId xmlns:a16="http://schemas.microsoft.com/office/drawing/2014/main" xmlns="" id="{00000000-0008-0000-0000-000029000000}"/>
                </a:ext>
              </a:extLst>
            </xdr:cNvPr>
            <xdr:cNvSpPr txBox="1"/>
          </xdr:nvSpPr>
          <xdr:spPr>
            <a:xfrm>
              <a:off x="28457525" y="8671136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15" name="14 CuadroTexto">
              <a:extLst>
                <a:ext uri="{FF2B5EF4-FFF2-40B4-BE49-F238E27FC236}">
                  <a16:creationId xmlns:a16="http://schemas.microsoft.com/office/drawing/2014/main" xmlns="" xmlns:a14="http://schemas.microsoft.com/office/drawing/2010/main" id="{00000000-0008-0000-0000-000029000000}"/>
                </a:ext>
              </a:extLst>
            </xdr:cNvPr>
            <xdr:cNvSpPr txBox="1"/>
          </xdr:nvSpPr>
          <xdr:spPr>
            <a:xfrm>
              <a:off x="28457525" y="8671136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560917</xdr:colOff>
      <xdr:row>483</xdr:row>
      <xdr:rowOff>169334</xdr:rowOff>
    </xdr:from>
    <xdr:ext cx="1854200" cy="635001"/>
    <mc:AlternateContent xmlns:mc="http://schemas.openxmlformats.org/markup-compatibility/2006">
      <mc:Choice xmlns:a14="http://schemas.microsoft.com/office/drawing/2010/main" Requires="a14">
        <xdr:sp macro="" textlink="">
          <xdr:nvSpPr>
            <xdr:cNvPr id="16" name="15 CuadroTexto">
              <a:extLst>
                <a:ext uri="{FF2B5EF4-FFF2-40B4-BE49-F238E27FC236}">
                  <a16:creationId xmlns:a16="http://schemas.microsoft.com/office/drawing/2014/main" xmlns="" id="{00000000-0008-0000-0000-00002A000000}"/>
                </a:ext>
              </a:extLst>
            </xdr:cNvPr>
            <xdr:cNvSpPr txBox="1"/>
          </xdr:nvSpPr>
          <xdr:spPr>
            <a:xfrm>
              <a:off x="28478692" y="97286234"/>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𝐼𝐶𝐿𝐺</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16" name="15 CuadroTexto">
              <a:extLst>
                <a:ext uri="{FF2B5EF4-FFF2-40B4-BE49-F238E27FC236}">
                  <a16:creationId xmlns:a16="http://schemas.microsoft.com/office/drawing/2014/main" xmlns="" xmlns:a14="http://schemas.microsoft.com/office/drawing/2010/main" id="{00000000-0008-0000-0000-00002A000000}"/>
                </a:ext>
              </a:extLst>
            </xdr:cNvPr>
            <xdr:cNvSpPr txBox="1"/>
          </xdr:nvSpPr>
          <xdr:spPr>
            <a:xfrm>
              <a:off x="28478692" y="97286234"/>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〖𝐼𝐶𝐿𝐺〗_𝑖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772578</xdr:colOff>
      <xdr:row>498</xdr:row>
      <xdr:rowOff>74084</xdr:rowOff>
    </xdr:from>
    <xdr:ext cx="1854200" cy="635001"/>
    <mc:AlternateContent xmlns:mc="http://schemas.openxmlformats.org/markup-compatibility/2006">
      <mc:Choice xmlns:a14="http://schemas.microsoft.com/office/drawing/2010/main" Requires="a14">
        <xdr:sp macro="" textlink="">
          <xdr:nvSpPr>
            <xdr:cNvPr id="17" name="16 CuadroTexto">
              <a:extLst>
                <a:ext uri="{FF2B5EF4-FFF2-40B4-BE49-F238E27FC236}">
                  <a16:creationId xmlns:a16="http://schemas.microsoft.com/office/drawing/2014/main" xmlns="" id="{00000000-0008-0000-0000-00002B000000}"/>
                </a:ext>
              </a:extLst>
            </xdr:cNvPr>
            <xdr:cNvSpPr txBox="1"/>
          </xdr:nvSpPr>
          <xdr:spPr>
            <a:xfrm>
              <a:off x="28690353" y="10011515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𝐼𝐶𝐿𝐸</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17" name="16 CuadroTexto">
              <a:extLst>
                <a:ext uri="{FF2B5EF4-FFF2-40B4-BE49-F238E27FC236}">
                  <a16:creationId xmlns:a16="http://schemas.microsoft.com/office/drawing/2014/main" xmlns="" xmlns:a14="http://schemas.microsoft.com/office/drawing/2010/main" id="{00000000-0008-0000-0000-00002B000000}"/>
                </a:ext>
              </a:extLst>
            </xdr:cNvPr>
            <xdr:cNvSpPr txBox="1"/>
          </xdr:nvSpPr>
          <xdr:spPr>
            <a:xfrm>
              <a:off x="28690353" y="10011515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〖𝐼𝐶𝐿𝐸〗_𝑖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440</xdr:row>
      <xdr:rowOff>52917</xdr:rowOff>
    </xdr:from>
    <xdr:ext cx="1854200" cy="635001"/>
    <mc:AlternateContent xmlns:mc="http://schemas.openxmlformats.org/markup-compatibility/2006">
      <mc:Choice xmlns:a14="http://schemas.microsoft.com/office/drawing/2010/main" Requires="a14">
        <xdr:sp macro="" textlink="">
          <xdr:nvSpPr>
            <xdr:cNvPr id="18" name="40 CuadroTexto">
              <a:extLst>
                <a:ext uri="{FF2B5EF4-FFF2-40B4-BE49-F238E27FC236}">
                  <a16:creationId xmlns:a16="http://schemas.microsoft.com/office/drawing/2014/main" xmlns="" id="{EB650CF1-90D9-F948-B6C4-3183A43B2CF9}"/>
                </a:ext>
              </a:extLst>
            </xdr:cNvPr>
            <xdr:cNvSpPr txBox="1"/>
          </xdr:nvSpPr>
          <xdr:spPr>
            <a:xfrm>
              <a:off x="28457525" y="8849254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18" name="40 CuadroTexto">
              <a:extLst>
                <a:ext uri="{FF2B5EF4-FFF2-40B4-BE49-F238E27FC236}">
                  <a16:creationId xmlns:a16="http://schemas.microsoft.com/office/drawing/2014/main" xmlns="" xmlns:a14="http://schemas.microsoft.com/office/drawing/2010/main" id="{EB650CF1-90D9-F948-B6C4-3183A43B2CF9}"/>
                </a:ext>
              </a:extLst>
            </xdr:cNvPr>
            <xdr:cNvSpPr txBox="1"/>
          </xdr:nvSpPr>
          <xdr:spPr>
            <a:xfrm>
              <a:off x="28457525" y="8849254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449</xdr:row>
      <xdr:rowOff>52917</xdr:rowOff>
    </xdr:from>
    <xdr:ext cx="1854200" cy="635001"/>
    <mc:AlternateContent xmlns:mc="http://schemas.openxmlformats.org/markup-compatibility/2006">
      <mc:Choice xmlns:a14="http://schemas.microsoft.com/office/drawing/2010/main" Requires="a14">
        <xdr:sp macro="" textlink="">
          <xdr:nvSpPr>
            <xdr:cNvPr id="19" name="40 CuadroTexto">
              <a:extLst>
                <a:ext uri="{FF2B5EF4-FFF2-40B4-BE49-F238E27FC236}">
                  <a16:creationId xmlns:a16="http://schemas.microsoft.com/office/drawing/2014/main" xmlns="" id="{67477E21-906E-7649-A98F-5233E6DAFE57}"/>
                </a:ext>
              </a:extLst>
            </xdr:cNvPr>
            <xdr:cNvSpPr txBox="1"/>
          </xdr:nvSpPr>
          <xdr:spPr>
            <a:xfrm>
              <a:off x="28457525" y="902737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19" name="40 CuadroTexto">
              <a:extLst>
                <a:ext uri="{FF2B5EF4-FFF2-40B4-BE49-F238E27FC236}">
                  <a16:creationId xmlns:a16="http://schemas.microsoft.com/office/drawing/2014/main" xmlns="" xmlns:a14="http://schemas.microsoft.com/office/drawing/2010/main" id="{67477E21-906E-7649-A98F-5233E6DAFE57}"/>
                </a:ext>
              </a:extLst>
            </xdr:cNvPr>
            <xdr:cNvSpPr txBox="1"/>
          </xdr:nvSpPr>
          <xdr:spPr>
            <a:xfrm>
              <a:off x="28457525" y="902737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458</xdr:row>
      <xdr:rowOff>52917</xdr:rowOff>
    </xdr:from>
    <xdr:ext cx="1854200" cy="635001"/>
    <mc:AlternateContent xmlns:mc="http://schemas.openxmlformats.org/markup-compatibility/2006">
      <mc:Choice xmlns:a14="http://schemas.microsoft.com/office/drawing/2010/main" Requires="a14">
        <xdr:sp macro="" textlink="">
          <xdr:nvSpPr>
            <xdr:cNvPr id="20" name="40 CuadroTexto">
              <a:extLst>
                <a:ext uri="{FF2B5EF4-FFF2-40B4-BE49-F238E27FC236}">
                  <a16:creationId xmlns:a16="http://schemas.microsoft.com/office/drawing/2014/main" xmlns="" id="{3190EFB4-B6E8-8545-8227-52BA08CE9BDC}"/>
                </a:ext>
              </a:extLst>
            </xdr:cNvPr>
            <xdr:cNvSpPr txBox="1"/>
          </xdr:nvSpPr>
          <xdr:spPr>
            <a:xfrm>
              <a:off x="28457525" y="920548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20" name="40 CuadroTexto">
              <a:extLst>
                <a:ext uri="{FF2B5EF4-FFF2-40B4-BE49-F238E27FC236}">
                  <a16:creationId xmlns:a16="http://schemas.microsoft.com/office/drawing/2014/main" xmlns="" xmlns:a14="http://schemas.microsoft.com/office/drawing/2010/main" id="{3190EFB4-B6E8-8545-8227-52BA08CE9BDC}"/>
                </a:ext>
              </a:extLst>
            </xdr:cNvPr>
            <xdr:cNvSpPr txBox="1"/>
          </xdr:nvSpPr>
          <xdr:spPr>
            <a:xfrm>
              <a:off x="28457525" y="920548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467</xdr:row>
      <xdr:rowOff>52917</xdr:rowOff>
    </xdr:from>
    <xdr:ext cx="1854200" cy="635001"/>
    <mc:AlternateContent xmlns:mc="http://schemas.openxmlformats.org/markup-compatibility/2006">
      <mc:Choice xmlns:a14="http://schemas.microsoft.com/office/drawing/2010/main" Requires="a14">
        <xdr:sp macro="" textlink="">
          <xdr:nvSpPr>
            <xdr:cNvPr id="21" name="40 CuadroTexto">
              <a:extLst>
                <a:ext uri="{FF2B5EF4-FFF2-40B4-BE49-F238E27FC236}">
                  <a16:creationId xmlns:a16="http://schemas.microsoft.com/office/drawing/2014/main" xmlns="" id="{598A70AC-659E-2B4A-A83A-CD71C1AB568E}"/>
                </a:ext>
              </a:extLst>
            </xdr:cNvPr>
            <xdr:cNvSpPr txBox="1"/>
          </xdr:nvSpPr>
          <xdr:spPr>
            <a:xfrm>
              <a:off x="28457525" y="9383606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21" name="40 CuadroTexto">
              <a:extLst>
                <a:ext uri="{FF2B5EF4-FFF2-40B4-BE49-F238E27FC236}">
                  <a16:creationId xmlns:a16="http://schemas.microsoft.com/office/drawing/2014/main" xmlns="" xmlns:a14="http://schemas.microsoft.com/office/drawing/2010/main" id="{598A70AC-659E-2B4A-A83A-CD71C1AB568E}"/>
                </a:ext>
              </a:extLst>
            </xdr:cNvPr>
            <xdr:cNvSpPr txBox="1"/>
          </xdr:nvSpPr>
          <xdr:spPr>
            <a:xfrm>
              <a:off x="28457525" y="9383606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719667</xdr:colOff>
      <xdr:row>512</xdr:row>
      <xdr:rowOff>190500</xdr:rowOff>
    </xdr:from>
    <xdr:ext cx="1854200" cy="635001"/>
    <mc:AlternateContent xmlns:mc="http://schemas.openxmlformats.org/markup-compatibility/2006">
      <mc:Choice xmlns:a14="http://schemas.microsoft.com/office/drawing/2010/main" Requires="a14">
        <xdr:sp macro="" textlink="">
          <xdr:nvSpPr>
            <xdr:cNvPr id="22" name="42 CuadroTexto">
              <a:extLst>
                <a:ext uri="{FF2B5EF4-FFF2-40B4-BE49-F238E27FC236}">
                  <a16:creationId xmlns:a16="http://schemas.microsoft.com/office/drawing/2014/main" xmlns="" id="{BCA35090-B55C-6947-A27C-6B535CAD5B99}"/>
                </a:ext>
              </a:extLst>
            </xdr:cNvPr>
            <xdr:cNvSpPr txBox="1"/>
          </xdr:nvSpPr>
          <xdr:spPr>
            <a:xfrm>
              <a:off x="28637442" y="10294620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m:t>
                      </m:r>
                      <m:r>
                        <a:rPr lang="es-ES" sz="1400" b="0" i="1">
                          <a:latin typeface="Cambria Math" panose="02040503050406030204" pitchFamily="18" charset="0"/>
                        </a:rPr>
                        <m:t>𝐷𝑂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22" name="42 CuadroTexto">
              <a:extLst>
                <a:ext uri="{FF2B5EF4-FFF2-40B4-BE49-F238E27FC236}">
                  <a16:creationId xmlns:a16="http://schemas.microsoft.com/office/drawing/2014/main" xmlns="" xmlns:a14="http://schemas.microsoft.com/office/drawing/2010/main" id="{BCA35090-B55C-6947-A27C-6B535CAD5B99}"/>
                </a:ext>
              </a:extLst>
            </xdr:cNvPr>
            <xdr:cNvSpPr txBox="1"/>
          </xdr:nvSpPr>
          <xdr:spPr>
            <a:xfrm>
              <a:off x="28637442" y="10294620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a:t>
              </a:r>
              <a:r>
                <a:rPr lang="es-ES" sz="1400" b="0" i="0">
                  <a:latin typeface="Cambria Math" panose="02040503050406030204" pitchFamily="18" charset="0"/>
                </a:rPr>
                <a:t>𝐷𝑂</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677334</xdr:colOff>
      <xdr:row>529</xdr:row>
      <xdr:rowOff>63501</xdr:rowOff>
    </xdr:from>
    <xdr:ext cx="2286000" cy="635001"/>
    <mc:AlternateContent xmlns:mc="http://schemas.openxmlformats.org/markup-compatibility/2006">
      <mc:Choice xmlns:a14="http://schemas.microsoft.com/office/drawing/2010/main" Requires="a14">
        <xdr:sp macro="" textlink="">
          <xdr:nvSpPr>
            <xdr:cNvPr id="23" name="42 CuadroTexto">
              <a:extLst>
                <a:ext uri="{FF2B5EF4-FFF2-40B4-BE49-F238E27FC236}">
                  <a16:creationId xmlns:a16="http://schemas.microsoft.com/office/drawing/2014/main" xmlns="" id="{7E33EDE1-DD77-6F46-B462-2E830AC709A2}"/>
                </a:ext>
              </a:extLst>
            </xdr:cNvPr>
            <xdr:cNvSpPr txBox="1"/>
          </xdr:nvSpPr>
          <xdr:spPr>
            <a:xfrm>
              <a:off x="28595109" y="106400601"/>
              <a:ext cx="22860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m:t>
                      </m:r>
                      <m:r>
                        <a:rPr lang="es-ES" sz="1400" b="0" i="1">
                          <a:latin typeface="Cambria Math" panose="02040503050406030204" pitchFamily="18" charset="0"/>
                        </a:rPr>
                        <m:t>𝐻𝑃𝑀𝑀</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23" name="42 CuadroTexto">
              <a:extLst>
                <a:ext uri="{FF2B5EF4-FFF2-40B4-BE49-F238E27FC236}">
                  <a16:creationId xmlns:a16="http://schemas.microsoft.com/office/drawing/2014/main" xmlns="" xmlns:a14="http://schemas.microsoft.com/office/drawing/2010/main" id="{7E33EDE1-DD77-6F46-B462-2E830AC709A2}"/>
                </a:ext>
              </a:extLst>
            </xdr:cNvPr>
            <xdr:cNvSpPr txBox="1"/>
          </xdr:nvSpPr>
          <xdr:spPr>
            <a:xfrm>
              <a:off x="28595109" y="106400601"/>
              <a:ext cx="22860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a:t>
              </a:r>
              <a:r>
                <a:rPr lang="es-ES" sz="1400" b="0" i="0">
                  <a:latin typeface="Cambria Math" panose="02040503050406030204" pitchFamily="18" charset="0"/>
                </a:rPr>
                <a:t>𝐻𝑃𝑀𝑀</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931334</xdr:colOff>
      <xdr:row>546</xdr:row>
      <xdr:rowOff>190500</xdr:rowOff>
    </xdr:from>
    <xdr:ext cx="1854200" cy="635001"/>
    <mc:AlternateContent xmlns:mc="http://schemas.openxmlformats.org/markup-compatibility/2006">
      <mc:Choice xmlns:a14="http://schemas.microsoft.com/office/drawing/2010/main" Requires="a14">
        <xdr:sp macro="" textlink="">
          <xdr:nvSpPr>
            <xdr:cNvPr id="24" name="42 CuadroTexto">
              <a:extLst>
                <a:ext uri="{FF2B5EF4-FFF2-40B4-BE49-F238E27FC236}">
                  <a16:creationId xmlns:a16="http://schemas.microsoft.com/office/drawing/2014/main" xmlns="" id="{AB176A3E-153B-6A47-BB1A-C8F3DB7096F3}"/>
                </a:ext>
              </a:extLst>
            </xdr:cNvPr>
            <xdr:cNvSpPr txBox="1"/>
          </xdr:nvSpPr>
          <xdr:spPr>
            <a:xfrm>
              <a:off x="28849109" y="11116627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m:t>
                      </m:r>
                      <m:r>
                        <a:rPr lang="es-ES" sz="1400" b="0" i="1">
                          <a:latin typeface="Cambria Math" panose="02040503050406030204" pitchFamily="18" charset="0"/>
                        </a:rPr>
                        <m:t>𝑀𝐶</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24" name="42 CuadroTexto">
              <a:extLst>
                <a:ext uri="{FF2B5EF4-FFF2-40B4-BE49-F238E27FC236}">
                  <a16:creationId xmlns:a16="http://schemas.microsoft.com/office/drawing/2014/main" xmlns="" xmlns:a14="http://schemas.microsoft.com/office/drawing/2010/main" id="{AB176A3E-153B-6A47-BB1A-C8F3DB7096F3}"/>
                </a:ext>
              </a:extLst>
            </xdr:cNvPr>
            <xdr:cNvSpPr txBox="1"/>
          </xdr:nvSpPr>
          <xdr:spPr>
            <a:xfrm>
              <a:off x="28849109" y="11116627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a:t>
              </a:r>
              <a:r>
                <a:rPr lang="es-ES" sz="1400" b="0" i="0">
                  <a:latin typeface="Cambria Math" panose="02040503050406030204" pitchFamily="18" charset="0"/>
                </a:rPr>
                <a:t>𝑀𝐶</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wsDr>
</file>

<file path=xl/drawings/drawing3.xml><?xml version="1.0" encoding="utf-8"?>
<xdr:wsDr xmlns:xdr="http://schemas.openxmlformats.org/drawingml/2006/spreadsheetDrawing" xmlns:a="http://schemas.openxmlformats.org/drawingml/2006/main">
  <xdr:oneCellAnchor>
    <xdr:from>
      <xdr:col>2</xdr:col>
      <xdr:colOff>123824</xdr:colOff>
      <xdr:row>257</xdr:row>
      <xdr:rowOff>142875</xdr:rowOff>
    </xdr:from>
    <xdr:ext cx="2038351" cy="414857"/>
    <mc:AlternateContent xmlns:mc="http://schemas.openxmlformats.org/markup-compatibility/2006">
      <mc:Choice xmlns:a14="http://schemas.microsoft.com/office/drawing/2010/main" Requires="a14">
        <xdr:sp macro="" textlink="">
          <xdr:nvSpPr>
            <xdr:cNvPr id="2" name="1 CuadroTexto">
              <a:extLst>
                <a:ext uri="{FF2B5EF4-FFF2-40B4-BE49-F238E27FC236}">
                  <a16:creationId xmlns:a16="http://schemas.microsoft.com/office/drawing/2014/main" xmlns="" id="{00000000-0008-0000-0000-000003000000}"/>
                </a:ext>
              </a:extLst>
            </xdr:cNvPr>
            <xdr:cNvSpPr txBox="1"/>
          </xdr:nvSpPr>
          <xdr:spPr>
            <a:xfrm>
              <a:off x="1819274" y="54444900"/>
              <a:ext cx="2038351" cy="4148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r>
                      <a:rPr lang="es-ES" sz="1100" b="0" i="1">
                        <a:latin typeface="Cambria Math"/>
                      </a:rPr>
                      <m:t>𝐼</m:t>
                    </m:r>
                    <m:r>
                      <a:rPr lang="es-ES" sz="1100" b="0" i="1">
                        <a:latin typeface="Cambria Math"/>
                      </a:rPr>
                      <m:t>=</m:t>
                    </m:r>
                    <m:f>
                      <m:fPr>
                        <m:ctrlPr>
                          <a:rPr lang="es-ES" sz="1100" b="0" i="1">
                            <a:latin typeface="Cambria Math"/>
                          </a:rPr>
                        </m:ctrlPr>
                      </m:fPr>
                      <m:num>
                        <m:r>
                          <a:rPr lang="es-ES" sz="1100" b="0" i="1">
                            <a:latin typeface="Cambria Math"/>
                          </a:rPr>
                          <m:t>(</m:t>
                        </m:r>
                        <m:r>
                          <a:rPr lang="el-GR" sz="1100" b="0" i="1">
                            <a:latin typeface="Cambria Math"/>
                            <a:ea typeface="Cambria Math"/>
                          </a:rPr>
                          <m:t>𝜆</m:t>
                        </m:r>
                        <m:r>
                          <a:rPr lang="es-ES" sz="1100" b="0" i="1">
                            <a:latin typeface="Cambria Math"/>
                            <a:ea typeface="Cambria Math"/>
                          </a:rPr>
                          <m:t>×</m:t>
                        </m:r>
                        <m:r>
                          <a:rPr lang="es-ES" sz="1100" b="0" i="1">
                            <a:latin typeface="Cambria Math"/>
                            <a:ea typeface="Cambria Math"/>
                          </a:rPr>
                          <m:t>𝐶</m:t>
                        </m:r>
                        <m:r>
                          <a:rPr lang="es-ES" sz="1100" b="0" i="1">
                            <a:latin typeface="Cambria Math"/>
                            <a:ea typeface="Cambria Math"/>
                          </a:rPr>
                          <m:t>)</m:t>
                        </m:r>
                      </m:num>
                      <m:den>
                        <m:r>
                          <a:rPr lang="es-ES" sz="1100" b="0" i="1">
                            <a:latin typeface="Cambria Math"/>
                          </a:rPr>
                          <m:t>𝑛</m:t>
                        </m:r>
                        <m:r>
                          <a:rPr lang="es-ES" sz="1100" b="0" i="1">
                            <a:latin typeface="Cambria Math"/>
                            <a:ea typeface="Cambria Math"/>
                          </a:rPr>
                          <m:t>×</m:t>
                        </m:r>
                        <m:r>
                          <a:rPr lang="es-ES" sz="1100" b="0" i="1">
                            <a:latin typeface="Cambria Math"/>
                            <a:ea typeface="Cambria Math"/>
                          </a:rPr>
                          <m:t>𝑆</m:t>
                        </m:r>
                      </m:den>
                    </m:f>
                    <m:r>
                      <a:rPr lang="es-ES" sz="1100" b="0" i="1">
                        <a:latin typeface="Cambria Math"/>
                        <a:ea typeface="Cambria Math"/>
                      </a:rPr>
                      <m:t>×1000</m:t>
                    </m:r>
                  </m:oMath>
                </m:oMathPara>
              </a14:m>
              <a:endParaRPr lang="es-ES" sz="1100"/>
            </a:p>
          </xdr:txBody>
        </xdr:sp>
      </mc:Choice>
      <mc:Fallback>
        <xdr:sp macro="" textlink="">
          <xdr:nvSpPr>
            <xdr:cNvPr id="2" name="1 CuadroTexto">
              <a:extLst>
                <a:ext uri="{FF2B5EF4-FFF2-40B4-BE49-F238E27FC236}">
                  <a16:creationId xmlns:a16="http://schemas.microsoft.com/office/drawing/2014/main" xmlns="" xmlns:a14="http://schemas.microsoft.com/office/drawing/2010/main" id="{00000000-0008-0000-0000-000003000000}"/>
                </a:ext>
              </a:extLst>
            </xdr:cNvPr>
            <xdr:cNvSpPr txBox="1"/>
          </xdr:nvSpPr>
          <xdr:spPr>
            <a:xfrm>
              <a:off x="1819274" y="54444900"/>
              <a:ext cx="2038351" cy="4148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r>
                <a:rPr lang="es-ES" sz="1100" b="0" i="0">
                  <a:latin typeface="Cambria Math"/>
                </a:rPr>
                <a:t>𝐼=((</a:t>
              </a:r>
              <a:r>
                <a:rPr lang="el-GR" sz="1100" b="0" i="0">
                  <a:latin typeface="Cambria Math"/>
                  <a:ea typeface="Cambria Math"/>
                </a:rPr>
                <a:t>𝜆</a:t>
              </a:r>
              <a:r>
                <a:rPr lang="es-ES" sz="1100" b="0" i="0">
                  <a:latin typeface="Cambria Math"/>
                  <a:ea typeface="Cambria Math"/>
                </a:rPr>
                <a:t>×𝐶))/(</a:t>
              </a:r>
              <a:r>
                <a:rPr lang="es-ES" sz="1100" b="0" i="0">
                  <a:latin typeface="Cambria Math"/>
                </a:rPr>
                <a:t>𝑛</a:t>
              </a:r>
              <a:r>
                <a:rPr lang="es-ES" sz="1100" b="0" i="0">
                  <a:latin typeface="Cambria Math"/>
                  <a:ea typeface="Cambria Math"/>
                </a:rPr>
                <a:t>×𝑆)×1000</a:t>
              </a:r>
              <a:endParaRPr lang="es-ES" sz="1100"/>
            </a:p>
          </xdr:txBody>
        </xdr:sp>
      </mc:Fallback>
    </mc:AlternateContent>
    <xdr:clientData/>
  </xdr:oneCellAnchor>
  <xdr:oneCellAnchor>
    <xdr:from>
      <xdr:col>0</xdr:col>
      <xdr:colOff>371475</xdr:colOff>
      <xdr:row>253</xdr:row>
      <xdr:rowOff>76199</xdr:rowOff>
    </xdr:from>
    <xdr:ext cx="5562600" cy="609601"/>
    <mc:AlternateContent xmlns:mc="http://schemas.openxmlformats.org/markup-compatibility/2006">
      <mc:Choice xmlns:a14="http://schemas.microsoft.com/office/drawing/2010/main" Requires="a14">
        <xdr:sp macro="" textlink="">
          <xdr:nvSpPr>
            <xdr:cNvPr id="3" name="2 CuadroTexto">
              <a:extLst>
                <a:ext uri="{FF2B5EF4-FFF2-40B4-BE49-F238E27FC236}">
                  <a16:creationId xmlns:a16="http://schemas.microsoft.com/office/drawing/2014/main" xmlns="" id="{00000000-0008-0000-0000-000007000000}"/>
                </a:ext>
              </a:extLst>
            </xdr:cNvPr>
            <xdr:cNvSpPr txBox="1"/>
          </xdr:nvSpPr>
          <xdr:spPr>
            <a:xfrm>
              <a:off x="371475" y="53606699"/>
              <a:ext cx="5562600" cy="6096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14:m>
                <m:oMathPara xmlns:m="http://schemas.openxmlformats.org/officeDocument/2006/math">
                  <m:oMathParaPr>
                    <m:jc m:val="centerGroup"/>
                  </m:oMathParaPr>
                  <m:oMath xmlns:m="http://schemas.openxmlformats.org/officeDocument/2006/math">
                    <m:r>
                      <a:rPr lang="es-ES" sz="1100" b="0" i="1">
                        <a:latin typeface="Cambria Math"/>
                      </a:rPr>
                      <m:t>Í</m:t>
                    </m:r>
                    <m:r>
                      <a:rPr lang="es-ES" sz="1100" b="0" i="1">
                        <a:latin typeface="Cambria Math"/>
                      </a:rPr>
                      <m:t>𝑛𝑑𝑖𝑐𝑒</m:t>
                    </m:r>
                    <m:r>
                      <a:rPr lang="es-ES" sz="1100" b="0" i="1">
                        <a:latin typeface="Cambria Math"/>
                      </a:rPr>
                      <m:t> </m:t>
                    </m:r>
                    <m:r>
                      <a:rPr lang="es-ES" sz="1100" b="0" i="1">
                        <a:latin typeface="Cambria Math"/>
                      </a:rPr>
                      <m:t>𝑑𝑒</m:t>
                    </m:r>
                    <m:r>
                      <a:rPr lang="es-ES" sz="1100" b="0" i="1">
                        <a:latin typeface="Cambria Math"/>
                      </a:rPr>
                      <m:t> </m:t>
                    </m:r>
                    <m:r>
                      <a:rPr lang="es-ES" sz="1100" b="0" i="1">
                        <a:latin typeface="Cambria Math"/>
                      </a:rPr>
                      <m:t>𝑆𝑢𝑐𝑖𝑒𝑑𝑎𝑑</m:t>
                    </m:r>
                    <m:r>
                      <a:rPr lang="es-ES" sz="1100" b="0" i="1">
                        <a:latin typeface="Cambria Math"/>
                      </a:rPr>
                      <m:t>=</m:t>
                    </m:r>
                    <m:f>
                      <m:fPr>
                        <m:ctrlPr>
                          <a:rPr lang="es-ES" sz="1100" b="0" i="1">
                            <a:latin typeface="Cambria Math"/>
                          </a:rPr>
                        </m:ctrlPr>
                      </m:fPr>
                      <m:num>
                        <m:r>
                          <a:rPr lang="es-ES" sz="1100" b="0" i="1">
                            <a:latin typeface="Cambria Math"/>
                          </a:rPr>
                          <m:t>𝐹𝑎𝑐𝑡𝑜𝑟</m:t>
                        </m:r>
                        <m:r>
                          <a:rPr lang="es-ES" sz="1100" b="0" i="1">
                            <a:latin typeface="Cambria Math"/>
                          </a:rPr>
                          <m:t> </m:t>
                        </m:r>
                        <m:r>
                          <a:rPr lang="es-ES" sz="1100" b="0" i="1">
                            <a:latin typeface="Cambria Math"/>
                          </a:rPr>
                          <m:t>𝑑𝑒</m:t>
                        </m:r>
                        <m:r>
                          <a:rPr lang="es-ES" sz="1100" b="0" i="1">
                            <a:latin typeface="Cambria Math"/>
                          </a:rPr>
                          <m:t> </m:t>
                        </m:r>
                        <m:r>
                          <a:rPr lang="es-ES" sz="1100" b="0" i="1">
                            <a:latin typeface="Cambria Math"/>
                          </a:rPr>
                          <m:t>𝑐𝑜𝑟𝑟𝑒𝑐𝑐𝑖</m:t>
                        </m:r>
                        <m:r>
                          <a:rPr lang="es-ES" sz="1100" b="0" i="1">
                            <a:latin typeface="Cambria Math"/>
                          </a:rPr>
                          <m:t>ó</m:t>
                        </m:r>
                        <m:r>
                          <a:rPr lang="es-ES" sz="1100" b="0" i="1">
                            <a:latin typeface="Cambria Math"/>
                          </a:rPr>
                          <m:t>𝑛</m:t>
                        </m:r>
                        <m:r>
                          <a:rPr lang="es-ES" sz="1100" b="0" i="1">
                            <a:latin typeface="Cambria Math"/>
                          </a:rPr>
                          <m:t> ×</m:t>
                        </m:r>
                        <m:r>
                          <a:rPr lang="es-ES" sz="1100" b="0" i="1">
                            <a:latin typeface="Cambria Math"/>
                            <a:ea typeface="Cambria Math"/>
                          </a:rPr>
                          <m:t>𝑐𝑎𝑛𝑡𝑖𝑑𝑎𝑑</m:t>
                        </m:r>
                        <m:r>
                          <a:rPr lang="es-ES" sz="1100" b="0" i="1">
                            <a:latin typeface="Cambria Math"/>
                            <a:ea typeface="Cambria Math"/>
                          </a:rPr>
                          <m:t> </m:t>
                        </m:r>
                        <m:r>
                          <a:rPr lang="es-ES" sz="1100" b="0" i="1">
                            <a:latin typeface="Cambria Math"/>
                            <a:ea typeface="Cambria Math"/>
                          </a:rPr>
                          <m:t>𝑑𝑒</m:t>
                        </m:r>
                        <m:r>
                          <a:rPr lang="es-ES" sz="1100" b="0" i="1">
                            <a:latin typeface="Cambria Math"/>
                            <a:ea typeface="Cambria Math"/>
                          </a:rPr>
                          <m:t> </m:t>
                        </m:r>
                        <m:r>
                          <a:rPr lang="es-ES" sz="1100" b="0" i="1">
                            <a:latin typeface="Cambria Math"/>
                            <a:ea typeface="Cambria Math"/>
                          </a:rPr>
                          <m:t>𝑟𝑒𝑠𝑖𝑑𝑢𝑜𝑠</m:t>
                        </m:r>
                      </m:num>
                      <m:den>
                        <m:r>
                          <a:rPr lang="es-ES" sz="1100" b="0" i="1">
                            <a:latin typeface="Cambria Math"/>
                          </a:rPr>
                          <m:t>𝑛</m:t>
                        </m:r>
                        <m:r>
                          <a:rPr lang="es-ES" sz="1100" b="0" i="1">
                            <a:latin typeface="Cambria Math"/>
                          </a:rPr>
                          <m:t>º </m:t>
                        </m:r>
                        <m:r>
                          <a:rPr lang="es-ES" sz="1100" b="0" i="1">
                            <a:latin typeface="Cambria Math"/>
                          </a:rPr>
                          <m:t>𝑐𝑖𝑟𝑐𝑢𝑛𝑠𝑡𝑎𝑛𝑐𝑖𝑎𝑠</m:t>
                        </m:r>
                        <m:r>
                          <a:rPr lang="es-ES" sz="1100" b="0" i="1">
                            <a:latin typeface="Cambria Math"/>
                          </a:rPr>
                          <m:t> </m:t>
                        </m:r>
                        <m:r>
                          <a:rPr lang="es-ES" sz="1100" b="0" i="1">
                            <a:latin typeface="Cambria Math"/>
                          </a:rPr>
                          <m:t>𝑒𝑥𝑡𝑟𝑎𝑜𝑟𝑑𝑖𝑛𝑎𝑟𝑖𝑎𝑠</m:t>
                        </m:r>
                        <m:r>
                          <a:rPr lang="es-ES" sz="1100" b="0" i="1">
                            <a:latin typeface="Cambria Math"/>
                          </a:rPr>
                          <m:t> </m:t>
                        </m:r>
                        <m:r>
                          <a:rPr lang="es-ES" sz="1100" b="0" i="1">
                            <a:latin typeface="Cambria Math"/>
                          </a:rPr>
                          <m:t>𝑥</m:t>
                        </m:r>
                        <m:r>
                          <a:rPr lang="es-ES" sz="1100" b="0" i="1">
                            <a:latin typeface="Cambria Math"/>
                          </a:rPr>
                          <m:t> á</m:t>
                        </m:r>
                        <m:r>
                          <a:rPr lang="es-ES" sz="1100" b="0" i="1">
                            <a:latin typeface="Cambria Math"/>
                          </a:rPr>
                          <m:t>𝑟𝑒𝑎</m:t>
                        </m:r>
                        <m:r>
                          <a:rPr lang="es-ES" sz="1100" b="0" i="1">
                            <a:latin typeface="Cambria Math"/>
                          </a:rPr>
                          <m:t> </m:t>
                        </m:r>
                        <m:r>
                          <a:rPr lang="es-ES" sz="1100" b="0" i="1">
                            <a:latin typeface="Cambria Math"/>
                          </a:rPr>
                          <m:t>𝑜𝑏𝑠𝑒𝑟𝑣𝑎𝑑𝑎</m:t>
                        </m:r>
                      </m:den>
                    </m:f>
                    <m:r>
                      <a:rPr lang="es-ES" sz="1100" b="0" i="1">
                        <a:latin typeface="Cambria Math"/>
                        <a:ea typeface="Cambria Math"/>
                      </a:rPr>
                      <m:t>×1000</m:t>
                    </m:r>
                  </m:oMath>
                </m:oMathPara>
              </a14:m>
              <a:endParaRPr lang="es-ES" sz="1100"/>
            </a:p>
          </xdr:txBody>
        </xdr:sp>
      </mc:Choice>
      <mc:Fallback>
        <xdr:sp macro="" textlink="">
          <xdr:nvSpPr>
            <xdr:cNvPr id="3" name="2 CuadroTexto">
              <a:extLst>
                <a:ext uri="{FF2B5EF4-FFF2-40B4-BE49-F238E27FC236}">
                  <a16:creationId xmlns:a16="http://schemas.microsoft.com/office/drawing/2014/main" xmlns="" xmlns:a14="http://schemas.microsoft.com/office/drawing/2010/main" id="{00000000-0008-0000-0000-000007000000}"/>
                </a:ext>
              </a:extLst>
            </xdr:cNvPr>
            <xdr:cNvSpPr txBox="1"/>
          </xdr:nvSpPr>
          <xdr:spPr>
            <a:xfrm>
              <a:off x="371475" y="53606699"/>
              <a:ext cx="5562600" cy="6096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r>
                <a:rPr lang="es-ES" sz="1100" b="0" i="0">
                  <a:latin typeface="Cambria Math"/>
                </a:rPr>
                <a:t>Í𝑛𝑑𝑖𝑐𝑒 𝑑𝑒 𝑆𝑢𝑐𝑖𝑒𝑑𝑎𝑑=(𝐹𝑎𝑐𝑡𝑜𝑟 𝑑𝑒 𝑐𝑜𝑟𝑟𝑒𝑐𝑐𝑖ó𝑛 ×</a:t>
              </a:r>
              <a:r>
                <a:rPr lang="es-ES" sz="1100" b="0" i="0">
                  <a:latin typeface="Cambria Math"/>
                  <a:ea typeface="Cambria Math"/>
                </a:rPr>
                <a:t>𝑐𝑎𝑛𝑡𝑖𝑑𝑎𝑑 𝑑𝑒 𝑟𝑒𝑠𝑖𝑑𝑢𝑜𝑠)/(</a:t>
              </a:r>
              <a:r>
                <a:rPr lang="es-ES" sz="1100" b="0" i="0">
                  <a:latin typeface="Cambria Math"/>
                </a:rPr>
                <a:t>𝑛º 𝑐𝑖𝑟𝑐𝑢𝑛𝑠𝑡𝑎𝑛𝑐𝑖𝑎𝑠 𝑒𝑥𝑡𝑟𝑎𝑜𝑟𝑑𝑖𝑛𝑎𝑟𝑖𝑎𝑠 𝑥 á𝑟𝑒𝑎 𝑜𝑏𝑠𝑒𝑟𝑣𝑎𝑑𝑎)</a:t>
              </a:r>
              <a:r>
                <a:rPr lang="es-ES" sz="1100" b="0" i="0">
                  <a:latin typeface="Cambria Math"/>
                  <a:ea typeface="Cambria Math"/>
                </a:rPr>
                <a:t>×1000</a:t>
              </a:r>
              <a:endParaRPr lang="es-ES" sz="1100"/>
            </a:p>
          </xdr:txBody>
        </xdr:sp>
      </mc:Fallback>
    </mc:AlternateContent>
    <xdr:clientData/>
  </xdr:oneCellAnchor>
  <xdr:oneCellAnchor>
    <xdr:from>
      <xdr:col>12</xdr:col>
      <xdr:colOff>103696</xdr:colOff>
      <xdr:row>107</xdr:row>
      <xdr:rowOff>61383</xdr:rowOff>
    </xdr:from>
    <xdr:ext cx="2584450" cy="478369"/>
    <mc:AlternateContent xmlns:mc="http://schemas.openxmlformats.org/markup-compatibility/2006">
      <mc:Choice xmlns:a14="http://schemas.microsoft.com/office/drawing/2010/main" Requires="a14">
        <xdr:sp macro="" textlink="">
          <xdr:nvSpPr>
            <xdr:cNvPr id="4" name="3 CuadroTexto">
              <a:extLst>
                <a:ext uri="{FF2B5EF4-FFF2-40B4-BE49-F238E27FC236}">
                  <a16:creationId xmlns:a16="http://schemas.microsoft.com/office/drawing/2014/main" xmlns="" id="{00000000-0008-0000-0000-000012000000}"/>
                </a:ext>
              </a:extLst>
            </xdr:cNvPr>
            <xdr:cNvSpPr txBox="1"/>
          </xdr:nvSpPr>
          <xdr:spPr>
            <a:xfrm>
              <a:off x="23268496" y="21140208"/>
              <a:ext cx="2584450" cy="478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IP3=</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dr:sp macro="" textlink="">
          <xdr:nvSpPr>
            <xdr:cNvPr id="4" name="3 CuadroTexto">
              <a:extLst>
                <a:ext uri="{FF2B5EF4-FFF2-40B4-BE49-F238E27FC236}">
                  <a16:creationId xmlns:a16="http://schemas.microsoft.com/office/drawing/2014/main" xmlns="" xmlns:a14="http://schemas.microsoft.com/office/drawing/2010/main" id="{00000000-0008-0000-0000-000012000000}"/>
                </a:ext>
              </a:extLst>
            </xdr:cNvPr>
            <xdr:cNvSpPr txBox="1"/>
          </xdr:nvSpPr>
          <xdr:spPr>
            <a:xfrm>
              <a:off x="23268496" y="21140208"/>
              <a:ext cx="2584450" cy="478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IP3=</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16</xdr:col>
      <xdr:colOff>474135</xdr:colOff>
      <xdr:row>15</xdr:row>
      <xdr:rowOff>0</xdr:rowOff>
    </xdr:from>
    <xdr:ext cx="1854200" cy="635001"/>
    <mc:AlternateContent xmlns:mc="http://schemas.openxmlformats.org/markup-compatibility/2006">
      <mc:Choice xmlns:a14="http://schemas.microsoft.com/office/drawing/2010/main" Requires="a14">
        <xdr:sp macro="" textlink="">
          <xdr:nvSpPr>
            <xdr:cNvPr id="5" name="4 CuadroTexto">
              <a:extLst>
                <a:ext uri="{FF2B5EF4-FFF2-40B4-BE49-F238E27FC236}">
                  <a16:creationId xmlns:a16="http://schemas.microsoft.com/office/drawing/2014/main" xmlns="" id="{00000000-0008-0000-0000-000005000000}"/>
                </a:ext>
              </a:extLst>
            </xdr:cNvPr>
            <xdr:cNvSpPr txBox="1"/>
          </xdr:nvSpPr>
          <xdr:spPr>
            <a:xfrm>
              <a:off x="28391910" y="294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5" name="4 CuadroTexto">
              <a:extLst>
                <a:ext uri="{FF2B5EF4-FFF2-40B4-BE49-F238E27FC236}">
                  <a16:creationId xmlns:a16="http://schemas.microsoft.com/office/drawing/2014/main" xmlns="" xmlns:a14="http://schemas.microsoft.com/office/drawing/2010/main" id="{00000000-0008-0000-0000-000005000000}"/>
                </a:ext>
              </a:extLst>
            </xdr:cNvPr>
            <xdr:cNvSpPr txBox="1"/>
          </xdr:nvSpPr>
          <xdr:spPr>
            <a:xfrm>
              <a:off x="28391910" y="294322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46</xdr:row>
      <xdr:rowOff>52917</xdr:rowOff>
    </xdr:from>
    <xdr:ext cx="1854200" cy="635001"/>
    <mc:AlternateContent xmlns:mc="http://schemas.openxmlformats.org/markup-compatibility/2006">
      <mc:Choice xmlns:a14="http://schemas.microsoft.com/office/drawing/2010/main" Requires="a14">
        <xdr:sp macro="" textlink="">
          <xdr:nvSpPr>
            <xdr:cNvPr id="6" name="5 CuadroTexto">
              <a:extLst>
                <a:ext uri="{FF2B5EF4-FFF2-40B4-BE49-F238E27FC236}">
                  <a16:creationId xmlns:a16="http://schemas.microsoft.com/office/drawing/2014/main" xmlns="" id="{00000000-0008-0000-0000-00001B000000}"/>
                </a:ext>
              </a:extLst>
            </xdr:cNvPr>
            <xdr:cNvSpPr txBox="1"/>
          </xdr:nvSpPr>
          <xdr:spPr>
            <a:xfrm>
              <a:off x="28457525" y="9034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6" name="5 CuadroTexto">
              <a:extLst>
                <a:ext uri="{FF2B5EF4-FFF2-40B4-BE49-F238E27FC236}">
                  <a16:creationId xmlns:a16="http://schemas.microsoft.com/office/drawing/2014/main" xmlns="" xmlns:a14="http://schemas.microsoft.com/office/drawing/2010/main" id="{00000000-0008-0000-0000-00001B000000}"/>
                </a:ext>
              </a:extLst>
            </xdr:cNvPr>
            <xdr:cNvSpPr txBox="1"/>
          </xdr:nvSpPr>
          <xdr:spPr>
            <a:xfrm>
              <a:off x="28457525" y="90349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560917</xdr:colOff>
      <xdr:row>60</xdr:row>
      <xdr:rowOff>169334</xdr:rowOff>
    </xdr:from>
    <xdr:ext cx="1854200" cy="635001"/>
    <mc:AlternateContent xmlns:mc="http://schemas.openxmlformats.org/markup-compatibility/2006">
      <mc:Choice xmlns:a14="http://schemas.microsoft.com/office/drawing/2010/main" Requires="a14">
        <xdr:sp macro="" textlink="">
          <xdr:nvSpPr>
            <xdr:cNvPr id="7" name="6 CuadroTexto">
              <a:extLst>
                <a:ext uri="{FF2B5EF4-FFF2-40B4-BE49-F238E27FC236}">
                  <a16:creationId xmlns:a16="http://schemas.microsoft.com/office/drawing/2014/main" xmlns="" id="{00000000-0008-0000-0000-00001C000000}"/>
                </a:ext>
              </a:extLst>
            </xdr:cNvPr>
            <xdr:cNvSpPr txBox="1"/>
          </xdr:nvSpPr>
          <xdr:spPr>
            <a:xfrm>
              <a:off x="28478692" y="1210415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𝐼𝐶𝐿𝐺</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7" name="6 CuadroTexto">
              <a:extLst>
                <a:ext uri="{FF2B5EF4-FFF2-40B4-BE49-F238E27FC236}">
                  <a16:creationId xmlns:a16="http://schemas.microsoft.com/office/drawing/2014/main" xmlns="" xmlns:a14="http://schemas.microsoft.com/office/drawing/2010/main" id="{00000000-0008-0000-0000-00001C000000}"/>
                </a:ext>
              </a:extLst>
            </xdr:cNvPr>
            <xdr:cNvSpPr txBox="1"/>
          </xdr:nvSpPr>
          <xdr:spPr>
            <a:xfrm>
              <a:off x="28478692" y="1210415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〖𝐼𝐶𝐿𝐺〗_𝑖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582078</xdr:colOff>
      <xdr:row>67</xdr:row>
      <xdr:rowOff>179917</xdr:rowOff>
    </xdr:from>
    <xdr:ext cx="1854200" cy="635001"/>
    <mc:AlternateContent xmlns:mc="http://schemas.openxmlformats.org/markup-compatibility/2006">
      <mc:Choice xmlns:a14="http://schemas.microsoft.com/office/drawing/2010/main" Requires="a14">
        <xdr:sp macro="" textlink="">
          <xdr:nvSpPr>
            <xdr:cNvPr id="8" name="7 CuadroTexto">
              <a:extLst>
                <a:ext uri="{FF2B5EF4-FFF2-40B4-BE49-F238E27FC236}">
                  <a16:creationId xmlns:a16="http://schemas.microsoft.com/office/drawing/2014/main" xmlns="" id="{00000000-0008-0000-0000-00001D000000}"/>
                </a:ext>
              </a:extLst>
            </xdr:cNvPr>
            <xdr:cNvSpPr txBox="1"/>
          </xdr:nvSpPr>
          <xdr:spPr>
            <a:xfrm>
              <a:off x="28499853" y="134768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𝐼𝐶𝐿𝐸</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8" name="7 CuadroTexto">
              <a:extLst>
                <a:ext uri="{FF2B5EF4-FFF2-40B4-BE49-F238E27FC236}">
                  <a16:creationId xmlns:a16="http://schemas.microsoft.com/office/drawing/2014/main" xmlns="" xmlns:a14="http://schemas.microsoft.com/office/drawing/2010/main" id="{00000000-0008-0000-0000-00001D000000}"/>
                </a:ext>
              </a:extLst>
            </xdr:cNvPr>
            <xdr:cNvSpPr txBox="1"/>
          </xdr:nvSpPr>
          <xdr:spPr>
            <a:xfrm>
              <a:off x="28499853" y="134768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〖𝐼𝐶𝐿𝐸〗_𝑖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613834</xdr:colOff>
      <xdr:row>129</xdr:row>
      <xdr:rowOff>169330</xdr:rowOff>
    </xdr:from>
    <xdr:ext cx="1854200" cy="635001"/>
    <mc:AlternateContent xmlns:mc="http://schemas.openxmlformats.org/markup-compatibility/2006">
      <mc:Choice xmlns:a14="http://schemas.microsoft.com/office/drawing/2010/main" Requires="a14">
        <xdr:sp macro="" textlink="">
          <xdr:nvSpPr>
            <xdr:cNvPr id="9" name="8 CuadroTexto">
              <a:extLst>
                <a:ext uri="{FF2B5EF4-FFF2-40B4-BE49-F238E27FC236}">
                  <a16:creationId xmlns:a16="http://schemas.microsoft.com/office/drawing/2014/main" xmlns="" id="{00000000-0008-0000-0000-00001E000000}"/>
                </a:ext>
              </a:extLst>
            </xdr:cNvPr>
            <xdr:cNvSpPr txBox="1"/>
          </xdr:nvSpPr>
          <xdr:spPr>
            <a:xfrm>
              <a:off x="28531609" y="2635355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𝐼𝐶𝐷𝑂</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9" name="8 CuadroTexto">
              <a:extLst>
                <a:ext uri="{FF2B5EF4-FFF2-40B4-BE49-F238E27FC236}">
                  <a16:creationId xmlns:a16="http://schemas.microsoft.com/office/drawing/2014/main" xmlns="" xmlns:a14="http://schemas.microsoft.com/office/drawing/2010/main" id="{00000000-0008-0000-0000-00001E000000}"/>
                </a:ext>
              </a:extLst>
            </xdr:cNvPr>
            <xdr:cNvSpPr txBox="1"/>
          </xdr:nvSpPr>
          <xdr:spPr>
            <a:xfrm>
              <a:off x="28531609" y="2635355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𝐼𝐶𝐷𝑂</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12</xdr:col>
      <xdr:colOff>0</xdr:colOff>
      <xdr:row>98</xdr:row>
      <xdr:rowOff>0</xdr:rowOff>
    </xdr:from>
    <xdr:ext cx="1809750" cy="423333"/>
    <mc:AlternateContent xmlns:mc="http://schemas.openxmlformats.org/markup-compatibility/2006">
      <mc:Choice xmlns:a14="http://schemas.microsoft.com/office/drawing/2010/main" Requires="a14">
        <xdr:sp macro="" textlink="">
          <xdr:nvSpPr>
            <xdr:cNvPr id="10" name="9 CuadroTexto">
              <a:extLst>
                <a:ext uri="{FF2B5EF4-FFF2-40B4-BE49-F238E27FC236}">
                  <a16:creationId xmlns:a16="http://schemas.microsoft.com/office/drawing/2014/main" xmlns="" id="{00000000-0008-0000-0000-000023000000}"/>
                </a:ext>
              </a:extLst>
            </xdr:cNvPr>
            <xdr:cNvSpPr txBox="1"/>
          </xdr:nvSpPr>
          <xdr:spPr>
            <a:xfrm>
              <a:off x="23164800" y="1940242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IP2=</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dr:sp macro="" textlink="">
          <xdr:nvSpPr>
            <xdr:cNvPr id="10" name="9 CuadroTexto">
              <a:extLst>
                <a:ext uri="{FF2B5EF4-FFF2-40B4-BE49-F238E27FC236}">
                  <a16:creationId xmlns:a16="http://schemas.microsoft.com/office/drawing/2014/main" xmlns="" xmlns:a14="http://schemas.microsoft.com/office/drawing/2010/main" id="{00000000-0008-0000-0000-000023000000}"/>
                </a:ext>
              </a:extLst>
            </xdr:cNvPr>
            <xdr:cNvSpPr txBox="1"/>
          </xdr:nvSpPr>
          <xdr:spPr>
            <a:xfrm>
              <a:off x="23164800" y="1940242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IP2=</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12</xdr:col>
      <xdr:colOff>0</xdr:colOff>
      <xdr:row>82</xdr:row>
      <xdr:rowOff>0</xdr:rowOff>
    </xdr:from>
    <xdr:ext cx="1809750" cy="423333"/>
    <mc:AlternateContent xmlns:mc="http://schemas.openxmlformats.org/markup-compatibility/2006">
      <mc:Choice xmlns:a14="http://schemas.microsoft.com/office/drawing/2010/main" Requires="a14">
        <xdr:sp macro="" textlink="">
          <xdr:nvSpPr>
            <xdr:cNvPr id="11" name="10 CuadroTexto">
              <a:extLst>
                <a:ext uri="{FF2B5EF4-FFF2-40B4-BE49-F238E27FC236}">
                  <a16:creationId xmlns:a16="http://schemas.microsoft.com/office/drawing/2014/main" xmlns="" id="{00000000-0008-0000-0000-000024000000}"/>
                </a:ext>
              </a:extLst>
            </xdr:cNvPr>
            <xdr:cNvSpPr txBox="1"/>
          </xdr:nvSpPr>
          <xdr:spPr>
            <a:xfrm>
              <a:off x="23164800" y="1625917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IP1=</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r>
                            <a:rPr lang="es-ES" sz="1400" b="0" i="1">
                              <a:latin typeface="Cambria Math"/>
                            </a:rPr>
                            <m:t>𝑅𝑒𝑎𝑙𝑖𝑧𝑎𝑑𝑎𝑠</m:t>
                          </m:r>
                        </m:e>
                      </m:nary>
                    </m:num>
                    <m:den>
                      <m:nary>
                        <m:naryPr>
                          <m:chr m:val="∑"/>
                          <m:subHide m:val="on"/>
                          <m:supHide m:val="on"/>
                          <m:ctrlPr>
                            <a:rPr lang="es-ES" sz="1400" i="1">
                              <a:latin typeface="Cambria Math"/>
                            </a:rPr>
                          </m:ctrlPr>
                        </m:naryPr>
                        <m:sub/>
                        <m:sup/>
                        <m:e>
                          <m:sSub>
                            <m:sSubPr>
                              <m:ctrlPr>
                                <a:rPr lang="es-ES" sz="1400" i="1">
                                  <a:latin typeface="Cambria Math"/>
                                </a:rPr>
                              </m:ctrlPr>
                            </m:sSubPr>
                            <m:e>
                              <m:r>
                                <a:rPr lang="es-ES" sz="1400" b="0" i="1">
                                  <a:latin typeface="Cambria Math"/>
                                </a:rPr>
                                <m:t>𝐿𝑂</m:t>
                              </m:r>
                            </m:e>
                            <m:sub>
                              <m:r>
                                <a:rPr lang="es-ES" sz="1400" b="0" i="1">
                                  <a:latin typeface="Cambria Math"/>
                                </a:rPr>
                                <m:t>𝑝</m:t>
                              </m:r>
                            </m:sub>
                          </m:sSub>
                        </m:e>
                      </m:nary>
                      <m:r>
                        <a:rPr lang="es-ES" sz="1400" i="1">
                          <a:latin typeface="Cambria Math"/>
                        </a:rPr>
                        <m:t>𝑃</m:t>
                      </m:r>
                      <m:r>
                        <a:rPr lang="es-ES" sz="1400" b="0" i="1">
                          <a:latin typeface="Cambria Math"/>
                        </a:rPr>
                        <m:t>𝑟𝑒𝑣𝑖𝑠𝑡𝑎𝑠</m:t>
                      </m:r>
                    </m:den>
                  </m:f>
                </m:oMath>
              </a14:m>
              <a:endParaRPr lang="es-ES" sz="1400"/>
            </a:p>
          </xdr:txBody>
        </xdr:sp>
      </mc:Choice>
      <mc:Fallback>
        <xdr:sp macro="" textlink="">
          <xdr:nvSpPr>
            <xdr:cNvPr id="11" name="10 CuadroTexto">
              <a:extLst>
                <a:ext uri="{FF2B5EF4-FFF2-40B4-BE49-F238E27FC236}">
                  <a16:creationId xmlns:a16="http://schemas.microsoft.com/office/drawing/2014/main" xmlns="" xmlns:a14="http://schemas.microsoft.com/office/drawing/2010/main" id="{00000000-0008-0000-0000-000024000000}"/>
                </a:ext>
              </a:extLst>
            </xdr:cNvPr>
            <xdr:cNvSpPr txBox="1"/>
          </xdr:nvSpPr>
          <xdr:spPr>
            <a:xfrm>
              <a:off x="23164800" y="16259175"/>
              <a:ext cx="1809750" cy="423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a:t>IP1=</a:t>
              </a:r>
              <a:r>
                <a:rPr lang="es-ES" sz="1400" i="0">
                  <a:latin typeface="Cambria Math"/>
                </a:rPr>
                <a:t>(∑</a:t>
              </a:r>
              <a:r>
                <a:rPr lang="es-ES" sz="1400" b="0" i="0">
                  <a:latin typeface="Cambria Math"/>
                </a:rPr>
                <a:t>▒〖〖𝐿𝑂〗_𝑝 𝑅𝑒𝑎𝑙𝑖𝑧𝑎𝑑𝑎𝑠〗)/(∑▒〖𝐿𝑂〗_𝑝  </a:t>
              </a:r>
              <a:r>
                <a:rPr lang="es-ES" sz="1400" i="0">
                  <a:latin typeface="Cambria Math"/>
                </a:rPr>
                <a:t>𝑃</a:t>
              </a:r>
              <a:r>
                <a:rPr lang="es-ES" sz="1400" b="0" i="0">
                  <a:latin typeface="Cambria Math"/>
                </a:rPr>
                <a:t>𝑟𝑒𝑣𝑖𝑠𝑡𝑎𝑠)</a:t>
              </a:r>
              <a:endParaRPr lang="es-ES" sz="1400"/>
            </a:p>
          </xdr:txBody>
        </xdr:sp>
      </mc:Fallback>
    </mc:AlternateContent>
    <xdr:clientData/>
  </xdr:oneCellAnchor>
  <xdr:oneCellAnchor>
    <xdr:from>
      <xdr:col>16</xdr:col>
      <xdr:colOff>444512</xdr:colOff>
      <xdr:row>138</xdr:row>
      <xdr:rowOff>137583</xdr:rowOff>
    </xdr:from>
    <xdr:ext cx="2084917" cy="635001"/>
    <mc:AlternateContent xmlns:mc="http://schemas.openxmlformats.org/markup-compatibility/2006">
      <mc:Choice xmlns:a14="http://schemas.microsoft.com/office/drawing/2010/main" Requires="a14">
        <xdr:sp macro="" textlink="">
          <xdr:nvSpPr>
            <xdr:cNvPr id="12" name="11 CuadroTexto">
              <a:extLst>
                <a:ext uri="{FF2B5EF4-FFF2-40B4-BE49-F238E27FC236}">
                  <a16:creationId xmlns:a16="http://schemas.microsoft.com/office/drawing/2014/main" xmlns="" id="{00000000-0008-0000-0000-000026000000}"/>
                </a:ext>
              </a:extLst>
            </xdr:cNvPr>
            <xdr:cNvSpPr txBox="1"/>
          </xdr:nvSpPr>
          <xdr:spPr>
            <a:xfrm>
              <a:off x="28362287" y="28360158"/>
              <a:ext cx="2084917"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𝐼𝐶𝐻𝑃𝑀𝑀</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12" name="11 CuadroTexto">
              <a:extLst>
                <a:ext uri="{FF2B5EF4-FFF2-40B4-BE49-F238E27FC236}">
                  <a16:creationId xmlns:a16="http://schemas.microsoft.com/office/drawing/2014/main" xmlns="" xmlns:a14="http://schemas.microsoft.com/office/drawing/2010/main" id="{00000000-0008-0000-0000-000026000000}"/>
                </a:ext>
              </a:extLst>
            </xdr:cNvPr>
            <xdr:cNvSpPr txBox="1"/>
          </xdr:nvSpPr>
          <xdr:spPr>
            <a:xfrm>
              <a:off x="28362287" y="28360158"/>
              <a:ext cx="2084917"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𝐼𝐶𝐻𝑃𝑀𝑀</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592662</xdr:colOff>
      <xdr:row>147</xdr:row>
      <xdr:rowOff>211663</xdr:rowOff>
    </xdr:from>
    <xdr:ext cx="1854200" cy="635001"/>
    <mc:AlternateContent xmlns:mc="http://schemas.openxmlformats.org/markup-compatibility/2006">
      <mc:Choice xmlns:a14="http://schemas.microsoft.com/office/drawing/2010/main" Requires="a14">
        <xdr:sp macro="" textlink="">
          <xdr:nvSpPr>
            <xdr:cNvPr id="13" name="12 CuadroTexto">
              <a:extLst>
                <a:ext uri="{FF2B5EF4-FFF2-40B4-BE49-F238E27FC236}">
                  <a16:creationId xmlns:a16="http://schemas.microsoft.com/office/drawing/2014/main" xmlns="" id="{00000000-0008-0000-0000-000027000000}"/>
                </a:ext>
              </a:extLst>
            </xdr:cNvPr>
            <xdr:cNvSpPr txBox="1"/>
          </xdr:nvSpPr>
          <xdr:spPr>
            <a:xfrm>
              <a:off x="28510437" y="3078691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r>
                    <a:rPr lang="es-ES" sz="1400" b="0" i="1">
                      <a:latin typeface="Cambria Math"/>
                    </a:rPr>
                    <m:t>𝐼𝐶𝑀𝐶</m:t>
                  </m:r>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13" name="12 CuadroTexto">
              <a:extLst>
                <a:ext uri="{FF2B5EF4-FFF2-40B4-BE49-F238E27FC236}">
                  <a16:creationId xmlns:a16="http://schemas.microsoft.com/office/drawing/2014/main" xmlns="" xmlns:a14="http://schemas.microsoft.com/office/drawing/2010/main" id="{00000000-0008-0000-0000-000027000000}"/>
                </a:ext>
              </a:extLst>
            </xdr:cNvPr>
            <xdr:cNvSpPr txBox="1"/>
          </xdr:nvSpPr>
          <xdr:spPr>
            <a:xfrm>
              <a:off x="28510437" y="30786913"/>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𝐼𝐶𝑀𝐶</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613833</xdr:colOff>
      <xdr:row>417</xdr:row>
      <xdr:rowOff>10583</xdr:rowOff>
    </xdr:from>
    <xdr:ext cx="1854200" cy="635001"/>
    <mc:AlternateContent xmlns:mc="http://schemas.openxmlformats.org/markup-compatibility/2006">
      <mc:Choice xmlns:a14="http://schemas.microsoft.com/office/drawing/2010/main" Requires="a14">
        <xdr:sp macro="" textlink="">
          <xdr:nvSpPr>
            <xdr:cNvPr id="14" name="13 CuadroTexto">
              <a:extLst>
                <a:ext uri="{FF2B5EF4-FFF2-40B4-BE49-F238E27FC236}">
                  <a16:creationId xmlns:a16="http://schemas.microsoft.com/office/drawing/2014/main" xmlns="" id="{00000000-0008-0000-0000-000028000000}"/>
                </a:ext>
              </a:extLst>
            </xdr:cNvPr>
            <xdr:cNvSpPr txBox="1"/>
          </xdr:nvSpPr>
          <xdr:spPr>
            <a:xfrm>
              <a:off x="28531608" y="83935358"/>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14" name="13 CuadroTexto">
              <a:extLst>
                <a:ext uri="{FF2B5EF4-FFF2-40B4-BE49-F238E27FC236}">
                  <a16:creationId xmlns:a16="http://schemas.microsoft.com/office/drawing/2014/main" xmlns="" xmlns:a14="http://schemas.microsoft.com/office/drawing/2010/main" id="{00000000-0008-0000-0000-000028000000}"/>
                </a:ext>
              </a:extLst>
            </xdr:cNvPr>
            <xdr:cNvSpPr txBox="1"/>
          </xdr:nvSpPr>
          <xdr:spPr>
            <a:xfrm>
              <a:off x="28531608" y="83935358"/>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431</xdr:row>
      <xdr:rowOff>52917</xdr:rowOff>
    </xdr:from>
    <xdr:ext cx="1854200" cy="635001"/>
    <mc:AlternateContent xmlns:mc="http://schemas.openxmlformats.org/markup-compatibility/2006">
      <mc:Choice xmlns:a14="http://schemas.microsoft.com/office/drawing/2010/main" Requires="a14">
        <xdr:sp macro="" textlink="">
          <xdr:nvSpPr>
            <xdr:cNvPr id="15" name="14 CuadroTexto">
              <a:extLst>
                <a:ext uri="{FF2B5EF4-FFF2-40B4-BE49-F238E27FC236}">
                  <a16:creationId xmlns:a16="http://schemas.microsoft.com/office/drawing/2014/main" xmlns="" id="{00000000-0008-0000-0000-000029000000}"/>
                </a:ext>
              </a:extLst>
            </xdr:cNvPr>
            <xdr:cNvSpPr txBox="1"/>
          </xdr:nvSpPr>
          <xdr:spPr>
            <a:xfrm>
              <a:off x="28457525" y="8671136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15" name="14 CuadroTexto">
              <a:extLst>
                <a:ext uri="{FF2B5EF4-FFF2-40B4-BE49-F238E27FC236}">
                  <a16:creationId xmlns:a16="http://schemas.microsoft.com/office/drawing/2014/main" xmlns="" xmlns:a14="http://schemas.microsoft.com/office/drawing/2010/main" id="{00000000-0008-0000-0000-000029000000}"/>
                </a:ext>
              </a:extLst>
            </xdr:cNvPr>
            <xdr:cNvSpPr txBox="1"/>
          </xdr:nvSpPr>
          <xdr:spPr>
            <a:xfrm>
              <a:off x="28457525" y="8671136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560917</xdr:colOff>
      <xdr:row>483</xdr:row>
      <xdr:rowOff>169334</xdr:rowOff>
    </xdr:from>
    <xdr:ext cx="1854200" cy="635001"/>
    <mc:AlternateContent xmlns:mc="http://schemas.openxmlformats.org/markup-compatibility/2006">
      <mc:Choice xmlns:a14="http://schemas.microsoft.com/office/drawing/2010/main" Requires="a14">
        <xdr:sp macro="" textlink="">
          <xdr:nvSpPr>
            <xdr:cNvPr id="16" name="15 CuadroTexto">
              <a:extLst>
                <a:ext uri="{FF2B5EF4-FFF2-40B4-BE49-F238E27FC236}">
                  <a16:creationId xmlns:a16="http://schemas.microsoft.com/office/drawing/2014/main" xmlns="" id="{00000000-0008-0000-0000-00002A000000}"/>
                </a:ext>
              </a:extLst>
            </xdr:cNvPr>
            <xdr:cNvSpPr txBox="1"/>
          </xdr:nvSpPr>
          <xdr:spPr>
            <a:xfrm>
              <a:off x="28478692" y="97286234"/>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𝐼𝐶𝐿𝐺</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16" name="15 CuadroTexto">
              <a:extLst>
                <a:ext uri="{FF2B5EF4-FFF2-40B4-BE49-F238E27FC236}">
                  <a16:creationId xmlns:a16="http://schemas.microsoft.com/office/drawing/2014/main" xmlns="" xmlns:a14="http://schemas.microsoft.com/office/drawing/2010/main" id="{00000000-0008-0000-0000-00002A000000}"/>
                </a:ext>
              </a:extLst>
            </xdr:cNvPr>
            <xdr:cNvSpPr txBox="1"/>
          </xdr:nvSpPr>
          <xdr:spPr>
            <a:xfrm>
              <a:off x="28478692" y="97286234"/>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〖𝐼𝐶𝐿𝐺〗_𝑖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772578</xdr:colOff>
      <xdr:row>498</xdr:row>
      <xdr:rowOff>74084</xdr:rowOff>
    </xdr:from>
    <xdr:ext cx="1854200" cy="635001"/>
    <mc:AlternateContent xmlns:mc="http://schemas.openxmlformats.org/markup-compatibility/2006">
      <mc:Choice xmlns:a14="http://schemas.microsoft.com/office/drawing/2010/main" Requires="a14">
        <xdr:sp macro="" textlink="">
          <xdr:nvSpPr>
            <xdr:cNvPr id="17" name="16 CuadroTexto">
              <a:extLst>
                <a:ext uri="{FF2B5EF4-FFF2-40B4-BE49-F238E27FC236}">
                  <a16:creationId xmlns:a16="http://schemas.microsoft.com/office/drawing/2014/main" xmlns="" id="{00000000-0008-0000-0000-00002B000000}"/>
                </a:ext>
              </a:extLst>
            </xdr:cNvPr>
            <xdr:cNvSpPr txBox="1"/>
          </xdr:nvSpPr>
          <xdr:spPr>
            <a:xfrm>
              <a:off x="28690353" y="10011515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𝐼𝐶𝐿𝐸</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17" name="16 CuadroTexto">
              <a:extLst>
                <a:ext uri="{FF2B5EF4-FFF2-40B4-BE49-F238E27FC236}">
                  <a16:creationId xmlns:a16="http://schemas.microsoft.com/office/drawing/2014/main" xmlns="" xmlns:a14="http://schemas.microsoft.com/office/drawing/2010/main" id="{00000000-0008-0000-0000-00002B000000}"/>
                </a:ext>
              </a:extLst>
            </xdr:cNvPr>
            <xdr:cNvSpPr txBox="1"/>
          </xdr:nvSpPr>
          <xdr:spPr>
            <a:xfrm>
              <a:off x="28690353" y="100115159"/>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〖𝐼𝐶𝐿𝐸〗_𝑖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440</xdr:row>
      <xdr:rowOff>52917</xdr:rowOff>
    </xdr:from>
    <xdr:ext cx="1854200" cy="635001"/>
    <mc:AlternateContent xmlns:mc="http://schemas.openxmlformats.org/markup-compatibility/2006">
      <mc:Choice xmlns:a14="http://schemas.microsoft.com/office/drawing/2010/main" Requires="a14">
        <xdr:sp macro="" textlink="">
          <xdr:nvSpPr>
            <xdr:cNvPr id="18" name="40 CuadroTexto">
              <a:extLst>
                <a:ext uri="{FF2B5EF4-FFF2-40B4-BE49-F238E27FC236}">
                  <a16:creationId xmlns:a16="http://schemas.microsoft.com/office/drawing/2014/main" xmlns="" id="{EB650CF1-90D9-F948-B6C4-3183A43B2CF9}"/>
                </a:ext>
              </a:extLst>
            </xdr:cNvPr>
            <xdr:cNvSpPr txBox="1"/>
          </xdr:nvSpPr>
          <xdr:spPr>
            <a:xfrm>
              <a:off x="28457525" y="8849254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18" name="40 CuadroTexto">
              <a:extLst>
                <a:ext uri="{FF2B5EF4-FFF2-40B4-BE49-F238E27FC236}">
                  <a16:creationId xmlns:a16="http://schemas.microsoft.com/office/drawing/2014/main" xmlns="" xmlns:a14="http://schemas.microsoft.com/office/drawing/2010/main" id="{EB650CF1-90D9-F948-B6C4-3183A43B2CF9}"/>
                </a:ext>
              </a:extLst>
            </xdr:cNvPr>
            <xdr:cNvSpPr txBox="1"/>
          </xdr:nvSpPr>
          <xdr:spPr>
            <a:xfrm>
              <a:off x="28457525" y="8849254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449</xdr:row>
      <xdr:rowOff>52917</xdr:rowOff>
    </xdr:from>
    <xdr:ext cx="1854200" cy="635001"/>
    <mc:AlternateContent xmlns:mc="http://schemas.openxmlformats.org/markup-compatibility/2006">
      <mc:Choice xmlns:a14="http://schemas.microsoft.com/office/drawing/2010/main" Requires="a14">
        <xdr:sp macro="" textlink="">
          <xdr:nvSpPr>
            <xdr:cNvPr id="19" name="40 CuadroTexto">
              <a:extLst>
                <a:ext uri="{FF2B5EF4-FFF2-40B4-BE49-F238E27FC236}">
                  <a16:creationId xmlns:a16="http://schemas.microsoft.com/office/drawing/2014/main" xmlns="" id="{67477E21-906E-7649-A98F-5233E6DAFE57}"/>
                </a:ext>
              </a:extLst>
            </xdr:cNvPr>
            <xdr:cNvSpPr txBox="1"/>
          </xdr:nvSpPr>
          <xdr:spPr>
            <a:xfrm>
              <a:off x="28457525" y="902737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19" name="40 CuadroTexto">
              <a:extLst>
                <a:ext uri="{FF2B5EF4-FFF2-40B4-BE49-F238E27FC236}">
                  <a16:creationId xmlns:a16="http://schemas.microsoft.com/office/drawing/2014/main" xmlns="" xmlns:a14="http://schemas.microsoft.com/office/drawing/2010/main" id="{67477E21-906E-7649-A98F-5233E6DAFE57}"/>
                </a:ext>
              </a:extLst>
            </xdr:cNvPr>
            <xdr:cNvSpPr txBox="1"/>
          </xdr:nvSpPr>
          <xdr:spPr>
            <a:xfrm>
              <a:off x="28457525" y="9027371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458</xdr:row>
      <xdr:rowOff>52917</xdr:rowOff>
    </xdr:from>
    <xdr:ext cx="1854200" cy="635001"/>
    <mc:AlternateContent xmlns:mc="http://schemas.openxmlformats.org/markup-compatibility/2006">
      <mc:Choice xmlns:a14="http://schemas.microsoft.com/office/drawing/2010/main" Requires="a14">
        <xdr:sp macro="" textlink="">
          <xdr:nvSpPr>
            <xdr:cNvPr id="20" name="40 CuadroTexto">
              <a:extLst>
                <a:ext uri="{FF2B5EF4-FFF2-40B4-BE49-F238E27FC236}">
                  <a16:creationId xmlns:a16="http://schemas.microsoft.com/office/drawing/2014/main" xmlns="" id="{3190EFB4-B6E8-8545-8227-52BA08CE9BDC}"/>
                </a:ext>
              </a:extLst>
            </xdr:cNvPr>
            <xdr:cNvSpPr txBox="1"/>
          </xdr:nvSpPr>
          <xdr:spPr>
            <a:xfrm>
              <a:off x="28457525" y="920548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20" name="40 CuadroTexto">
              <a:extLst>
                <a:ext uri="{FF2B5EF4-FFF2-40B4-BE49-F238E27FC236}">
                  <a16:creationId xmlns:a16="http://schemas.microsoft.com/office/drawing/2014/main" xmlns="" xmlns:a14="http://schemas.microsoft.com/office/drawing/2010/main" id="{3190EFB4-B6E8-8545-8227-52BA08CE9BDC}"/>
                </a:ext>
              </a:extLst>
            </xdr:cNvPr>
            <xdr:cNvSpPr txBox="1"/>
          </xdr:nvSpPr>
          <xdr:spPr>
            <a:xfrm>
              <a:off x="28457525" y="92054892"/>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539750</xdr:colOff>
      <xdr:row>467</xdr:row>
      <xdr:rowOff>52917</xdr:rowOff>
    </xdr:from>
    <xdr:ext cx="1854200" cy="635001"/>
    <mc:AlternateContent xmlns:mc="http://schemas.openxmlformats.org/markup-compatibility/2006">
      <mc:Choice xmlns:a14="http://schemas.microsoft.com/office/drawing/2010/main" Requires="a14">
        <xdr:sp macro="" textlink="">
          <xdr:nvSpPr>
            <xdr:cNvPr id="21" name="40 CuadroTexto">
              <a:extLst>
                <a:ext uri="{FF2B5EF4-FFF2-40B4-BE49-F238E27FC236}">
                  <a16:creationId xmlns:a16="http://schemas.microsoft.com/office/drawing/2014/main" xmlns="" id="{598A70AC-659E-2B4A-A83A-CD71C1AB568E}"/>
                </a:ext>
              </a:extLst>
            </xdr:cNvPr>
            <xdr:cNvSpPr txBox="1"/>
          </xdr:nvSpPr>
          <xdr:spPr>
            <a:xfrm>
              <a:off x="28457525" y="9383606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𝐼𝐶𝐿𝑂𝑃</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21" name="40 CuadroTexto">
              <a:extLst>
                <a:ext uri="{FF2B5EF4-FFF2-40B4-BE49-F238E27FC236}">
                  <a16:creationId xmlns:a16="http://schemas.microsoft.com/office/drawing/2014/main" xmlns="" xmlns:a14="http://schemas.microsoft.com/office/drawing/2010/main" id="{598A70AC-659E-2B4A-A83A-CD71C1AB568E}"/>
                </a:ext>
              </a:extLst>
            </xdr:cNvPr>
            <xdr:cNvSpPr txBox="1"/>
          </xdr:nvSpPr>
          <xdr:spPr>
            <a:xfrm>
              <a:off x="28457525" y="93836067"/>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〖𝐼𝐶𝐿𝑂𝑃〗_𝑖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719667</xdr:colOff>
      <xdr:row>512</xdr:row>
      <xdr:rowOff>190500</xdr:rowOff>
    </xdr:from>
    <xdr:ext cx="1854200" cy="635001"/>
    <mc:AlternateContent xmlns:mc="http://schemas.openxmlformats.org/markup-compatibility/2006">
      <mc:Choice xmlns:a14="http://schemas.microsoft.com/office/drawing/2010/main" Requires="a14">
        <xdr:sp macro="" textlink="">
          <xdr:nvSpPr>
            <xdr:cNvPr id="22" name="42 CuadroTexto">
              <a:extLst>
                <a:ext uri="{FF2B5EF4-FFF2-40B4-BE49-F238E27FC236}">
                  <a16:creationId xmlns:a16="http://schemas.microsoft.com/office/drawing/2014/main" xmlns="" id="{BCA35090-B55C-6947-A27C-6B535CAD5B99}"/>
                </a:ext>
              </a:extLst>
            </xdr:cNvPr>
            <xdr:cNvSpPr txBox="1"/>
          </xdr:nvSpPr>
          <xdr:spPr>
            <a:xfrm>
              <a:off x="28637442" y="10294620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m:t>
                      </m:r>
                      <m:r>
                        <a:rPr lang="es-ES" sz="1400" b="0" i="1">
                          <a:latin typeface="Cambria Math" panose="02040503050406030204" pitchFamily="18" charset="0"/>
                        </a:rPr>
                        <m:t>𝐷𝑂</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22" name="42 CuadroTexto">
              <a:extLst>
                <a:ext uri="{FF2B5EF4-FFF2-40B4-BE49-F238E27FC236}">
                  <a16:creationId xmlns:a16="http://schemas.microsoft.com/office/drawing/2014/main" xmlns="" xmlns:a14="http://schemas.microsoft.com/office/drawing/2010/main" id="{BCA35090-B55C-6947-A27C-6B535CAD5B99}"/>
                </a:ext>
              </a:extLst>
            </xdr:cNvPr>
            <xdr:cNvSpPr txBox="1"/>
          </xdr:nvSpPr>
          <xdr:spPr>
            <a:xfrm>
              <a:off x="28637442" y="102946200"/>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a:t>
              </a:r>
              <a:r>
                <a:rPr lang="es-ES" sz="1400" b="0" i="0">
                  <a:latin typeface="Cambria Math" panose="02040503050406030204" pitchFamily="18" charset="0"/>
                </a:rPr>
                <a:t>𝐷𝑂</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677334</xdr:colOff>
      <xdr:row>529</xdr:row>
      <xdr:rowOff>63501</xdr:rowOff>
    </xdr:from>
    <xdr:ext cx="2286000" cy="635001"/>
    <mc:AlternateContent xmlns:mc="http://schemas.openxmlformats.org/markup-compatibility/2006">
      <mc:Choice xmlns:a14="http://schemas.microsoft.com/office/drawing/2010/main" Requires="a14">
        <xdr:sp macro="" textlink="">
          <xdr:nvSpPr>
            <xdr:cNvPr id="23" name="42 CuadroTexto">
              <a:extLst>
                <a:ext uri="{FF2B5EF4-FFF2-40B4-BE49-F238E27FC236}">
                  <a16:creationId xmlns:a16="http://schemas.microsoft.com/office/drawing/2014/main" xmlns="" id="{7E33EDE1-DD77-6F46-B462-2E830AC709A2}"/>
                </a:ext>
              </a:extLst>
            </xdr:cNvPr>
            <xdr:cNvSpPr txBox="1"/>
          </xdr:nvSpPr>
          <xdr:spPr>
            <a:xfrm>
              <a:off x="28595109" y="106400601"/>
              <a:ext cx="22860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𝐼𝐶𝐿</m:t>
                      </m:r>
                      <m:r>
                        <a:rPr lang="es-ES" sz="1400" b="0" i="1">
                          <a:latin typeface="Cambria Math" panose="02040503050406030204" pitchFamily="18" charset="0"/>
                        </a:rPr>
                        <m:t>𝐻𝑃𝑀𝑀</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23" name="42 CuadroTexto">
              <a:extLst>
                <a:ext uri="{FF2B5EF4-FFF2-40B4-BE49-F238E27FC236}">
                  <a16:creationId xmlns:a16="http://schemas.microsoft.com/office/drawing/2014/main" xmlns="" xmlns:a14="http://schemas.microsoft.com/office/drawing/2010/main" id="{7E33EDE1-DD77-6F46-B462-2E830AC709A2}"/>
                </a:ext>
              </a:extLst>
            </xdr:cNvPr>
            <xdr:cNvSpPr txBox="1"/>
          </xdr:nvSpPr>
          <xdr:spPr>
            <a:xfrm>
              <a:off x="28595109" y="106400601"/>
              <a:ext cx="22860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〖𝐼𝐶𝐿</a:t>
              </a:r>
              <a:r>
                <a:rPr lang="es-ES" sz="1400" b="0" i="0">
                  <a:latin typeface="Cambria Math" panose="02040503050406030204" pitchFamily="18" charset="0"/>
                </a:rPr>
                <a:t>𝐻𝑃𝑀𝑀</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oneCellAnchor>
    <xdr:from>
      <xdr:col>16</xdr:col>
      <xdr:colOff>931334</xdr:colOff>
      <xdr:row>546</xdr:row>
      <xdr:rowOff>190500</xdr:rowOff>
    </xdr:from>
    <xdr:ext cx="1854200" cy="635001"/>
    <mc:AlternateContent xmlns:mc="http://schemas.openxmlformats.org/markup-compatibility/2006">
      <mc:Choice xmlns:a14="http://schemas.microsoft.com/office/drawing/2010/main" Requires="a14">
        <xdr:sp macro="" textlink="">
          <xdr:nvSpPr>
            <xdr:cNvPr id="24" name="42 CuadroTexto">
              <a:extLst>
                <a:ext uri="{FF2B5EF4-FFF2-40B4-BE49-F238E27FC236}">
                  <a16:creationId xmlns:a16="http://schemas.microsoft.com/office/drawing/2014/main" xmlns="" id="{AB176A3E-153B-6A47-BB1A-C8F3DB7096F3}"/>
                </a:ext>
              </a:extLst>
            </xdr:cNvPr>
            <xdr:cNvSpPr txBox="1"/>
          </xdr:nvSpPr>
          <xdr:spPr>
            <a:xfrm>
              <a:off x="28849109" y="11116627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14:m>
                <m:oMath xmlns:m="http://schemas.openxmlformats.org/officeDocument/2006/math">
                  <m:sSub>
                    <m:sSubPr>
                      <m:ctrlPr>
                        <a:rPr lang="es-ES" sz="1400" b="0" i="1">
                          <a:latin typeface="Cambria Math"/>
                        </a:rPr>
                      </m:ctrlPr>
                    </m:sSubPr>
                    <m:e>
                      <m:r>
                        <a:rPr lang="es-ES" sz="1400" b="0" i="1">
                          <a:latin typeface="Cambria Math"/>
                        </a:rPr>
                        <m:t>𝐼𝐶</m:t>
                      </m:r>
                      <m:r>
                        <a:rPr lang="es-ES" sz="1400" b="0" i="1">
                          <a:latin typeface="Cambria Math" panose="02040503050406030204" pitchFamily="18" charset="0"/>
                        </a:rPr>
                        <m:t>𝑀𝐶</m:t>
                      </m:r>
                    </m:e>
                    <m:sub>
                      <m:r>
                        <a:rPr lang="es-ES" sz="1400" b="0" i="1">
                          <a:latin typeface="Cambria Math"/>
                        </a:rPr>
                        <m:t>𝑖</m:t>
                      </m:r>
                    </m:sub>
                  </m:sSub>
                </m:oMath>
              </a14:m>
              <a:r>
                <a:rPr lang="es-ES" sz="1400"/>
                <a:t>=</a:t>
              </a:r>
              <a14:m>
                <m:oMath xmlns:m="http://schemas.openxmlformats.org/officeDocument/2006/math">
                  <m:f>
                    <m:fPr>
                      <m:ctrlPr>
                        <a:rPr lang="es-ES" sz="1400" i="1">
                          <a:latin typeface="Cambria Math"/>
                        </a:rPr>
                      </m:ctrlPr>
                    </m:fPr>
                    <m:num>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r>
                            <a:rPr lang="es-ES" sz="1400" b="0" i="1">
                              <a:latin typeface="Cambria Math"/>
                              <a:ea typeface="Cambria Math"/>
                            </a:rPr>
                            <m:t>𝐶</m:t>
                          </m:r>
                        </m:e>
                      </m:nary>
                    </m:num>
                    <m:den>
                      <m:nary>
                        <m:naryPr>
                          <m:chr m:val="∑"/>
                          <m:subHide m:val="on"/>
                          <m:supHide m:val="on"/>
                          <m:ctrlPr>
                            <a:rPr lang="es-ES" sz="1400" i="1">
                              <a:latin typeface="Cambria Math"/>
                            </a:rPr>
                          </m:ctrlPr>
                        </m:naryPr>
                        <m:sub/>
                        <m:sup/>
                        <m:e>
                          <m:r>
                            <a:rPr lang="es-ES" sz="1400" b="0" i="1">
                              <a:latin typeface="Cambria Math"/>
                            </a:rPr>
                            <m:t>𝑃</m:t>
                          </m:r>
                          <m:r>
                            <a:rPr lang="es-ES" sz="1400" b="0" i="1">
                              <a:latin typeface="Cambria Math"/>
                              <a:ea typeface="Cambria Math"/>
                            </a:rPr>
                            <m:t>×</m:t>
                          </m:r>
                          <m:sSub>
                            <m:sSubPr>
                              <m:ctrlPr>
                                <a:rPr lang="es-ES" sz="1400" b="0" i="1">
                                  <a:latin typeface="Cambria Math"/>
                                  <a:ea typeface="Cambria Math"/>
                                </a:rPr>
                              </m:ctrlPr>
                            </m:sSubPr>
                            <m:e>
                              <m:r>
                                <a:rPr lang="es-ES" sz="1400" b="0" i="1">
                                  <a:latin typeface="Cambria Math"/>
                                  <a:ea typeface="Cambria Math"/>
                                </a:rPr>
                                <m:t>𝐶</m:t>
                              </m:r>
                            </m:e>
                            <m:sub>
                              <m:r>
                                <a:rPr lang="es-ES" sz="1400" b="0" i="1">
                                  <a:latin typeface="Cambria Math"/>
                                  <a:ea typeface="Cambria Math"/>
                                </a:rPr>
                                <m:t>𝑚𝑎𝑥</m:t>
                              </m:r>
                            </m:sub>
                          </m:sSub>
                        </m:e>
                      </m:nary>
                    </m:den>
                  </m:f>
                  <m:r>
                    <a:rPr lang="es-ES" sz="1400" i="1">
                      <a:latin typeface="Cambria Math"/>
                      <a:ea typeface="Cambria Math"/>
                    </a:rPr>
                    <m:t>×</m:t>
                  </m:r>
                  <m:r>
                    <a:rPr lang="es-ES" sz="1400" b="0" i="1">
                      <a:latin typeface="Cambria Math"/>
                      <a:ea typeface="Cambria Math"/>
                    </a:rPr>
                    <m:t>10</m:t>
                  </m:r>
                </m:oMath>
              </a14:m>
              <a:endParaRPr lang="es-ES" sz="1400"/>
            </a:p>
          </xdr:txBody>
        </xdr:sp>
      </mc:Choice>
      <mc:Fallback>
        <xdr:sp macro="" textlink="">
          <xdr:nvSpPr>
            <xdr:cNvPr id="24" name="42 CuadroTexto">
              <a:extLst>
                <a:ext uri="{FF2B5EF4-FFF2-40B4-BE49-F238E27FC236}">
                  <a16:creationId xmlns:a16="http://schemas.microsoft.com/office/drawing/2014/main" xmlns="" xmlns:a14="http://schemas.microsoft.com/office/drawing/2010/main" id="{AB176A3E-153B-6A47-BB1A-C8F3DB7096F3}"/>
                </a:ext>
              </a:extLst>
            </xdr:cNvPr>
            <xdr:cNvSpPr txBox="1"/>
          </xdr:nvSpPr>
          <xdr:spPr>
            <a:xfrm>
              <a:off x="28849109" y="111166275"/>
              <a:ext cx="1854200" cy="6350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400" b="0" i="0">
                  <a:latin typeface="Cambria Math"/>
                </a:rPr>
                <a:t>〖𝐼𝐶</a:t>
              </a:r>
              <a:r>
                <a:rPr lang="es-ES" sz="1400" b="0" i="0">
                  <a:latin typeface="Cambria Math" panose="02040503050406030204" pitchFamily="18" charset="0"/>
                </a:rPr>
                <a:t>𝑀𝐶</a:t>
              </a:r>
              <a:r>
                <a:rPr lang="es-ES" sz="1400" b="0" i="0">
                  <a:latin typeface="Cambria Math"/>
                </a:rPr>
                <a:t>〗_𝑖</a:t>
              </a:r>
              <a:r>
                <a:rPr lang="es-ES" sz="1400"/>
                <a:t>=</a:t>
              </a:r>
              <a:r>
                <a:rPr lang="es-ES" sz="1400" i="0">
                  <a:latin typeface="Cambria Math"/>
                </a:rPr>
                <a:t>(∑</a:t>
              </a:r>
              <a:r>
                <a:rPr lang="es-ES" sz="1400" b="0" i="0">
                  <a:latin typeface="Cambria Math"/>
                  <a:ea typeface="Cambria Math"/>
                </a:rPr>
                <a:t>▒〖</a:t>
              </a:r>
              <a:r>
                <a:rPr lang="es-ES" sz="1400" b="0" i="0">
                  <a:latin typeface="Cambria Math"/>
                </a:rPr>
                <a:t>𝑃</a:t>
              </a:r>
              <a:r>
                <a:rPr lang="es-ES" sz="1400" b="0" i="0">
                  <a:latin typeface="Cambria Math"/>
                  <a:ea typeface="Cambria Math"/>
                </a:rPr>
                <a:t>×𝐶〗)/(∑▒〖</a:t>
              </a:r>
              <a:r>
                <a:rPr lang="es-ES" sz="1400" b="0" i="0">
                  <a:latin typeface="Cambria Math"/>
                </a:rPr>
                <a:t>𝑃</a:t>
              </a:r>
              <a:r>
                <a:rPr lang="es-ES" sz="1400" b="0" i="0">
                  <a:latin typeface="Cambria Math"/>
                  <a:ea typeface="Cambria Math"/>
                </a:rPr>
                <a:t>×𝐶_𝑚𝑎𝑥 〗)</a:t>
              </a:r>
              <a:r>
                <a:rPr lang="es-ES" sz="1400" i="0">
                  <a:latin typeface="Cambria Math"/>
                  <a:ea typeface="Cambria Math"/>
                </a:rPr>
                <a:t>×</a:t>
              </a:r>
              <a:r>
                <a:rPr lang="es-ES" sz="1400" b="0" i="0">
                  <a:latin typeface="Cambria Math"/>
                  <a:ea typeface="Cambria Math"/>
                </a:rPr>
                <a:t>10</a:t>
              </a:r>
              <a:endParaRPr lang="es-ES" sz="1400"/>
            </a:p>
          </xdr:txBody>
        </xdr:sp>
      </mc:Fallback>
    </mc:AlternateContent>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XFD569"/>
  <sheetViews>
    <sheetView zoomScale="60" zoomScaleNormal="60" workbookViewId="0">
      <selection activeCell="H30" sqref="H30"/>
    </sheetView>
  </sheetViews>
  <sheetFormatPr baseColWidth="10" defaultRowHeight="15" x14ac:dyDescent="0.25"/>
  <cols>
    <col min="2" max="2" width="14" customWidth="1"/>
    <col min="3" max="3" width="17.5703125" customWidth="1"/>
    <col min="4" max="4" width="49.28515625" customWidth="1"/>
    <col min="5" max="5" width="22.140625" customWidth="1"/>
    <col min="6" max="6" width="16.42578125" customWidth="1"/>
    <col min="7" max="7" width="14.7109375" customWidth="1"/>
    <col min="8" max="8" width="80.28515625" customWidth="1"/>
    <col min="9" max="9" width="67" customWidth="1"/>
    <col min="10" max="10" width="18.7109375" customWidth="1"/>
    <col min="11" max="11" width="20.85546875" customWidth="1"/>
    <col min="12" max="12" width="15" customWidth="1"/>
    <col min="13" max="13" width="17.42578125" customWidth="1"/>
    <col min="14" max="14" width="15" customWidth="1"/>
    <col min="15" max="15" width="21.140625" customWidth="1"/>
    <col min="16" max="16" width="17.7109375" customWidth="1"/>
    <col min="17" max="18" width="22.42578125" customWidth="1"/>
    <col min="19" max="19" width="17.7109375" customWidth="1"/>
    <col min="21" max="21" width="17.42578125" customWidth="1"/>
    <col min="22" max="22" width="23.7109375" customWidth="1"/>
    <col min="23" max="23" width="17.28515625" customWidth="1"/>
    <col min="24" max="24" width="18.28515625" customWidth="1"/>
    <col min="25" max="25" width="15.28515625" customWidth="1"/>
    <col min="26" max="26" width="17" customWidth="1"/>
    <col min="27" max="27" width="18.42578125" customWidth="1"/>
    <col min="28" max="28" width="17" customWidth="1"/>
    <col min="29" max="29" width="18.42578125" customWidth="1"/>
  </cols>
  <sheetData>
    <row r="1" spans="1:36" ht="15.75" thickBot="1" x14ac:dyDescent="0.3">
      <c r="A1" s="696" t="s">
        <v>443</v>
      </c>
      <c r="B1" s="697"/>
      <c r="C1" s="697"/>
      <c r="D1" s="697"/>
      <c r="E1" s="697"/>
      <c r="F1" s="697"/>
      <c r="G1" s="697"/>
      <c r="H1" s="697"/>
      <c r="I1" s="697"/>
      <c r="J1" s="697"/>
      <c r="K1" s="697"/>
      <c r="L1" s="697"/>
      <c r="M1" s="697"/>
      <c r="N1" s="697"/>
      <c r="O1" s="697"/>
      <c r="P1" s="697"/>
      <c r="Q1" s="697"/>
      <c r="R1" s="697"/>
      <c r="S1" s="698"/>
      <c r="T1" s="699"/>
    </row>
    <row r="2" spans="1:36" ht="15.75" thickBot="1" x14ac:dyDescent="0.3"/>
    <row r="3" spans="1:36" ht="15.75" thickBot="1" x14ac:dyDescent="0.3">
      <c r="A3" s="700" t="s">
        <v>146</v>
      </c>
      <c r="B3" s="701"/>
      <c r="C3" s="701"/>
      <c r="D3" s="701"/>
      <c r="E3" s="701"/>
      <c r="F3" s="701"/>
      <c r="G3" s="701"/>
      <c r="H3" s="701"/>
      <c r="I3" s="701"/>
      <c r="J3" s="701"/>
      <c r="K3" s="701"/>
      <c r="L3" s="701"/>
      <c r="M3" s="701"/>
      <c r="N3" s="701"/>
      <c r="O3" s="701"/>
      <c r="P3" s="701"/>
      <c r="Q3" s="701"/>
      <c r="R3" s="701"/>
      <c r="S3" s="698"/>
      <c r="T3" s="699"/>
    </row>
    <row r="4" spans="1:36" x14ac:dyDescent="0.25">
      <c r="A4" s="174"/>
      <c r="B4" s="174"/>
      <c r="C4" s="174"/>
      <c r="D4" s="174"/>
      <c r="E4" s="174"/>
      <c r="F4" s="174"/>
      <c r="G4" s="174"/>
      <c r="H4" s="174"/>
      <c r="I4" s="174"/>
      <c r="J4" s="174"/>
      <c r="K4" s="174"/>
      <c r="L4" s="174"/>
      <c r="M4" s="174"/>
      <c r="N4" s="174"/>
      <c r="O4" s="174"/>
      <c r="P4" s="174"/>
      <c r="Q4" s="174"/>
      <c r="R4" s="174"/>
    </row>
    <row r="5" spans="1:36" x14ac:dyDescent="0.25">
      <c r="A5" s="341" t="s">
        <v>439</v>
      </c>
      <c r="B5" s="47"/>
      <c r="C5" s="47"/>
      <c r="D5" s="47"/>
      <c r="E5" s="47"/>
      <c r="F5" s="47"/>
      <c r="G5" s="47"/>
      <c r="H5" s="47"/>
      <c r="I5" s="47"/>
      <c r="J5" s="47"/>
      <c r="K5" s="47"/>
      <c r="L5" s="47"/>
      <c r="M5" s="47"/>
      <c r="N5" s="47"/>
      <c r="O5" s="47"/>
      <c r="P5" s="47"/>
      <c r="Q5" s="47"/>
      <c r="R5" s="47"/>
    </row>
    <row r="6" spans="1:36" x14ac:dyDescent="0.25">
      <c r="A6" s="341" t="s">
        <v>440</v>
      </c>
      <c r="D6" s="47"/>
      <c r="E6" s="47"/>
      <c r="F6" s="47"/>
      <c r="G6" s="47"/>
      <c r="H6" s="47"/>
      <c r="I6" s="47"/>
      <c r="J6" s="47"/>
      <c r="K6" s="47"/>
      <c r="L6" s="47"/>
      <c r="M6" s="47"/>
      <c r="N6" s="47"/>
      <c r="O6" s="47"/>
      <c r="P6" s="47"/>
      <c r="Q6" s="47"/>
      <c r="R6" s="47"/>
    </row>
    <row r="7" spans="1:36" x14ac:dyDescent="0.25">
      <c r="Y7" s="41"/>
      <c r="Z7" s="41"/>
      <c r="AA7" s="41"/>
      <c r="AB7" s="41"/>
      <c r="AC7" s="41"/>
    </row>
    <row r="8" spans="1:36" x14ac:dyDescent="0.25">
      <c r="A8" s="22" t="s">
        <v>320</v>
      </c>
      <c r="B8" s="22"/>
      <c r="C8" s="39"/>
      <c r="D8" s="2" t="s">
        <v>4</v>
      </c>
      <c r="Y8" s="41"/>
      <c r="Z8" s="41"/>
      <c r="AA8" s="41"/>
      <c r="AB8" s="41"/>
      <c r="AC8" s="41"/>
    </row>
    <row r="9" spans="1:36" x14ac:dyDescent="0.25">
      <c r="Y9" s="41"/>
      <c r="Z9" s="41"/>
      <c r="AA9" s="41"/>
      <c r="AB9" s="41"/>
      <c r="AC9" s="41"/>
    </row>
    <row r="10" spans="1:36" ht="15.75" thickBot="1" x14ac:dyDescent="0.3">
      <c r="Y10" s="41"/>
      <c r="Z10" s="41"/>
      <c r="AA10" s="41"/>
      <c r="AB10" s="41"/>
      <c r="AC10" s="41"/>
    </row>
    <row r="11" spans="1:36" ht="18.75" thickBot="1" x14ac:dyDescent="0.4">
      <c r="A11" s="75" t="s">
        <v>174</v>
      </c>
      <c r="B11" s="76"/>
      <c r="C11" s="76"/>
      <c r="D11" s="76"/>
      <c r="E11" s="77" t="s">
        <v>266</v>
      </c>
      <c r="F11" s="76"/>
      <c r="G11" s="76"/>
      <c r="H11" s="76"/>
      <c r="I11" s="76"/>
      <c r="J11" s="76"/>
      <c r="K11" s="85" t="s">
        <v>1</v>
      </c>
      <c r="L11" s="308" t="s">
        <v>169</v>
      </c>
      <c r="M11" s="315" t="s">
        <v>1</v>
      </c>
      <c r="N11" s="315" t="s">
        <v>168</v>
      </c>
      <c r="O11" s="315" t="s">
        <v>170</v>
      </c>
      <c r="P11" s="109" t="s">
        <v>167</v>
      </c>
      <c r="Q11" s="747" t="s">
        <v>271</v>
      </c>
      <c r="R11" s="756"/>
      <c r="S11" s="758"/>
      <c r="T11" s="758"/>
      <c r="U11" s="758"/>
      <c r="V11" s="758"/>
      <c r="W11" s="758"/>
      <c r="X11" s="758"/>
      <c r="Y11" s="309"/>
      <c r="Z11" s="309"/>
      <c r="AA11" s="309"/>
      <c r="AB11" s="309"/>
    </row>
    <row r="12" spans="1:36" x14ac:dyDescent="0.25">
      <c r="A12" s="78"/>
      <c r="B12" s="8"/>
      <c r="C12" s="8"/>
      <c r="D12" s="8"/>
      <c r="E12" s="51" t="s">
        <v>273</v>
      </c>
      <c r="F12" s="50" t="s">
        <v>111</v>
      </c>
      <c r="G12" s="53"/>
      <c r="H12" s="54"/>
      <c r="I12" s="55"/>
      <c r="J12" s="73"/>
      <c r="K12" s="79" t="s">
        <v>2</v>
      </c>
      <c r="L12" s="102">
        <v>5</v>
      </c>
      <c r="M12" s="103">
        <v>1</v>
      </c>
      <c r="N12" s="104">
        <f>+L12*M12</f>
        <v>5</v>
      </c>
      <c r="O12" s="104">
        <v>1</v>
      </c>
      <c r="P12" s="105">
        <f>+L12*O12</f>
        <v>5</v>
      </c>
      <c r="Q12" s="80"/>
      <c r="R12" s="92"/>
      <c r="S12" s="68"/>
      <c r="T12" s="299"/>
      <c r="U12" s="68"/>
      <c r="V12" s="68"/>
      <c r="W12" s="299"/>
      <c r="X12" s="68"/>
      <c r="Y12" s="757"/>
      <c r="Z12" s="855"/>
      <c r="AA12" s="855"/>
      <c r="AB12" s="856"/>
    </row>
    <row r="13" spans="1:36" x14ac:dyDescent="0.25">
      <c r="A13" s="78"/>
      <c r="B13" s="8"/>
      <c r="C13" s="8"/>
      <c r="D13" s="8"/>
      <c r="E13" s="52" t="s">
        <v>274</v>
      </c>
      <c r="F13" s="752" t="s">
        <v>143</v>
      </c>
      <c r="G13" s="753"/>
      <c r="H13" s="753"/>
      <c r="I13" s="754"/>
      <c r="J13" s="74"/>
      <c r="K13" s="79" t="s">
        <v>2</v>
      </c>
      <c r="L13" s="86">
        <v>1</v>
      </c>
      <c r="M13" s="49">
        <v>0</v>
      </c>
      <c r="N13" s="27">
        <f t="shared" ref="N13:N25" si="0">+L13*M13</f>
        <v>0</v>
      </c>
      <c r="O13" s="27">
        <v>1</v>
      </c>
      <c r="P13" s="79">
        <f t="shared" ref="P13:P25" si="1">+L13*O13</f>
        <v>1</v>
      </c>
      <c r="Q13" s="80"/>
      <c r="R13" s="92"/>
      <c r="S13" s="68"/>
      <c r="T13" s="299"/>
      <c r="U13" s="68"/>
      <c r="V13" s="68"/>
      <c r="W13" s="299"/>
      <c r="X13" s="68"/>
      <c r="Y13" s="757"/>
      <c r="Z13" s="855"/>
      <c r="AA13" s="855"/>
      <c r="AB13" s="856"/>
    </row>
    <row r="14" spans="1:36" x14ac:dyDescent="0.25">
      <c r="A14" s="78"/>
      <c r="B14" s="8"/>
      <c r="C14" s="8"/>
      <c r="D14" s="8"/>
      <c r="E14" s="51" t="s">
        <v>275</v>
      </c>
      <c r="F14" s="50" t="s">
        <v>142</v>
      </c>
      <c r="G14" s="53"/>
      <c r="H14" s="54"/>
      <c r="I14" s="55"/>
      <c r="J14" s="73"/>
      <c r="K14" s="79" t="s">
        <v>2</v>
      </c>
      <c r="L14" s="86">
        <v>4</v>
      </c>
      <c r="M14" s="49">
        <v>1</v>
      </c>
      <c r="N14" s="27">
        <f t="shared" si="0"/>
        <v>4</v>
      </c>
      <c r="O14" s="27">
        <v>1</v>
      </c>
      <c r="P14" s="79">
        <f t="shared" si="1"/>
        <v>4</v>
      </c>
      <c r="Q14" s="80"/>
      <c r="R14" s="92"/>
      <c r="S14" s="68"/>
      <c r="T14" s="299"/>
      <c r="U14" s="68"/>
      <c r="V14" s="68"/>
      <c r="W14" s="299"/>
      <c r="X14" s="68"/>
      <c r="Y14" s="757"/>
      <c r="Z14" s="855"/>
      <c r="AA14" s="855"/>
      <c r="AB14" s="856"/>
    </row>
    <row r="15" spans="1:36" x14ac:dyDescent="0.25">
      <c r="A15" s="78"/>
      <c r="B15" s="8"/>
      <c r="C15" s="8"/>
      <c r="D15" s="8"/>
      <c r="E15" s="52" t="s">
        <v>276</v>
      </c>
      <c r="F15" s="752" t="s">
        <v>112</v>
      </c>
      <c r="G15" s="753"/>
      <c r="H15" s="753"/>
      <c r="I15" s="754"/>
      <c r="J15" s="74"/>
      <c r="K15" s="79" t="s">
        <v>2</v>
      </c>
      <c r="L15" s="86">
        <v>3</v>
      </c>
      <c r="M15" s="49">
        <v>1</v>
      </c>
      <c r="N15" s="27">
        <f t="shared" si="0"/>
        <v>3</v>
      </c>
      <c r="O15" s="27">
        <v>1</v>
      </c>
      <c r="P15" s="79">
        <f t="shared" si="1"/>
        <v>3</v>
      </c>
      <c r="Q15" s="80"/>
      <c r="R15" s="92"/>
      <c r="S15" s="68"/>
      <c r="T15" s="299"/>
      <c r="U15" s="68"/>
      <c r="V15" s="68"/>
      <c r="W15" s="299"/>
      <c r="X15" s="68"/>
      <c r="Y15" s="757"/>
      <c r="Z15" s="855"/>
      <c r="AA15" s="855"/>
      <c r="AB15" s="856"/>
      <c r="AD15" s="41"/>
      <c r="AE15" s="41"/>
      <c r="AF15" s="41"/>
      <c r="AG15" s="41"/>
      <c r="AH15" s="41"/>
      <c r="AI15" s="41"/>
      <c r="AJ15" s="41"/>
    </row>
    <row r="16" spans="1:36" x14ac:dyDescent="0.25">
      <c r="A16" s="78"/>
      <c r="B16" s="8"/>
      <c r="C16" s="8"/>
      <c r="D16" s="8"/>
      <c r="E16" s="51" t="s">
        <v>277</v>
      </c>
      <c r="F16" s="50" t="s">
        <v>114</v>
      </c>
      <c r="G16" s="53"/>
      <c r="H16" s="54"/>
      <c r="I16" s="55"/>
      <c r="J16" s="73"/>
      <c r="K16" s="79" t="s">
        <v>2</v>
      </c>
      <c r="L16" s="86">
        <v>4</v>
      </c>
      <c r="M16" s="49">
        <v>0</v>
      </c>
      <c r="N16" s="27">
        <f t="shared" si="0"/>
        <v>0</v>
      </c>
      <c r="O16" s="27">
        <v>1</v>
      </c>
      <c r="P16" s="79">
        <f t="shared" si="1"/>
        <v>4</v>
      </c>
      <c r="Q16" s="80"/>
      <c r="R16" s="92"/>
      <c r="S16" s="68"/>
      <c r="T16" s="299"/>
      <c r="U16" s="68"/>
      <c r="V16" s="68"/>
      <c r="W16" s="299"/>
      <c r="X16" s="68"/>
      <c r="Y16" s="757"/>
      <c r="Z16" s="855"/>
      <c r="AA16" s="855"/>
      <c r="AB16" s="856"/>
      <c r="AD16" s="41"/>
      <c r="AE16" s="41"/>
      <c r="AF16" s="41"/>
      <c r="AG16" s="41"/>
      <c r="AH16" s="41"/>
      <c r="AI16" s="41"/>
      <c r="AJ16" s="41"/>
    </row>
    <row r="17" spans="1:36" x14ac:dyDescent="0.25">
      <c r="A17" s="80"/>
      <c r="B17" s="8"/>
      <c r="C17" s="8"/>
      <c r="D17" s="8"/>
      <c r="E17" s="52" t="s">
        <v>278</v>
      </c>
      <c r="F17" s="752" t="s">
        <v>115</v>
      </c>
      <c r="G17" s="753"/>
      <c r="H17" s="753"/>
      <c r="I17" s="754"/>
      <c r="J17" s="74"/>
      <c r="K17" s="79" t="s">
        <v>2</v>
      </c>
      <c r="L17" s="86">
        <v>4</v>
      </c>
      <c r="M17" s="49">
        <v>1</v>
      </c>
      <c r="N17" s="27">
        <f t="shared" si="0"/>
        <v>4</v>
      </c>
      <c r="O17" s="27">
        <v>1</v>
      </c>
      <c r="P17" s="79">
        <f t="shared" si="1"/>
        <v>4</v>
      </c>
      <c r="Q17" s="80"/>
      <c r="R17" s="92"/>
      <c r="S17" s="68"/>
      <c r="T17" s="299"/>
      <c r="U17" s="68"/>
      <c r="V17" s="68"/>
      <c r="W17" s="299"/>
      <c r="X17" s="68"/>
      <c r="Y17" s="757"/>
      <c r="Z17" s="855"/>
      <c r="AA17" s="855"/>
      <c r="AB17" s="856"/>
      <c r="AD17" s="41"/>
      <c r="AE17" s="41"/>
      <c r="AF17" s="41"/>
      <c r="AG17" s="41"/>
      <c r="AH17" s="41"/>
      <c r="AI17" s="41"/>
      <c r="AJ17" s="41"/>
    </row>
    <row r="18" spans="1:36" x14ac:dyDescent="0.25">
      <c r="A18" s="80"/>
      <c r="B18" s="8"/>
      <c r="C18" s="8"/>
      <c r="D18" s="8"/>
      <c r="E18" s="51" t="s">
        <v>279</v>
      </c>
      <c r="F18" s="50" t="s">
        <v>117</v>
      </c>
      <c r="G18" s="53"/>
      <c r="H18" s="54"/>
      <c r="I18" s="55"/>
      <c r="J18" s="73"/>
      <c r="K18" s="79" t="s">
        <v>2</v>
      </c>
      <c r="L18" s="86">
        <v>5</v>
      </c>
      <c r="M18" s="49">
        <v>1</v>
      </c>
      <c r="N18" s="27">
        <f t="shared" si="0"/>
        <v>5</v>
      </c>
      <c r="O18" s="27">
        <v>1</v>
      </c>
      <c r="P18" s="79">
        <f t="shared" si="1"/>
        <v>5</v>
      </c>
      <c r="Q18" s="80"/>
      <c r="R18" s="92"/>
      <c r="S18" s="68"/>
      <c r="T18" s="299"/>
      <c r="U18" s="68"/>
      <c r="V18" s="68"/>
      <c r="W18" s="299"/>
      <c r="X18" s="68"/>
      <c r="Y18" s="757"/>
      <c r="Z18" s="855"/>
      <c r="AA18" s="855"/>
      <c r="AB18" s="856"/>
      <c r="AD18" s="41"/>
      <c r="AE18" s="41"/>
      <c r="AF18" s="41"/>
      <c r="AG18" s="41"/>
      <c r="AH18" s="41"/>
      <c r="AI18" s="41"/>
      <c r="AJ18" s="41"/>
    </row>
    <row r="19" spans="1:36" x14ac:dyDescent="0.25">
      <c r="A19" s="80"/>
      <c r="B19" s="8"/>
      <c r="C19" s="8"/>
      <c r="D19" s="8"/>
      <c r="E19" s="52" t="s">
        <v>280</v>
      </c>
      <c r="F19" s="752" t="s">
        <v>144</v>
      </c>
      <c r="G19" s="753"/>
      <c r="H19" s="753"/>
      <c r="I19" s="754"/>
      <c r="J19" s="74"/>
      <c r="K19" s="79" t="s">
        <v>2</v>
      </c>
      <c r="L19" s="86">
        <v>3</v>
      </c>
      <c r="M19" s="49">
        <v>1</v>
      </c>
      <c r="N19" s="27">
        <f t="shared" si="0"/>
        <v>3</v>
      </c>
      <c r="O19" s="27">
        <v>1</v>
      </c>
      <c r="P19" s="79">
        <f t="shared" si="1"/>
        <v>3</v>
      </c>
      <c r="Q19" s="80"/>
      <c r="R19" s="92"/>
      <c r="S19" s="68"/>
      <c r="T19" s="299"/>
      <c r="U19" s="68"/>
      <c r="V19" s="68"/>
      <c r="W19" s="299"/>
      <c r="X19" s="68"/>
      <c r="Y19" s="757"/>
      <c r="Z19" s="855"/>
      <c r="AA19" s="855"/>
      <c r="AB19" s="856"/>
      <c r="AD19" s="41"/>
      <c r="AE19" s="41"/>
      <c r="AF19" s="41"/>
      <c r="AG19" s="41"/>
      <c r="AH19" s="41"/>
      <c r="AI19" s="41"/>
      <c r="AJ19" s="41"/>
    </row>
    <row r="20" spans="1:36" ht="18" x14ac:dyDescent="0.35">
      <c r="A20" s="80"/>
      <c r="B20" s="8"/>
      <c r="C20" s="8"/>
      <c r="D20" s="8"/>
      <c r="E20" s="51" t="s">
        <v>281</v>
      </c>
      <c r="F20" s="50" t="s">
        <v>119</v>
      </c>
      <c r="G20" s="53"/>
      <c r="H20" s="54"/>
      <c r="I20" s="55"/>
      <c r="J20" s="73"/>
      <c r="K20" s="79" t="s">
        <v>2</v>
      </c>
      <c r="L20" s="86">
        <v>3</v>
      </c>
      <c r="M20" s="49">
        <v>1</v>
      </c>
      <c r="N20" s="27">
        <f t="shared" si="0"/>
        <v>3</v>
      </c>
      <c r="O20" s="27">
        <v>1</v>
      </c>
      <c r="P20" s="79">
        <f t="shared" si="1"/>
        <v>3</v>
      </c>
      <c r="Q20" s="741" t="s">
        <v>270</v>
      </c>
      <c r="R20" s="755"/>
      <c r="S20" s="68"/>
      <c r="T20" s="299"/>
      <c r="U20" s="68"/>
      <c r="V20" s="68"/>
      <c r="W20" s="299"/>
      <c r="X20" s="68"/>
      <c r="Y20" s="757"/>
      <c r="Z20" s="855"/>
      <c r="AA20" s="855"/>
      <c r="AB20" s="856"/>
      <c r="AD20" s="41"/>
      <c r="AE20" s="41"/>
      <c r="AF20" s="41"/>
      <c r="AG20" s="41"/>
      <c r="AH20" s="41"/>
      <c r="AI20" s="41"/>
      <c r="AJ20" s="41"/>
    </row>
    <row r="21" spans="1:36" s="341" customFormat="1" x14ac:dyDescent="0.25">
      <c r="A21" s="422"/>
      <c r="B21" s="349"/>
      <c r="C21" s="349"/>
      <c r="D21" s="349"/>
      <c r="E21" s="394" t="s">
        <v>282</v>
      </c>
      <c r="F21" s="752" t="s">
        <v>264</v>
      </c>
      <c r="G21" s="753"/>
      <c r="H21" s="753"/>
      <c r="I21" s="754"/>
      <c r="J21" s="416"/>
      <c r="K21" s="421" t="s">
        <v>2</v>
      </c>
      <c r="L21" s="428">
        <v>3</v>
      </c>
      <c r="M21" s="391">
        <v>1</v>
      </c>
      <c r="N21" s="368">
        <f t="shared" si="0"/>
        <v>3</v>
      </c>
      <c r="O21" s="368">
        <v>1</v>
      </c>
      <c r="P21" s="421">
        <f t="shared" si="1"/>
        <v>3</v>
      </c>
      <c r="Q21" s="652"/>
      <c r="R21" s="653"/>
      <c r="S21" s="410"/>
      <c r="T21" s="642"/>
      <c r="U21" s="410"/>
      <c r="V21" s="410"/>
      <c r="W21" s="642"/>
      <c r="X21" s="410"/>
      <c r="Y21" s="757"/>
      <c r="Z21" s="855"/>
      <c r="AA21" s="855"/>
      <c r="AB21" s="856"/>
      <c r="AD21" s="383"/>
      <c r="AE21" s="383"/>
      <c r="AF21" s="383"/>
      <c r="AG21" s="383"/>
      <c r="AH21" s="383"/>
      <c r="AI21" s="383"/>
      <c r="AJ21" s="383"/>
    </row>
    <row r="22" spans="1:36" x14ac:dyDescent="0.25">
      <c r="A22" s="80"/>
      <c r="B22" s="8"/>
      <c r="C22" s="8"/>
      <c r="D22" s="8"/>
      <c r="E22" s="393" t="s">
        <v>283</v>
      </c>
      <c r="F22" s="392" t="s">
        <v>263</v>
      </c>
      <c r="G22" s="395"/>
      <c r="H22" s="396"/>
      <c r="I22" s="397"/>
      <c r="J22" s="415"/>
      <c r="K22" s="79" t="s">
        <v>2</v>
      </c>
      <c r="L22" s="86">
        <v>3</v>
      </c>
      <c r="M22" s="49">
        <v>1</v>
      </c>
      <c r="N22" s="27">
        <f t="shared" si="0"/>
        <v>3</v>
      </c>
      <c r="O22" s="27">
        <v>1</v>
      </c>
      <c r="P22" s="79">
        <f t="shared" si="1"/>
        <v>3</v>
      </c>
      <c r="Q22" s="93">
        <f>+N26/P26*10</f>
        <v>8.9795918367346932</v>
      </c>
      <c r="R22" s="94" t="str">
        <f>+IF(Q22&lt;7,"INACEPTABLE","ACEPTABLE")</f>
        <v>ACEPTABLE</v>
      </c>
      <c r="S22" s="68"/>
      <c r="T22" s="299"/>
      <c r="U22" s="68"/>
      <c r="V22" s="68"/>
      <c r="W22" s="299"/>
      <c r="X22" s="68"/>
      <c r="Y22" s="757"/>
      <c r="Z22" s="855"/>
      <c r="AA22" s="855"/>
      <c r="AB22" s="856"/>
      <c r="AD22" s="41"/>
      <c r="AE22" s="41"/>
      <c r="AF22" s="41"/>
      <c r="AG22" s="41"/>
      <c r="AH22" s="135"/>
      <c r="AI22" s="41"/>
      <c r="AJ22" s="41"/>
    </row>
    <row r="23" spans="1:36" x14ac:dyDescent="0.25">
      <c r="A23" s="80"/>
      <c r="B23" s="8"/>
      <c r="C23" s="8"/>
      <c r="D23" s="8"/>
      <c r="E23" s="394" t="s">
        <v>284</v>
      </c>
      <c r="F23" s="752" t="s">
        <v>145</v>
      </c>
      <c r="G23" s="753"/>
      <c r="H23" s="753"/>
      <c r="I23" s="754"/>
      <c r="J23" s="416"/>
      <c r="K23" s="79" t="s">
        <v>2</v>
      </c>
      <c r="L23" s="86">
        <v>3</v>
      </c>
      <c r="M23" s="49">
        <v>1</v>
      </c>
      <c r="N23" s="27">
        <f t="shared" si="0"/>
        <v>3</v>
      </c>
      <c r="O23" s="27">
        <v>1</v>
      </c>
      <c r="P23" s="79">
        <f t="shared" si="1"/>
        <v>3</v>
      </c>
      <c r="Q23" s="80"/>
      <c r="R23" s="92"/>
      <c r="S23" s="68"/>
      <c r="T23" s="299"/>
      <c r="U23" s="68"/>
      <c r="V23" s="68"/>
      <c r="W23" s="299"/>
      <c r="X23" s="68"/>
      <c r="Y23" s="757"/>
      <c r="Z23" s="855"/>
      <c r="AA23" s="855"/>
      <c r="AB23" s="856"/>
      <c r="AD23" s="135"/>
      <c r="AE23" s="41"/>
      <c r="AF23" s="41"/>
      <c r="AG23" s="41"/>
      <c r="AH23" s="227"/>
      <c r="AI23" s="41"/>
      <c r="AJ23" s="41"/>
    </row>
    <row r="24" spans="1:36" x14ac:dyDescent="0.25">
      <c r="A24" s="80"/>
      <c r="B24" s="8"/>
      <c r="C24" s="8"/>
      <c r="D24" s="8"/>
      <c r="E24" s="393" t="s">
        <v>285</v>
      </c>
      <c r="F24" s="811" t="s">
        <v>124</v>
      </c>
      <c r="G24" s="812"/>
      <c r="H24" s="812"/>
      <c r="I24" s="813"/>
      <c r="J24" s="415"/>
      <c r="K24" s="79" t="s">
        <v>2</v>
      </c>
      <c r="L24" s="86">
        <v>5</v>
      </c>
      <c r="M24" s="49">
        <v>1</v>
      </c>
      <c r="N24" s="27">
        <f t="shared" si="0"/>
        <v>5</v>
      </c>
      <c r="O24" s="27">
        <v>1</v>
      </c>
      <c r="P24" s="79">
        <f t="shared" si="1"/>
        <v>5</v>
      </c>
      <c r="Q24" s="80"/>
      <c r="R24" s="92"/>
      <c r="S24" s="68"/>
      <c r="T24" s="299"/>
      <c r="U24" s="68"/>
      <c r="V24" s="68"/>
      <c r="W24" s="299"/>
      <c r="X24" s="68"/>
      <c r="Y24" s="757"/>
      <c r="Z24" s="855"/>
      <c r="AA24" s="855"/>
      <c r="AB24" s="856"/>
      <c r="AD24" s="41"/>
      <c r="AE24" s="41"/>
      <c r="AF24" s="41"/>
      <c r="AG24" s="41"/>
      <c r="AH24" s="41"/>
      <c r="AI24" s="41"/>
      <c r="AJ24" s="41"/>
    </row>
    <row r="25" spans="1:36" x14ac:dyDescent="0.25">
      <c r="A25" s="80"/>
      <c r="B25" s="8"/>
      <c r="C25" s="8"/>
      <c r="D25" s="8"/>
      <c r="E25" s="394" t="s">
        <v>286</v>
      </c>
      <c r="F25" s="679" t="s">
        <v>125</v>
      </c>
      <c r="G25" s="680"/>
      <c r="H25" s="681"/>
      <c r="I25" s="682"/>
      <c r="J25" s="416"/>
      <c r="K25" s="79" t="s">
        <v>2</v>
      </c>
      <c r="L25" s="86">
        <v>3</v>
      </c>
      <c r="M25" s="49">
        <v>1</v>
      </c>
      <c r="N25" s="27">
        <f t="shared" si="0"/>
        <v>3</v>
      </c>
      <c r="O25" s="27">
        <v>1</v>
      </c>
      <c r="P25" s="79">
        <f t="shared" si="1"/>
        <v>3</v>
      </c>
      <c r="Q25" s="80"/>
      <c r="R25" s="92"/>
      <c r="S25" s="68"/>
      <c r="T25" s="299"/>
      <c r="U25" s="68"/>
      <c r="V25" s="68"/>
      <c r="W25" s="299"/>
      <c r="X25" s="68"/>
      <c r="Y25" s="757"/>
      <c r="Z25" s="855"/>
      <c r="AA25" s="855"/>
      <c r="AB25" s="856"/>
      <c r="AD25" s="41"/>
      <c r="AE25" s="41"/>
      <c r="AF25" s="41"/>
      <c r="AG25" s="41"/>
      <c r="AH25" s="41"/>
      <c r="AI25" s="41"/>
      <c r="AJ25" s="41"/>
    </row>
    <row r="26" spans="1:36" ht="15.75" thickBot="1" x14ac:dyDescent="0.3">
      <c r="A26" s="81"/>
      <c r="B26" s="82"/>
      <c r="C26" s="82"/>
      <c r="D26" s="82"/>
      <c r="E26" s="82"/>
      <c r="F26" s="83"/>
      <c r="G26" s="82"/>
      <c r="H26" s="82"/>
      <c r="I26" s="82"/>
      <c r="J26" s="82"/>
      <c r="K26" s="84"/>
      <c r="L26" s="81"/>
      <c r="M26" s="320" t="s">
        <v>171</v>
      </c>
      <c r="N26" s="87">
        <f>SUM(N12:N25)</f>
        <v>44</v>
      </c>
      <c r="O26" s="320" t="s">
        <v>172</v>
      </c>
      <c r="P26" s="88">
        <f>SUM(P12:P25)</f>
        <v>49</v>
      </c>
      <c r="Q26" s="81"/>
      <c r="R26" s="84"/>
      <c r="S26" s="68"/>
      <c r="T26" s="299"/>
      <c r="U26" s="68"/>
      <c r="V26" s="68"/>
      <c r="W26" s="299"/>
      <c r="X26" s="68"/>
      <c r="Y26" s="757"/>
      <c r="Z26" s="855"/>
      <c r="AA26" s="855"/>
      <c r="AB26" s="856"/>
      <c r="AD26" s="41"/>
      <c r="AE26" s="41"/>
      <c r="AF26" s="41"/>
      <c r="AG26" s="41"/>
      <c r="AH26" s="41"/>
      <c r="AI26" s="41"/>
      <c r="AJ26" s="41"/>
    </row>
    <row r="27" spans="1:36" ht="15.75" thickBot="1" x14ac:dyDescent="0.3">
      <c r="AD27" s="41"/>
      <c r="AE27" s="41"/>
      <c r="AF27" s="41"/>
      <c r="AG27" s="41"/>
      <c r="AH27" s="41"/>
      <c r="AI27" s="41"/>
      <c r="AJ27" s="41"/>
    </row>
    <row r="28" spans="1:36" ht="15.75" thickBot="1" x14ac:dyDescent="0.3">
      <c r="K28" s="685" t="s">
        <v>176</v>
      </c>
      <c r="L28" s="686"/>
      <c r="M28" s="686"/>
      <c r="N28" s="686"/>
      <c r="O28" s="686"/>
      <c r="P28" s="704"/>
      <c r="Q28" s="110" t="s">
        <v>177</v>
      </c>
      <c r="R28" s="111" t="s">
        <v>178</v>
      </c>
      <c r="S28" s="307" t="s">
        <v>209</v>
      </c>
      <c r="T28" s="112" t="s">
        <v>173</v>
      </c>
      <c r="AD28" s="41"/>
      <c r="AE28" s="41"/>
      <c r="AF28" s="41"/>
      <c r="AG28" s="41"/>
      <c r="AH28" s="41"/>
      <c r="AI28" s="41"/>
      <c r="AJ28" s="41"/>
    </row>
    <row r="29" spans="1:36" ht="15" customHeight="1" x14ac:dyDescent="0.25">
      <c r="K29" s="106" t="s">
        <v>179</v>
      </c>
      <c r="L29" s="107">
        <v>8</v>
      </c>
      <c r="M29" s="104" t="str">
        <f>+IF(L29&lt;7,"INACEPTABLE","ACEPTABLE")</f>
        <v>ACEPTABLE</v>
      </c>
      <c r="N29" s="108" t="s">
        <v>194</v>
      </c>
      <c r="O29" s="107">
        <v>6</v>
      </c>
      <c r="P29" s="105" t="str">
        <f>+IF(O29&lt;7,"INACEPTABLE","ACEPTABLE")</f>
        <v>INACEPTABLE</v>
      </c>
      <c r="Q29" s="705">
        <f>(COUNTIF(M29:M43,"INACEPTABLE"))+(COUNTIF(P29:P43,"INACEPTABLE"))</f>
        <v>1</v>
      </c>
      <c r="R29" s="708" t="str">
        <f>+IF(Q29=1,"PENALIZACIÓN 1",IF(Q29&gt;1,"PENALIZACIÓN 1 + 2","ACEPTABLE"))</f>
        <v>PENALIZACIÓN 1</v>
      </c>
      <c r="S29" s="711">
        <v>30</v>
      </c>
      <c r="T29" s="713">
        <f>(SUM(L29:L43)+SUM(O29:O43))/S29</f>
        <v>8.0066666666666659</v>
      </c>
      <c r="AD29" s="41"/>
      <c r="AE29" s="41"/>
      <c r="AF29" s="41"/>
      <c r="AG29" s="41"/>
      <c r="AH29" s="41"/>
      <c r="AI29" s="41"/>
      <c r="AJ29" s="41"/>
    </row>
    <row r="30" spans="1:36" x14ac:dyDescent="0.25">
      <c r="K30" s="96" t="s">
        <v>180</v>
      </c>
      <c r="L30" s="90">
        <v>7</v>
      </c>
      <c r="M30" s="27" t="str">
        <f t="shared" ref="M30:M43" si="2">+IF(L30&lt;7,"INACEPTABLE","ACEPTABLE")</f>
        <v>ACEPTABLE</v>
      </c>
      <c r="N30" s="325" t="s">
        <v>195</v>
      </c>
      <c r="O30" s="90">
        <v>9</v>
      </c>
      <c r="P30" s="79" t="str">
        <f t="shared" ref="P30:P43" si="3">+IF(O30&lt;7,"INACEPTABLE","ACEPTABLE")</f>
        <v>ACEPTABLE</v>
      </c>
      <c r="Q30" s="706"/>
      <c r="R30" s="709"/>
      <c r="S30" s="711"/>
      <c r="T30" s="713"/>
      <c r="AD30" s="41"/>
      <c r="AE30" s="41"/>
      <c r="AF30" s="41"/>
      <c r="AG30" s="41"/>
      <c r="AH30" s="41"/>
      <c r="AI30" s="41"/>
      <c r="AJ30" s="41"/>
    </row>
    <row r="31" spans="1:36" x14ac:dyDescent="0.25">
      <c r="K31" s="95" t="s">
        <v>181</v>
      </c>
      <c r="L31" s="90">
        <v>8</v>
      </c>
      <c r="M31" s="27" t="str">
        <f t="shared" si="2"/>
        <v>ACEPTABLE</v>
      </c>
      <c r="N31" s="89" t="s">
        <v>196</v>
      </c>
      <c r="O31" s="90">
        <v>8</v>
      </c>
      <c r="P31" s="79" t="str">
        <f t="shared" si="3"/>
        <v>ACEPTABLE</v>
      </c>
      <c r="Q31" s="706"/>
      <c r="R31" s="709"/>
      <c r="S31" s="711"/>
      <c r="T31" s="713"/>
      <c r="AD31" s="41"/>
      <c r="AE31" s="41"/>
      <c r="AF31" s="41"/>
      <c r="AG31" s="41"/>
      <c r="AH31" s="41"/>
      <c r="AI31" s="41"/>
      <c r="AJ31" s="41"/>
    </row>
    <row r="32" spans="1:36" x14ac:dyDescent="0.25">
      <c r="K32" s="96" t="s">
        <v>182</v>
      </c>
      <c r="L32" s="90">
        <v>7</v>
      </c>
      <c r="M32" s="27" t="str">
        <f t="shared" si="2"/>
        <v>ACEPTABLE</v>
      </c>
      <c r="N32" s="325" t="s">
        <v>197</v>
      </c>
      <c r="O32" s="90">
        <v>9</v>
      </c>
      <c r="P32" s="79" t="str">
        <f t="shared" si="3"/>
        <v>ACEPTABLE</v>
      </c>
      <c r="Q32" s="706"/>
      <c r="R32" s="709"/>
      <c r="S32" s="711"/>
      <c r="T32" s="713"/>
      <c r="AD32" s="41"/>
      <c r="AE32" s="41"/>
      <c r="AF32" s="41"/>
      <c r="AG32" s="41"/>
      <c r="AH32" s="41"/>
      <c r="AI32" s="41"/>
      <c r="AJ32" s="41"/>
    </row>
    <row r="33" spans="1:36" x14ac:dyDescent="0.25">
      <c r="K33" s="95" t="s">
        <v>183</v>
      </c>
      <c r="L33" s="90">
        <v>7</v>
      </c>
      <c r="M33" s="27" t="str">
        <f t="shared" si="2"/>
        <v>ACEPTABLE</v>
      </c>
      <c r="N33" s="89" t="s">
        <v>198</v>
      </c>
      <c r="O33" s="90">
        <v>9</v>
      </c>
      <c r="P33" s="79" t="str">
        <f t="shared" si="3"/>
        <v>ACEPTABLE</v>
      </c>
      <c r="Q33" s="706"/>
      <c r="R33" s="709"/>
      <c r="S33" s="711"/>
      <c r="T33" s="713"/>
      <c r="AD33" s="41"/>
      <c r="AE33" s="41"/>
      <c r="AF33" s="41"/>
      <c r="AG33" s="41"/>
      <c r="AH33" s="41"/>
      <c r="AI33" s="41"/>
      <c r="AJ33" s="41"/>
    </row>
    <row r="34" spans="1:36" x14ac:dyDescent="0.25">
      <c r="K34" s="96" t="s">
        <v>184</v>
      </c>
      <c r="L34" s="90">
        <v>8</v>
      </c>
      <c r="M34" s="27" t="str">
        <f t="shared" si="2"/>
        <v>ACEPTABLE</v>
      </c>
      <c r="N34" s="325" t="s">
        <v>199</v>
      </c>
      <c r="O34" s="90">
        <v>9</v>
      </c>
      <c r="P34" s="79" t="str">
        <f t="shared" si="3"/>
        <v>ACEPTABLE</v>
      </c>
      <c r="Q34" s="706"/>
      <c r="R34" s="709"/>
      <c r="S34" s="711"/>
      <c r="T34" s="713"/>
      <c r="AD34" s="41"/>
      <c r="AE34" s="41"/>
      <c r="AF34" s="41"/>
      <c r="AG34" s="41"/>
      <c r="AH34" s="41"/>
      <c r="AI34" s="41"/>
      <c r="AJ34" s="41"/>
    </row>
    <row r="35" spans="1:36" x14ac:dyDescent="0.25">
      <c r="K35" s="95" t="s">
        <v>185</v>
      </c>
      <c r="L35" s="90">
        <v>7.2</v>
      </c>
      <c r="M35" s="27" t="str">
        <f t="shared" si="2"/>
        <v>ACEPTABLE</v>
      </c>
      <c r="N35" s="89" t="s">
        <v>200</v>
      </c>
      <c r="O35" s="90">
        <v>9</v>
      </c>
      <c r="P35" s="79" t="str">
        <f t="shared" si="3"/>
        <v>ACEPTABLE</v>
      </c>
      <c r="Q35" s="706"/>
      <c r="R35" s="709"/>
      <c r="S35" s="711"/>
      <c r="T35" s="713"/>
      <c r="AD35" s="41"/>
      <c r="AE35" s="41"/>
      <c r="AF35" s="41"/>
      <c r="AG35" s="41"/>
      <c r="AH35" s="41"/>
      <c r="AI35" s="41"/>
      <c r="AJ35" s="41"/>
    </row>
    <row r="36" spans="1:36" x14ac:dyDescent="0.25">
      <c r="K36" s="96" t="s">
        <v>186</v>
      </c>
      <c r="L36" s="90">
        <v>8</v>
      </c>
      <c r="M36" s="27" t="str">
        <f t="shared" si="2"/>
        <v>ACEPTABLE</v>
      </c>
      <c r="N36" s="325" t="s">
        <v>201</v>
      </c>
      <c r="O36" s="90">
        <v>9</v>
      </c>
      <c r="P36" s="79" t="str">
        <f t="shared" si="3"/>
        <v>ACEPTABLE</v>
      </c>
      <c r="Q36" s="706"/>
      <c r="R36" s="709"/>
      <c r="S36" s="711"/>
      <c r="T36" s="713"/>
      <c r="AD36" s="41"/>
      <c r="AE36" s="41"/>
      <c r="AF36" s="41"/>
      <c r="AG36" s="41"/>
      <c r="AH36" s="41"/>
      <c r="AI36" s="41"/>
      <c r="AJ36" s="41"/>
    </row>
    <row r="37" spans="1:36" x14ac:dyDescent="0.25">
      <c r="K37" s="95" t="s">
        <v>187</v>
      </c>
      <c r="L37" s="90">
        <v>8</v>
      </c>
      <c r="M37" s="27" t="str">
        <f t="shared" si="2"/>
        <v>ACEPTABLE</v>
      </c>
      <c r="N37" s="89" t="s">
        <v>202</v>
      </c>
      <c r="O37" s="90">
        <v>8</v>
      </c>
      <c r="P37" s="79" t="str">
        <f t="shared" si="3"/>
        <v>ACEPTABLE</v>
      </c>
      <c r="Q37" s="706"/>
      <c r="R37" s="709"/>
      <c r="S37" s="711"/>
      <c r="T37" s="713"/>
      <c r="AD37" s="41"/>
      <c r="AE37" s="41"/>
      <c r="AF37" s="41"/>
      <c r="AG37" s="41"/>
      <c r="AH37" s="41"/>
      <c r="AI37" s="41"/>
      <c r="AJ37" s="41"/>
    </row>
    <row r="38" spans="1:36" x14ac:dyDescent="0.25">
      <c r="K38" s="96" t="s">
        <v>188</v>
      </c>
      <c r="L38" s="90">
        <v>8</v>
      </c>
      <c r="M38" s="27" t="str">
        <f t="shared" si="2"/>
        <v>ACEPTABLE</v>
      </c>
      <c r="N38" s="325" t="s">
        <v>203</v>
      </c>
      <c r="O38" s="90">
        <v>8</v>
      </c>
      <c r="P38" s="79" t="str">
        <f t="shared" si="3"/>
        <v>ACEPTABLE</v>
      </c>
      <c r="Q38" s="706"/>
      <c r="R38" s="709"/>
      <c r="S38" s="711"/>
      <c r="T38" s="713"/>
      <c r="AD38" s="41"/>
      <c r="AE38" s="41"/>
      <c r="AF38" s="41"/>
      <c r="AG38" s="41"/>
      <c r="AH38" s="41"/>
      <c r="AI38" s="41"/>
      <c r="AJ38" s="41"/>
    </row>
    <row r="39" spans="1:36" x14ac:dyDescent="0.25">
      <c r="K39" s="95" t="s">
        <v>189</v>
      </c>
      <c r="L39" s="90">
        <v>8</v>
      </c>
      <c r="M39" s="27" t="str">
        <f t="shared" si="2"/>
        <v>ACEPTABLE</v>
      </c>
      <c r="N39" s="89" t="s">
        <v>204</v>
      </c>
      <c r="O39" s="90">
        <v>8</v>
      </c>
      <c r="P39" s="79" t="str">
        <f t="shared" si="3"/>
        <v>ACEPTABLE</v>
      </c>
      <c r="Q39" s="706"/>
      <c r="R39" s="709"/>
      <c r="S39" s="711"/>
      <c r="T39" s="713"/>
      <c r="AD39" s="41"/>
      <c r="AE39" s="41"/>
      <c r="AF39" s="41"/>
      <c r="AG39" s="41"/>
      <c r="AH39" s="41"/>
      <c r="AI39" s="41"/>
      <c r="AJ39" s="41"/>
    </row>
    <row r="40" spans="1:36" x14ac:dyDescent="0.25">
      <c r="K40" s="96" t="s">
        <v>190</v>
      </c>
      <c r="L40" s="90">
        <v>8</v>
      </c>
      <c r="M40" s="27" t="str">
        <f t="shared" si="2"/>
        <v>ACEPTABLE</v>
      </c>
      <c r="N40" s="325" t="s">
        <v>205</v>
      </c>
      <c r="O40" s="90">
        <v>8</v>
      </c>
      <c r="P40" s="79" t="str">
        <f t="shared" si="3"/>
        <v>ACEPTABLE</v>
      </c>
      <c r="Q40" s="706"/>
      <c r="R40" s="709"/>
      <c r="S40" s="711"/>
      <c r="T40" s="713"/>
      <c r="AD40" s="41"/>
      <c r="AE40" s="41"/>
      <c r="AF40" s="41"/>
      <c r="AG40" s="41"/>
      <c r="AH40" s="41"/>
      <c r="AI40" s="41"/>
      <c r="AJ40" s="41"/>
    </row>
    <row r="41" spans="1:36" x14ac:dyDescent="0.25">
      <c r="K41" s="95" t="s">
        <v>191</v>
      </c>
      <c r="L41" s="90">
        <v>8</v>
      </c>
      <c r="M41" s="27" t="str">
        <f t="shared" si="2"/>
        <v>ACEPTABLE</v>
      </c>
      <c r="N41" s="89" t="s">
        <v>206</v>
      </c>
      <c r="O41" s="90">
        <v>8</v>
      </c>
      <c r="P41" s="79" t="str">
        <f t="shared" si="3"/>
        <v>ACEPTABLE</v>
      </c>
      <c r="Q41" s="706"/>
      <c r="R41" s="709"/>
      <c r="S41" s="711"/>
      <c r="T41" s="713"/>
      <c r="AD41" s="41"/>
      <c r="AE41" s="41"/>
      <c r="AF41" s="41"/>
      <c r="AG41" s="41"/>
      <c r="AH41" s="41"/>
      <c r="AI41" s="41"/>
      <c r="AJ41" s="41"/>
    </row>
    <row r="42" spans="1:36" x14ac:dyDescent="0.25">
      <c r="K42" s="96" t="s">
        <v>192</v>
      </c>
      <c r="L42" s="90">
        <v>8</v>
      </c>
      <c r="M42" s="27" t="str">
        <f t="shared" si="2"/>
        <v>ACEPTABLE</v>
      </c>
      <c r="N42" s="325" t="s">
        <v>207</v>
      </c>
      <c r="O42" s="90">
        <v>8</v>
      </c>
      <c r="P42" s="79" t="str">
        <f t="shared" si="3"/>
        <v>ACEPTABLE</v>
      </c>
      <c r="Q42" s="706"/>
      <c r="R42" s="709"/>
      <c r="S42" s="711"/>
      <c r="T42" s="713"/>
      <c r="AD42" s="41"/>
      <c r="AE42" s="41"/>
      <c r="AF42" s="41"/>
      <c r="AG42" s="41"/>
      <c r="AH42" s="41"/>
      <c r="AI42" s="41"/>
      <c r="AJ42" s="41"/>
    </row>
    <row r="43" spans="1:36" ht="15.75" thickBot="1" x14ac:dyDescent="0.3">
      <c r="K43" s="97" t="s">
        <v>193</v>
      </c>
      <c r="L43" s="98">
        <v>8</v>
      </c>
      <c r="M43" s="99" t="str">
        <f t="shared" si="2"/>
        <v>ACEPTABLE</v>
      </c>
      <c r="N43" s="100" t="s">
        <v>208</v>
      </c>
      <c r="O43" s="98">
        <v>8</v>
      </c>
      <c r="P43" s="101" t="str">
        <f t="shared" si="3"/>
        <v>ACEPTABLE</v>
      </c>
      <c r="Q43" s="707"/>
      <c r="R43" s="710"/>
      <c r="S43" s="712"/>
      <c r="T43" s="714"/>
      <c r="AD43" s="41"/>
      <c r="AE43" s="41"/>
      <c r="AF43" s="41"/>
      <c r="AG43" s="41"/>
      <c r="AH43" s="41"/>
      <c r="AI43" s="41"/>
      <c r="AJ43" s="41"/>
    </row>
    <row r="44" spans="1:36" ht="15.75" thickBot="1" x14ac:dyDescent="0.3">
      <c r="AD44" s="41"/>
      <c r="AE44" s="41"/>
      <c r="AF44" s="41"/>
      <c r="AG44" s="41"/>
      <c r="AH44" s="41"/>
      <c r="AI44" s="41"/>
      <c r="AJ44" s="41"/>
    </row>
    <row r="45" spans="1:36" ht="18.75" thickBot="1" x14ac:dyDescent="0.4">
      <c r="A45" s="4" t="s">
        <v>175</v>
      </c>
      <c r="B45" s="5"/>
      <c r="C45" s="5"/>
      <c r="D45" s="5"/>
      <c r="E45" s="45" t="s">
        <v>267</v>
      </c>
      <c r="F45" s="5"/>
      <c r="G45" s="5"/>
      <c r="H45" s="5"/>
      <c r="I45" s="5"/>
      <c r="J45" s="5"/>
      <c r="K45" s="316" t="s">
        <v>1</v>
      </c>
      <c r="L45" s="308" t="s">
        <v>169</v>
      </c>
      <c r="M45" s="315" t="s">
        <v>1</v>
      </c>
      <c r="N45" s="315" t="s">
        <v>168</v>
      </c>
      <c r="O45" s="315" t="s">
        <v>170</v>
      </c>
      <c r="P45" s="109" t="s">
        <v>167</v>
      </c>
      <c r="Q45" s="747" t="s">
        <v>272</v>
      </c>
      <c r="R45" s="756"/>
      <c r="S45" s="758"/>
      <c r="T45" s="758"/>
      <c r="U45" s="758"/>
      <c r="V45" s="309"/>
      <c r="W45" s="309"/>
      <c r="X45" s="309"/>
      <c r="Y45" s="309"/>
      <c r="AD45" s="41"/>
      <c r="AE45" s="41"/>
      <c r="AF45" s="41"/>
      <c r="AG45" s="41"/>
      <c r="AH45" s="41"/>
      <c r="AI45" s="41"/>
      <c r="AJ45" s="41"/>
    </row>
    <row r="46" spans="1:36" x14ac:dyDescent="0.25">
      <c r="A46" s="7"/>
      <c r="B46" s="8"/>
      <c r="C46" s="8"/>
      <c r="D46" s="8"/>
      <c r="E46" s="51" t="s">
        <v>147</v>
      </c>
      <c r="F46" s="50" t="s">
        <v>113</v>
      </c>
      <c r="G46" s="53"/>
      <c r="H46" s="54"/>
      <c r="I46" s="55"/>
      <c r="J46" s="73"/>
      <c r="K46" s="91" t="s">
        <v>2</v>
      </c>
      <c r="L46" s="102">
        <v>4</v>
      </c>
      <c r="M46" s="103">
        <v>1</v>
      </c>
      <c r="N46" s="104">
        <f>+L46*M46</f>
        <v>4</v>
      </c>
      <c r="O46" s="104">
        <v>1</v>
      </c>
      <c r="P46" s="105">
        <f>+L46*O46</f>
        <v>4</v>
      </c>
      <c r="Q46" s="80"/>
      <c r="R46" s="92"/>
      <c r="S46" s="68"/>
      <c r="T46" s="299"/>
      <c r="U46" s="68"/>
      <c r="V46" s="757"/>
      <c r="W46" s="757"/>
      <c r="X46" s="757"/>
      <c r="Y46" s="757"/>
      <c r="AD46" s="41"/>
      <c r="AE46" s="41"/>
      <c r="AF46" s="41"/>
      <c r="AG46" s="41"/>
      <c r="AH46" s="41"/>
      <c r="AI46" s="41"/>
      <c r="AJ46" s="41"/>
    </row>
    <row r="47" spans="1:36" x14ac:dyDescent="0.25">
      <c r="A47" s="7"/>
      <c r="B47" s="8"/>
      <c r="C47" s="8"/>
      <c r="D47" s="8"/>
      <c r="E47" s="52" t="s">
        <v>148</v>
      </c>
      <c r="F47" s="752" t="s">
        <v>116</v>
      </c>
      <c r="G47" s="753"/>
      <c r="H47" s="753"/>
      <c r="I47" s="754"/>
      <c r="J47" s="74"/>
      <c r="K47" s="91" t="s">
        <v>2</v>
      </c>
      <c r="L47" s="86">
        <v>2</v>
      </c>
      <c r="M47" s="49">
        <v>0</v>
      </c>
      <c r="N47" s="27">
        <f t="shared" ref="N47:N51" si="4">+L47*M47</f>
        <v>0</v>
      </c>
      <c r="O47" s="27">
        <v>1</v>
      </c>
      <c r="P47" s="79">
        <f t="shared" ref="P47:P51" si="5">+L47*O47</f>
        <v>2</v>
      </c>
      <c r="Q47" s="80"/>
      <c r="R47" s="92"/>
      <c r="S47" s="68"/>
      <c r="T47" s="299"/>
      <c r="U47" s="68"/>
      <c r="V47" s="757"/>
      <c r="W47" s="757"/>
      <c r="X47" s="757"/>
      <c r="Y47" s="757"/>
      <c r="AD47" s="41"/>
      <c r="AE47" s="41"/>
      <c r="AF47" s="41"/>
      <c r="AG47" s="41"/>
      <c r="AH47" s="41"/>
      <c r="AI47" s="41"/>
      <c r="AJ47" s="41"/>
    </row>
    <row r="48" spans="1:36" x14ac:dyDescent="0.25">
      <c r="A48" s="7"/>
      <c r="B48" s="8"/>
      <c r="C48" s="8"/>
      <c r="D48" s="8"/>
      <c r="E48" s="51" t="s">
        <v>149</v>
      </c>
      <c r="F48" s="50" t="s">
        <v>118</v>
      </c>
      <c r="G48" s="53"/>
      <c r="H48" s="54"/>
      <c r="I48" s="55"/>
      <c r="J48" s="73"/>
      <c r="K48" s="91" t="s">
        <v>2</v>
      </c>
      <c r="L48" s="86">
        <v>3</v>
      </c>
      <c r="M48" s="49">
        <v>1</v>
      </c>
      <c r="N48" s="27">
        <f t="shared" si="4"/>
        <v>3</v>
      </c>
      <c r="O48" s="27">
        <v>1</v>
      </c>
      <c r="P48" s="79">
        <f t="shared" si="5"/>
        <v>3</v>
      </c>
      <c r="Q48" s="80"/>
      <c r="R48" s="92"/>
      <c r="S48" s="68"/>
      <c r="T48" s="299"/>
      <c r="U48" s="68"/>
      <c r="V48" s="757"/>
      <c r="W48" s="757"/>
      <c r="X48" s="757"/>
      <c r="Y48" s="757"/>
      <c r="AD48" s="41"/>
      <c r="AE48" s="41"/>
      <c r="AF48" s="41"/>
      <c r="AG48" s="41"/>
      <c r="AH48" s="41"/>
      <c r="AI48" s="41"/>
      <c r="AJ48" s="41"/>
    </row>
    <row r="49" spans="1:25" x14ac:dyDescent="0.25">
      <c r="A49" s="11"/>
      <c r="B49" s="8"/>
      <c r="C49" s="8"/>
      <c r="D49" s="8"/>
      <c r="E49" s="52" t="s">
        <v>150</v>
      </c>
      <c r="F49" s="752" t="s">
        <v>139</v>
      </c>
      <c r="G49" s="753"/>
      <c r="H49" s="753"/>
      <c r="I49" s="754"/>
      <c r="J49" s="74"/>
      <c r="K49" s="91" t="s">
        <v>2</v>
      </c>
      <c r="L49" s="86">
        <v>3</v>
      </c>
      <c r="M49" s="49">
        <v>1</v>
      </c>
      <c r="N49" s="27">
        <f t="shared" si="4"/>
        <v>3</v>
      </c>
      <c r="O49" s="27">
        <v>1</v>
      </c>
      <c r="P49" s="79">
        <f t="shared" si="5"/>
        <v>3</v>
      </c>
      <c r="Q49" s="80"/>
      <c r="R49" s="92"/>
      <c r="S49" s="68"/>
      <c r="T49" s="299"/>
      <c r="U49" s="68"/>
      <c r="V49" s="757"/>
      <c r="W49" s="757"/>
      <c r="X49" s="757"/>
      <c r="Y49" s="757"/>
    </row>
    <row r="50" spans="1:25" x14ac:dyDescent="0.25">
      <c r="A50" s="11"/>
      <c r="B50" s="8"/>
      <c r="C50" s="8"/>
      <c r="D50" s="8"/>
      <c r="E50" s="51" t="s">
        <v>151</v>
      </c>
      <c r="F50" s="50" t="s">
        <v>310</v>
      </c>
      <c r="G50" s="53"/>
      <c r="H50" s="54"/>
      <c r="I50" s="55"/>
      <c r="J50" s="73"/>
      <c r="K50" s="91" t="s">
        <v>2</v>
      </c>
      <c r="L50" s="86">
        <v>3</v>
      </c>
      <c r="M50" s="49">
        <v>0</v>
      </c>
      <c r="N50" s="27">
        <f t="shared" si="4"/>
        <v>0</v>
      </c>
      <c r="O50" s="27">
        <v>1</v>
      </c>
      <c r="P50" s="79">
        <f t="shared" si="5"/>
        <v>3</v>
      </c>
      <c r="Q50" s="80"/>
      <c r="R50" s="92"/>
      <c r="S50" s="68"/>
      <c r="T50" s="299"/>
      <c r="U50" s="68"/>
      <c r="V50" s="757"/>
      <c r="W50" s="757"/>
      <c r="X50" s="757"/>
      <c r="Y50" s="757"/>
    </row>
    <row r="51" spans="1:25" x14ac:dyDescent="0.25">
      <c r="A51" s="11"/>
      <c r="B51" s="8"/>
      <c r="C51" s="8"/>
      <c r="D51" s="8"/>
      <c r="E51" s="394" t="s">
        <v>152</v>
      </c>
      <c r="F51" s="752" t="s">
        <v>140</v>
      </c>
      <c r="G51" s="753"/>
      <c r="H51" s="753"/>
      <c r="I51" s="754"/>
      <c r="J51" s="416"/>
      <c r="K51" s="91" t="s">
        <v>2</v>
      </c>
      <c r="L51" s="86">
        <v>1</v>
      </c>
      <c r="M51" s="49">
        <v>1</v>
      </c>
      <c r="N51" s="27">
        <f t="shared" si="4"/>
        <v>1</v>
      </c>
      <c r="O51" s="27">
        <v>1</v>
      </c>
      <c r="P51" s="79">
        <f t="shared" si="5"/>
        <v>1</v>
      </c>
      <c r="Q51" s="93">
        <f>+N52/P52*10</f>
        <v>6.875</v>
      </c>
      <c r="R51" s="94" t="str">
        <f>+IF(Q51&lt;7,"INACEPTABLE","ACEPTABLE")</f>
        <v>INACEPTABLE</v>
      </c>
    </row>
    <row r="52" spans="1:25" ht="15.75" thickBot="1" x14ac:dyDescent="0.3">
      <c r="A52" s="12"/>
      <c r="B52" s="13"/>
      <c r="C52" s="13"/>
      <c r="D52" s="13"/>
      <c r="E52" s="13"/>
      <c r="F52" s="46"/>
      <c r="G52" s="13"/>
      <c r="H52" s="13"/>
      <c r="I52" s="13"/>
      <c r="J52" s="13"/>
      <c r="K52" s="13"/>
      <c r="L52" s="81"/>
      <c r="M52" s="320" t="s">
        <v>171</v>
      </c>
      <c r="N52" s="87">
        <f>SUM(N46:N51)</f>
        <v>11</v>
      </c>
      <c r="O52" s="320" t="s">
        <v>172</v>
      </c>
      <c r="P52" s="88">
        <f>SUM(P46:P51)</f>
        <v>16</v>
      </c>
      <c r="Q52" s="81"/>
      <c r="R52" s="84"/>
    </row>
    <row r="53" spans="1:25" ht="15.75" thickBot="1" x14ac:dyDescent="0.3"/>
    <row r="54" spans="1:25" ht="15.75" thickBot="1" x14ac:dyDescent="0.3">
      <c r="K54" s="715" t="s">
        <v>176</v>
      </c>
      <c r="L54" s="716"/>
      <c r="M54" s="716"/>
      <c r="N54" s="110" t="s">
        <v>177</v>
      </c>
      <c r="O54" s="111" t="s">
        <v>178</v>
      </c>
      <c r="P54" s="307" t="s">
        <v>209</v>
      </c>
      <c r="Q54" s="112" t="s">
        <v>222</v>
      </c>
    </row>
    <row r="55" spans="1:25" ht="18.75" x14ac:dyDescent="0.35">
      <c r="K55" s="106" t="s">
        <v>391</v>
      </c>
      <c r="L55" s="107">
        <v>8</v>
      </c>
      <c r="M55" s="104" t="str">
        <f>+IF(L55&lt;7,"INACEPTABLE","ACEPTABLE")</f>
        <v>ACEPTABLE</v>
      </c>
      <c r="N55" s="717">
        <f>(COUNTIF(M55:M59,"INACEPTABLE"))</f>
        <v>1</v>
      </c>
      <c r="O55" s="720" t="str">
        <f>+IF(N55=1,"PENALIZACIÓN 1",IF(N55&gt;1,"PENALIZACIÓN 1 + 2","ACEPTABLE"))</f>
        <v>PENALIZACIÓN 1</v>
      </c>
      <c r="P55" s="723">
        <v>5</v>
      </c>
      <c r="Q55" s="726">
        <f>SUM(L55:L59)/P55</f>
        <v>6.8</v>
      </c>
    </row>
    <row r="56" spans="1:25" ht="18.75" x14ac:dyDescent="0.35">
      <c r="K56" s="96" t="s">
        <v>392</v>
      </c>
      <c r="L56" s="90">
        <v>4</v>
      </c>
      <c r="M56" s="27" t="str">
        <f t="shared" ref="M56:M59" si="6">+IF(L56&lt;7,"INACEPTABLE","ACEPTABLE")</f>
        <v>INACEPTABLE</v>
      </c>
      <c r="N56" s="718"/>
      <c r="O56" s="721"/>
      <c r="P56" s="724"/>
      <c r="Q56" s="727"/>
    </row>
    <row r="57" spans="1:25" ht="18.75" x14ac:dyDescent="0.35">
      <c r="K57" s="95" t="s">
        <v>393</v>
      </c>
      <c r="L57" s="90">
        <v>8</v>
      </c>
      <c r="M57" s="27" t="str">
        <f t="shared" si="6"/>
        <v>ACEPTABLE</v>
      </c>
      <c r="N57" s="718"/>
      <c r="O57" s="721"/>
      <c r="P57" s="724"/>
      <c r="Q57" s="727"/>
    </row>
    <row r="58" spans="1:25" ht="18.75" x14ac:dyDescent="0.35">
      <c r="K58" s="96" t="s">
        <v>394</v>
      </c>
      <c r="L58" s="90">
        <v>7</v>
      </c>
      <c r="M58" s="27" t="str">
        <f t="shared" si="6"/>
        <v>ACEPTABLE</v>
      </c>
      <c r="N58" s="718"/>
      <c r="O58" s="721"/>
      <c r="P58" s="724"/>
      <c r="Q58" s="727"/>
    </row>
    <row r="59" spans="1:25" ht="19.5" thickBot="1" x14ac:dyDescent="0.4">
      <c r="K59" s="97" t="s">
        <v>395</v>
      </c>
      <c r="L59" s="98">
        <v>7</v>
      </c>
      <c r="M59" s="99" t="str">
        <f t="shared" si="6"/>
        <v>ACEPTABLE</v>
      </c>
      <c r="N59" s="719"/>
      <c r="O59" s="722"/>
      <c r="P59" s="725"/>
      <c r="Q59" s="728"/>
    </row>
    <row r="60" spans="1:25" ht="15.75" thickBot="1" x14ac:dyDescent="0.3"/>
    <row r="61" spans="1:25" ht="15.75" thickBot="1" x14ac:dyDescent="0.3">
      <c r="A61" s="75" t="s">
        <v>159</v>
      </c>
      <c r="B61" s="76"/>
      <c r="C61" s="76"/>
      <c r="D61" s="76"/>
      <c r="E61" s="77" t="s">
        <v>268</v>
      </c>
      <c r="F61" s="76"/>
      <c r="G61" s="76"/>
      <c r="H61" s="76"/>
      <c r="I61" s="76"/>
      <c r="J61" s="76"/>
      <c r="K61" s="85" t="s">
        <v>1</v>
      </c>
      <c r="L61" s="308" t="s">
        <v>169</v>
      </c>
      <c r="M61" s="315" t="s">
        <v>1</v>
      </c>
      <c r="N61" s="315" t="s">
        <v>168</v>
      </c>
      <c r="O61" s="315" t="s">
        <v>170</v>
      </c>
      <c r="P61" s="109" t="s">
        <v>167</v>
      </c>
      <c r="Q61" s="747" t="s">
        <v>210</v>
      </c>
      <c r="R61" s="756"/>
      <c r="S61" s="112" t="s">
        <v>211</v>
      </c>
    </row>
    <row r="62" spans="1:25" x14ac:dyDescent="0.25">
      <c r="A62" s="78"/>
      <c r="B62" s="8"/>
      <c r="C62" s="8"/>
      <c r="D62" s="8"/>
      <c r="E62" s="51" t="s">
        <v>153</v>
      </c>
      <c r="F62" s="50" t="s">
        <v>123</v>
      </c>
      <c r="G62" s="53"/>
      <c r="H62" s="54"/>
      <c r="I62" s="55"/>
      <c r="J62" s="73"/>
      <c r="K62" s="79" t="s">
        <v>2</v>
      </c>
      <c r="L62" s="102">
        <v>4</v>
      </c>
      <c r="M62" s="103">
        <v>1</v>
      </c>
      <c r="N62" s="104">
        <f>+L62*M62</f>
        <v>4</v>
      </c>
      <c r="O62" s="104">
        <v>1</v>
      </c>
      <c r="P62" s="105">
        <f>+L62*O62</f>
        <v>4</v>
      </c>
      <c r="Q62" s="80"/>
      <c r="R62" s="92"/>
      <c r="S62" s="749" t="str">
        <f>+IF(R65="INACEPTABLE","PENALIZACIÓN","ACEPTABLE")</f>
        <v>PENALIZACIÓN</v>
      </c>
    </row>
    <row r="63" spans="1:25" x14ac:dyDescent="0.25">
      <c r="A63" s="78"/>
      <c r="B63" s="8"/>
      <c r="C63" s="8"/>
      <c r="D63" s="8"/>
      <c r="E63" s="52" t="s">
        <v>154</v>
      </c>
      <c r="F63" s="752" t="s">
        <v>141</v>
      </c>
      <c r="G63" s="753"/>
      <c r="H63" s="753"/>
      <c r="I63" s="754"/>
      <c r="J63" s="74"/>
      <c r="K63" s="79" t="s">
        <v>2</v>
      </c>
      <c r="L63" s="86">
        <v>3</v>
      </c>
      <c r="M63" s="49">
        <v>0</v>
      </c>
      <c r="N63" s="27">
        <f t="shared" ref="N63:N64" si="7">+L63*M63</f>
        <v>0</v>
      </c>
      <c r="O63" s="27">
        <v>1</v>
      </c>
      <c r="P63" s="79">
        <f t="shared" ref="P63:P64" si="8">+L63*O63</f>
        <v>3</v>
      </c>
      <c r="Q63" s="80"/>
      <c r="R63" s="92"/>
      <c r="S63" s="750"/>
    </row>
    <row r="64" spans="1:25" x14ac:dyDescent="0.25">
      <c r="A64" s="78"/>
      <c r="B64" s="8"/>
      <c r="C64" s="8"/>
      <c r="D64" s="8"/>
      <c r="E64" s="51" t="s">
        <v>155</v>
      </c>
      <c r="F64" s="50" t="s">
        <v>441</v>
      </c>
      <c r="G64" s="53"/>
      <c r="H64" s="54"/>
      <c r="I64" s="55"/>
      <c r="J64" s="73"/>
      <c r="K64" s="79" t="s">
        <v>2</v>
      </c>
      <c r="L64" s="86">
        <v>2</v>
      </c>
      <c r="M64" s="113">
        <v>1</v>
      </c>
      <c r="N64" s="114">
        <f t="shared" si="7"/>
        <v>2</v>
      </c>
      <c r="O64" s="114">
        <v>1</v>
      </c>
      <c r="P64" s="115">
        <f t="shared" si="8"/>
        <v>2</v>
      </c>
      <c r="Q64" s="741" t="s">
        <v>210</v>
      </c>
      <c r="R64" s="755"/>
      <c r="S64" s="750"/>
    </row>
    <row r="65" spans="1:30" ht="15.75" thickBot="1" x14ac:dyDescent="0.3">
      <c r="A65" s="81"/>
      <c r="B65" s="82"/>
      <c r="C65" s="82"/>
      <c r="D65" s="82"/>
      <c r="E65" s="82"/>
      <c r="F65" s="118"/>
      <c r="G65" s="82"/>
      <c r="H65" s="82"/>
      <c r="I65" s="82"/>
      <c r="J65" s="82"/>
      <c r="K65" s="84"/>
      <c r="L65" s="81"/>
      <c r="M65" s="320" t="s">
        <v>171</v>
      </c>
      <c r="N65" s="87">
        <f>SUM(N62:N64)</f>
        <v>6</v>
      </c>
      <c r="O65" s="320" t="s">
        <v>172</v>
      </c>
      <c r="P65" s="88">
        <f>SUM(P62:P64)</f>
        <v>9</v>
      </c>
      <c r="Q65" s="116">
        <f>+N65/P65*10</f>
        <v>6.6666666666666661</v>
      </c>
      <c r="R65" s="117" t="str">
        <f>+IF(Q65&lt;7,"INACEPTABLE","ACEPTABLE")</f>
        <v>INACEPTABLE</v>
      </c>
      <c r="S65" s="751"/>
    </row>
    <row r="67" spans="1:30" ht="15.75" thickBot="1" x14ac:dyDescent="0.3"/>
    <row r="68" spans="1:30" ht="15.75" thickBot="1" x14ac:dyDescent="0.3">
      <c r="A68" s="75" t="s">
        <v>229</v>
      </c>
      <c r="B68" s="5"/>
      <c r="C68" s="5"/>
      <c r="D68" s="5"/>
      <c r="E68" s="77" t="s">
        <v>269</v>
      </c>
      <c r="F68" s="17"/>
      <c r="G68" s="5"/>
      <c r="H68" s="5"/>
      <c r="I68" s="5"/>
      <c r="J68" s="5"/>
      <c r="K68" s="85" t="s">
        <v>1</v>
      </c>
      <c r="L68" s="308" t="s">
        <v>169</v>
      </c>
      <c r="M68" s="315" t="s">
        <v>1</v>
      </c>
      <c r="N68" s="315" t="s">
        <v>168</v>
      </c>
      <c r="O68" s="315" t="s">
        <v>170</v>
      </c>
      <c r="P68" s="109" t="s">
        <v>167</v>
      </c>
      <c r="Q68" s="747" t="s">
        <v>212</v>
      </c>
      <c r="R68" s="748"/>
      <c r="S68" s="112" t="s">
        <v>211</v>
      </c>
      <c r="AD68" s="135"/>
    </row>
    <row r="69" spans="1:30" x14ac:dyDescent="0.25">
      <c r="A69" s="11"/>
      <c r="B69" s="8"/>
      <c r="C69" s="8"/>
      <c r="D69" s="8"/>
      <c r="E69" s="51" t="s">
        <v>156</v>
      </c>
      <c r="F69" s="50" t="s">
        <v>121</v>
      </c>
      <c r="G69" s="53"/>
      <c r="H69" s="54"/>
      <c r="I69" s="55"/>
      <c r="J69" s="73"/>
      <c r="K69" s="79" t="s">
        <v>2</v>
      </c>
      <c r="L69" s="102">
        <v>2</v>
      </c>
      <c r="M69" s="103">
        <v>1</v>
      </c>
      <c r="N69" s="104">
        <f>+L69*M69</f>
        <v>2</v>
      </c>
      <c r="O69" s="104">
        <v>1</v>
      </c>
      <c r="P69" s="105">
        <f>+L69*O69</f>
        <v>2</v>
      </c>
      <c r="Q69" s="8"/>
      <c r="R69" s="10"/>
      <c r="S69" s="749" t="str">
        <f>+IF(R73="INACEPTABLE","PENALIZACIÓN","ACEPTABLE")</f>
        <v>PENALIZACIÓN</v>
      </c>
    </row>
    <row r="70" spans="1:30" x14ac:dyDescent="0.25">
      <c r="A70" s="11"/>
      <c r="B70" s="8"/>
      <c r="C70" s="8"/>
      <c r="D70" s="8"/>
      <c r="E70" s="52" t="s">
        <v>157</v>
      </c>
      <c r="F70" s="752" t="s">
        <v>120</v>
      </c>
      <c r="G70" s="753"/>
      <c r="H70" s="753"/>
      <c r="I70" s="754"/>
      <c r="J70" s="74"/>
      <c r="K70" s="79" t="s">
        <v>2</v>
      </c>
      <c r="L70" s="86">
        <v>5</v>
      </c>
      <c r="M70" s="49">
        <v>0</v>
      </c>
      <c r="N70" s="27">
        <f t="shared" ref="N70:N72" si="9">+L70*M70</f>
        <v>0</v>
      </c>
      <c r="O70" s="27">
        <v>1</v>
      </c>
      <c r="P70" s="79">
        <f t="shared" ref="P70:P72" si="10">+L70*O70</f>
        <v>5</v>
      </c>
      <c r="Q70" s="80"/>
      <c r="R70" s="92"/>
      <c r="S70" s="750"/>
    </row>
    <row r="71" spans="1:30" x14ac:dyDescent="0.25">
      <c r="A71" s="11"/>
      <c r="B71" s="8"/>
      <c r="C71" s="8"/>
      <c r="D71" s="8"/>
      <c r="E71" s="51" t="s">
        <v>158</v>
      </c>
      <c r="F71" s="50" t="s">
        <v>308</v>
      </c>
      <c r="G71" s="53"/>
      <c r="H71" s="54"/>
      <c r="I71" s="55"/>
      <c r="J71" s="73"/>
      <c r="K71" s="79" t="s">
        <v>2</v>
      </c>
      <c r="L71" s="86">
        <v>3</v>
      </c>
      <c r="M71" s="49">
        <v>1</v>
      </c>
      <c r="N71" s="27">
        <f t="shared" si="9"/>
        <v>3</v>
      </c>
      <c r="O71" s="27">
        <v>1</v>
      </c>
      <c r="P71" s="79">
        <f t="shared" si="10"/>
        <v>3</v>
      </c>
      <c r="Q71" s="80"/>
      <c r="R71" s="92"/>
      <c r="S71" s="750"/>
    </row>
    <row r="72" spans="1:30" x14ac:dyDescent="0.25">
      <c r="A72" s="11"/>
      <c r="B72" s="8"/>
      <c r="C72" s="8"/>
      <c r="D72" s="8"/>
      <c r="E72" s="52" t="s">
        <v>309</v>
      </c>
      <c r="F72" s="752" t="s">
        <v>122</v>
      </c>
      <c r="G72" s="753"/>
      <c r="H72" s="753"/>
      <c r="I72" s="754"/>
      <c r="J72" s="74"/>
      <c r="K72" s="79" t="s">
        <v>2</v>
      </c>
      <c r="L72" s="86">
        <v>3</v>
      </c>
      <c r="M72" s="49">
        <v>1</v>
      </c>
      <c r="N72" s="27">
        <f t="shared" si="9"/>
        <v>3</v>
      </c>
      <c r="O72" s="27">
        <v>1</v>
      </c>
      <c r="P72" s="79">
        <f t="shared" si="10"/>
        <v>3</v>
      </c>
      <c r="Q72" s="741" t="s">
        <v>212</v>
      </c>
      <c r="R72" s="755"/>
      <c r="S72" s="750"/>
    </row>
    <row r="73" spans="1:30" ht="15.75" thickBot="1" x14ac:dyDescent="0.3">
      <c r="A73" s="12"/>
      <c r="B73" s="13"/>
      <c r="C73" s="13"/>
      <c r="D73" s="13"/>
      <c r="E73" s="13"/>
      <c r="F73" s="13"/>
      <c r="G73" s="13"/>
      <c r="H73" s="13"/>
      <c r="I73" s="13"/>
      <c r="J73" s="13"/>
      <c r="K73" s="13"/>
      <c r="L73" s="13"/>
      <c r="M73" s="320" t="s">
        <v>171</v>
      </c>
      <c r="N73" s="87">
        <f>SUM(N69:N72)</f>
        <v>8</v>
      </c>
      <c r="O73" s="320" t="s">
        <v>172</v>
      </c>
      <c r="P73" s="88">
        <f>SUM(P69:P72)</f>
        <v>13</v>
      </c>
      <c r="Q73" s="116">
        <f>+N73/P73*10</f>
        <v>6.1538461538461542</v>
      </c>
      <c r="R73" s="117" t="str">
        <f>+IF(Q73&lt;7,"INACEPTABLE","ACEPTABLE")</f>
        <v>INACEPTABLE</v>
      </c>
      <c r="S73" s="751"/>
    </row>
    <row r="74" spans="1:30" ht="15.75" thickBot="1" x14ac:dyDescent="0.3"/>
    <row r="75" spans="1:30" ht="15.75" thickBot="1" x14ac:dyDescent="0.3">
      <c r="A75" s="804" t="s">
        <v>160</v>
      </c>
      <c r="B75" s="805"/>
      <c r="C75" s="805"/>
      <c r="D75" s="805"/>
      <c r="E75" s="805"/>
      <c r="F75" s="805"/>
      <c r="G75" s="805"/>
      <c r="H75" s="805"/>
      <c r="I75" s="805"/>
      <c r="J75" s="805"/>
      <c r="K75" s="805"/>
      <c r="L75" s="805"/>
      <c r="M75" s="805"/>
      <c r="N75" s="805"/>
      <c r="O75" s="805"/>
      <c r="P75" s="805"/>
      <c r="Q75" s="805"/>
      <c r="R75" s="806"/>
    </row>
    <row r="76" spans="1:30" ht="22.5" customHeight="1" thickBot="1" x14ac:dyDescent="0.3"/>
    <row r="77" spans="1:30" x14ac:dyDescent="0.25">
      <c r="A77" s="230" t="s">
        <v>288</v>
      </c>
      <c r="B77" s="5"/>
      <c r="C77" s="5"/>
      <c r="D77" s="5"/>
      <c r="E77" s="45"/>
      <c r="F77" s="5"/>
      <c r="G77" s="5"/>
      <c r="H77" s="5"/>
      <c r="I77" s="5"/>
      <c r="J77" s="5"/>
      <c r="K77" s="5"/>
      <c r="L77" s="228"/>
      <c r="M77" s="5"/>
      <c r="N77" s="5"/>
      <c r="O77" s="5"/>
      <c r="P77" s="15"/>
      <c r="Q77" s="15"/>
      <c r="R77" s="6"/>
    </row>
    <row r="78" spans="1:30" x14ac:dyDescent="0.25">
      <c r="A78" s="11"/>
      <c r="B78" s="8"/>
      <c r="C78" s="8"/>
      <c r="D78" s="8"/>
      <c r="E78" s="8"/>
      <c r="F78" s="8"/>
      <c r="G78" s="8"/>
      <c r="H78" s="8"/>
      <c r="I78" s="8"/>
      <c r="J78" s="23" t="s">
        <v>161</v>
      </c>
      <c r="K78" s="323" t="s">
        <v>162</v>
      </c>
      <c r="L78" s="80"/>
      <c r="M78" s="8"/>
      <c r="N78" s="8"/>
      <c r="O78" s="8"/>
      <c r="P78" s="8"/>
      <c r="Q78" s="8"/>
      <c r="R78" s="10"/>
    </row>
    <row r="79" spans="1:30" x14ac:dyDescent="0.25">
      <c r="A79" s="11"/>
      <c r="B79" s="8"/>
      <c r="C79" s="8"/>
      <c r="D79" s="8"/>
      <c r="E79" s="51" t="s">
        <v>273</v>
      </c>
      <c r="F79" s="50" t="s">
        <v>111</v>
      </c>
      <c r="G79" s="53"/>
      <c r="H79" s="54"/>
      <c r="I79" s="55"/>
      <c r="J79" s="49">
        <v>30</v>
      </c>
      <c r="K79" s="119">
        <v>30</v>
      </c>
      <c r="L79" s="80"/>
      <c r="M79" s="8"/>
      <c r="N79" s="8"/>
      <c r="O79" s="8"/>
      <c r="P79" s="8"/>
      <c r="Q79" s="8"/>
      <c r="R79" s="10"/>
    </row>
    <row r="80" spans="1:30" ht="14.25" customHeight="1" x14ac:dyDescent="0.25">
      <c r="A80" s="11"/>
      <c r="B80" s="8"/>
      <c r="C80" s="8"/>
      <c r="D80" s="8"/>
      <c r="E80" s="52" t="s">
        <v>274</v>
      </c>
      <c r="F80" s="752" t="s">
        <v>143</v>
      </c>
      <c r="G80" s="753"/>
      <c r="H80" s="753"/>
      <c r="I80" s="754"/>
      <c r="J80" s="49">
        <v>30</v>
      </c>
      <c r="K80" s="119">
        <v>30</v>
      </c>
      <c r="L80" s="80"/>
      <c r="M80" s="8"/>
      <c r="N80" s="8"/>
      <c r="O80" s="8"/>
      <c r="P80" s="48"/>
      <c r="Q80" s="8"/>
      <c r="R80" s="10"/>
    </row>
    <row r="81" spans="1:18" ht="14.25" customHeight="1" x14ac:dyDescent="0.25">
      <c r="A81" s="11"/>
      <c r="B81" s="8"/>
      <c r="C81" s="8"/>
      <c r="D81" s="8"/>
      <c r="E81" s="51" t="s">
        <v>275</v>
      </c>
      <c r="F81" s="50" t="s">
        <v>142</v>
      </c>
      <c r="G81" s="53"/>
      <c r="H81" s="54"/>
      <c r="I81" s="55"/>
      <c r="J81" s="49">
        <v>30</v>
      </c>
      <c r="K81" s="119">
        <v>30</v>
      </c>
      <c r="L81" s="80"/>
      <c r="M81" s="8"/>
      <c r="N81" s="8"/>
      <c r="O81" s="8"/>
      <c r="P81" s="8"/>
      <c r="Q81" s="8"/>
      <c r="R81" s="10"/>
    </row>
    <row r="82" spans="1:18" ht="14.25" customHeight="1" x14ac:dyDescent="0.25">
      <c r="A82" s="11"/>
      <c r="B82" s="8"/>
      <c r="C82" s="8"/>
      <c r="D82" s="8"/>
      <c r="E82" s="52" t="s">
        <v>276</v>
      </c>
      <c r="F82" s="752" t="s">
        <v>112</v>
      </c>
      <c r="G82" s="753"/>
      <c r="H82" s="753"/>
      <c r="I82" s="754"/>
      <c r="J82" s="49">
        <v>30</v>
      </c>
      <c r="K82" s="119">
        <v>30</v>
      </c>
      <c r="L82" s="80"/>
      <c r="M82" s="8"/>
      <c r="N82" s="8"/>
      <c r="O82" s="8"/>
      <c r="P82" s="8"/>
      <c r="Q82" s="8"/>
      <c r="R82" s="10"/>
    </row>
    <row r="83" spans="1:18" ht="14.25" customHeight="1" thickBot="1" x14ac:dyDescent="0.3">
      <c r="A83" s="11"/>
      <c r="B83" s="8"/>
      <c r="C83" s="8"/>
      <c r="D83" s="8"/>
      <c r="E83" s="51" t="s">
        <v>277</v>
      </c>
      <c r="F83" s="50" t="s">
        <v>114</v>
      </c>
      <c r="G83" s="53"/>
      <c r="H83" s="54"/>
      <c r="I83" s="55"/>
      <c r="J83" s="49">
        <v>30</v>
      </c>
      <c r="K83" s="119">
        <v>30</v>
      </c>
      <c r="L83" s="80"/>
      <c r="M83" s="8"/>
      <c r="N83" s="8"/>
      <c r="O83" s="8"/>
      <c r="P83" s="8"/>
      <c r="Q83" s="8"/>
      <c r="R83" s="10"/>
    </row>
    <row r="84" spans="1:18" ht="14.25" customHeight="1" thickBot="1" x14ac:dyDescent="0.3">
      <c r="A84" s="11"/>
      <c r="B84" s="8"/>
      <c r="C84" s="8"/>
      <c r="D84" s="8"/>
      <c r="E84" s="52" t="s">
        <v>278</v>
      </c>
      <c r="F84" s="752" t="s">
        <v>115</v>
      </c>
      <c r="G84" s="753"/>
      <c r="H84" s="753"/>
      <c r="I84" s="754"/>
      <c r="J84" s="49">
        <v>30</v>
      </c>
      <c r="K84" s="119">
        <v>30</v>
      </c>
      <c r="L84" s="80"/>
      <c r="M84" s="8"/>
      <c r="N84" s="8"/>
      <c r="O84" s="240" t="s">
        <v>299</v>
      </c>
      <c r="P84" s="238">
        <f>+K90/J90</f>
        <v>1</v>
      </c>
      <c r="Q84" s="239" t="str">
        <f>+IF(P84&lt;1,"INACEPTABLE","ACEPTABLE")</f>
        <v>ACEPTABLE</v>
      </c>
      <c r="R84" s="10"/>
    </row>
    <row r="85" spans="1:18" ht="14.25" customHeight="1" x14ac:dyDescent="0.25">
      <c r="A85" s="11"/>
      <c r="B85" s="8"/>
      <c r="C85" s="8"/>
      <c r="D85" s="8"/>
      <c r="E85" s="51" t="s">
        <v>279</v>
      </c>
      <c r="F85" s="50" t="s">
        <v>117</v>
      </c>
      <c r="G85" s="53"/>
      <c r="H85" s="54"/>
      <c r="I85" s="55"/>
      <c r="J85" s="49">
        <v>30</v>
      </c>
      <c r="K85" s="119">
        <v>30</v>
      </c>
      <c r="L85" s="80"/>
      <c r="M85" s="8"/>
      <c r="N85" s="8"/>
      <c r="O85" s="8"/>
      <c r="P85" s="8"/>
      <c r="Q85" s="8"/>
      <c r="R85" s="10"/>
    </row>
    <row r="86" spans="1:18" ht="14.25" customHeight="1" x14ac:dyDescent="0.25">
      <c r="A86" s="11"/>
      <c r="B86" s="8"/>
      <c r="C86" s="8"/>
      <c r="D86" s="8"/>
      <c r="E86" s="52" t="s">
        <v>280</v>
      </c>
      <c r="F86" s="752" t="s">
        <v>144</v>
      </c>
      <c r="G86" s="753"/>
      <c r="H86" s="753"/>
      <c r="I86" s="754"/>
      <c r="J86" s="49">
        <v>30</v>
      </c>
      <c r="K86" s="119">
        <v>30</v>
      </c>
      <c r="L86" s="80"/>
      <c r="M86" s="8"/>
      <c r="N86" s="8"/>
      <c r="O86" s="8"/>
      <c r="P86" s="8"/>
      <c r="Q86" s="8"/>
      <c r="R86" s="10"/>
    </row>
    <row r="87" spans="1:18" ht="14.25" customHeight="1" x14ac:dyDescent="0.25">
      <c r="A87" s="11"/>
      <c r="B87" s="8"/>
      <c r="C87" s="8"/>
      <c r="D87" s="8"/>
      <c r="E87" s="51" t="s">
        <v>281</v>
      </c>
      <c r="F87" s="50" t="s">
        <v>119</v>
      </c>
      <c r="G87" s="53"/>
      <c r="H87" s="54"/>
      <c r="I87" s="55"/>
      <c r="J87" s="49">
        <v>30</v>
      </c>
      <c r="K87" s="119">
        <v>30</v>
      </c>
      <c r="L87" s="80"/>
      <c r="M87" s="8"/>
      <c r="N87" s="8"/>
      <c r="O87" s="8"/>
      <c r="P87" s="8"/>
      <c r="Q87" s="8"/>
      <c r="R87" s="10"/>
    </row>
    <row r="88" spans="1:18" s="341" customFormat="1" ht="14.25" customHeight="1" x14ac:dyDescent="0.25">
      <c r="A88" s="352"/>
      <c r="B88" s="349"/>
      <c r="C88" s="349"/>
      <c r="D88" s="349"/>
      <c r="E88" s="394" t="s">
        <v>282</v>
      </c>
      <c r="F88" s="752" t="s">
        <v>264</v>
      </c>
      <c r="G88" s="753"/>
      <c r="H88" s="753"/>
      <c r="I88" s="754"/>
      <c r="J88" s="391">
        <v>30</v>
      </c>
      <c r="K88" s="461">
        <v>30</v>
      </c>
      <c r="L88" s="422"/>
      <c r="M88" s="349"/>
      <c r="N88" s="349"/>
      <c r="O88" s="349"/>
      <c r="P88" s="349"/>
      <c r="Q88" s="349"/>
      <c r="R88" s="351"/>
    </row>
    <row r="89" spans="1:18" ht="14.25" customHeight="1" x14ac:dyDescent="0.25">
      <c r="A89" s="11"/>
      <c r="B89" s="8"/>
      <c r="C89" s="8"/>
      <c r="D89" s="8"/>
      <c r="E89" s="393" t="s">
        <v>283</v>
      </c>
      <c r="F89" s="392" t="s">
        <v>263</v>
      </c>
      <c r="G89" s="395"/>
      <c r="H89" s="396"/>
      <c r="I89" s="397"/>
      <c r="J89" s="49">
        <v>30</v>
      </c>
      <c r="K89" s="119">
        <v>30</v>
      </c>
      <c r="L89" s="80"/>
      <c r="M89" s="8"/>
      <c r="N89" s="8"/>
      <c r="O89" s="8"/>
      <c r="P89" s="48"/>
      <c r="Q89" s="8"/>
      <c r="R89" s="10"/>
    </row>
    <row r="90" spans="1:18" ht="14.25" customHeight="1" x14ac:dyDescent="0.25">
      <c r="A90" s="11"/>
      <c r="B90" s="8"/>
      <c r="C90" s="8"/>
      <c r="D90" s="8"/>
      <c r="E90" s="394" t="s">
        <v>284</v>
      </c>
      <c r="F90" s="752" t="s">
        <v>145</v>
      </c>
      <c r="G90" s="753"/>
      <c r="H90" s="753"/>
      <c r="I90" s="754"/>
      <c r="J90" s="49">
        <v>30</v>
      </c>
      <c r="K90" s="119">
        <v>30</v>
      </c>
      <c r="L90" s="80"/>
      <c r="M90" s="8"/>
      <c r="N90" s="8"/>
      <c r="O90" s="8"/>
      <c r="P90" s="8"/>
      <c r="Q90" s="8"/>
      <c r="R90" s="10"/>
    </row>
    <row r="91" spans="1:18" ht="14.25" customHeight="1" x14ac:dyDescent="0.25">
      <c r="A91" s="11"/>
      <c r="B91" s="8"/>
      <c r="C91" s="8"/>
      <c r="D91" s="8"/>
      <c r="E91" s="393" t="s">
        <v>285</v>
      </c>
      <c r="F91" s="811" t="s">
        <v>124</v>
      </c>
      <c r="G91" s="812"/>
      <c r="H91" s="812"/>
      <c r="I91" s="813"/>
      <c r="J91" s="49">
        <v>30</v>
      </c>
      <c r="K91" s="119">
        <v>30</v>
      </c>
      <c r="L91" s="808" t="s">
        <v>163</v>
      </c>
      <c r="M91" s="809"/>
      <c r="N91" s="809"/>
      <c r="O91" s="809"/>
      <c r="P91" s="809"/>
      <c r="Q91" s="809"/>
      <c r="R91" s="820"/>
    </row>
    <row r="92" spans="1:18" ht="14.25" customHeight="1" x14ac:dyDescent="0.25">
      <c r="A92" s="11"/>
      <c r="B92" s="8"/>
      <c r="C92" s="8"/>
      <c r="D92" s="8"/>
      <c r="E92" s="394" t="s">
        <v>286</v>
      </c>
      <c r="F92" s="679" t="s">
        <v>125</v>
      </c>
      <c r="G92" s="680"/>
      <c r="H92" s="681"/>
      <c r="I92" s="682"/>
      <c r="J92" s="49">
        <v>30</v>
      </c>
      <c r="K92" s="119">
        <v>30</v>
      </c>
      <c r="L92" s="808"/>
      <c r="M92" s="809"/>
      <c r="N92" s="809"/>
      <c r="O92" s="809"/>
      <c r="P92" s="809"/>
      <c r="Q92" s="809"/>
      <c r="R92" s="820"/>
    </row>
    <row r="93" spans="1:18" x14ac:dyDescent="0.25">
      <c r="A93" s="11"/>
      <c r="B93" s="8"/>
      <c r="C93" s="8"/>
      <c r="D93" s="8"/>
      <c r="E93" s="861" t="s">
        <v>164</v>
      </c>
      <c r="F93" s="861"/>
      <c r="G93" s="861"/>
      <c r="H93" s="861"/>
      <c r="I93" s="861"/>
      <c r="J93" s="123">
        <f>SUM(J79:J92)</f>
        <v>420</v>
      </c>
      <c r="K93" s="124">
        <f>SUM(K79:K92)</f>
        <v>420</v>
      </c>
      <c r="L93" s="80"/>
      <c r="M93" s="8"/>
      <c r="N93" s="8"/>
      <c r="O93" s="8"/>
      <c r="P93" s="8"/>
      <c r="Q93" s="8"/>
      <c r="R93" s="10"/>
    </row>
    <row r="94" spans="1:18" ht="22.5" customHeight="1" thickBot="1" x14ac:dyDescent="0.3">
      <c r="A94" s="12"/>
      <c r="B94" s="13"/>
      <c r="C94" s="13"/>
      <c r="D94" s="13"/>
      <c r="E94" s="13"/>
      <c r="F94" s="13"/>
      <c r="G94" s="13"/>
      <c r="H94" s="13"/>
      <c r="I94" s="13"/>
      <c r="J94" s="13"/>
      <c r="K94" s="13"/>
      <c r="L94" s="13"/>
      <c r="M94" s="13"/>
      <c r="N94" s="13"/>
      <c r="O94" s="13"/>
      <c r="P94" s="13"/>
      <c r="Q94" s="13"/>
      <c r="R94" s="14"/>
    </row>
    <row r="95" spans="1:18" ht="22.5" customHeight="1" thickBot="1" x14ac:dyDescent="0.3"/>
    <row r="96" spans="1:18" x14ac:dyDescent="0.25">
      <c r="A96" s="230" t="s">
        <v>289</v>
      </c>
      <c r="B96" s="5"/>
      <c r="C96" s="5"/>
      <c r="D96" s="5"/>
      <c r="E96" s="45"/>
      <c r="F96" s="5"/>
      <c r="G96" s="5"/>
      <c r="H96" s="5"/>
      <c r="I96" s="5"/>
      <c r="J96" s="5"/>
      <c r="K96" s="5"/>
      <c r="L96" s="120"/>
      <c r="M96" s="76"/>
      <c r="N96" s="76"/>
      <c r="O96" s="76"/>
      <c r="P96" s="121"/>
      <c r="Q96" s="121"/>
      <c r="R96" s="122"/>
    </row>
    <row r="97" spans="1:18" x14ac:dyDescent="0.25">
      <c r="J97" s="23" t="s">
        <v>161</v>
      </c>
      <c r="K97" s="323" t="s">
        <v>162</v>
      </c>
      <c r="L97" s="80"/>
      <c r="M97" s="8"/>
      <c r="N97" s="8"/>
      <c r="O97" s="8"/>
      <c r="P97" s="8"/>
      <c r="Q97" s="8"/>
      <c r="R97" s="92"/>
    </row>
    <row r="98" spans="1:18" x14ac:dyDescent="0.25">
      <c r="E98" s="51" t="s">
        <v>147</v>
      </c>
      <c r="F98" s="50" t="s">
        <v>113</v>
      </c>
      <c r="G98" s="53"/>
      <c r="H98" s="54"/>
      <c r="I98" s="55"/>
      <c r="J98" s="49">
        <v>4</v>
      </c>
      <c r="K98" s="119">
        <v>4</v>
      </c>
      <c r="L98" s="80"/>
      <c r="M98" s="8"/>
      <c r="N98" s="8"/>
      <c r="O98" s="8"/>
      <c r="P98" s="8"/>
      <c r="Q98" s="8"/>
      <c r="R98" s="92"/>
    </row>
    <row r="99" spans="1:18" ht="14.25" customHeight="1" thickBot="1" x14ac:dyDescent="0.3">
      <c r="E99" s="52" t="s">
        <v>148</v>
      </c>
      <c r="F99" s="752" t="s">
        <v>116</v>
      </c>
      <c r="G99" s="753"/>
      <c r="H99" s="753"/>
      <c r="I99" s="754"/>
      <c r="J99" s="49">
        <v>4</v>
      </c>
      <c r="K99" s="119">
        <v>4</v>
      </c>
      <c r="L99" s="80"/>
      <c r="M99" s="8"/>
      <c r="N99" s="8"/>
      <c r="O99" s="8"/>
      <c r="P99" s="8"/>
      <c r="Q99" s="8"/>
      <c r="R99" s="92"/>
    </row>
    <row r="100" spans="1:18" ht="14.25" customHeight="1" thickBot="1" x14ac:dyDescent="0.3">
      <c r="E100" s="51" t="s">
        <v>149</v>
      </c>
      <c r="F100" s="811" t="s">
        <v>118</v>
      </c>
      <c r="G100" s="812"/>
      <c r="H100" s="812"/>
      <c r="I100" s="813"/>
      <c r="J100" s="49">
        <v>4</v>
      </c>
      <c r="K100" s="119">
        <v>2</v>
      </c>
      <c r="L100" s="80"/>
      <c r="M100" s="8"/>
      <c r="N100" s="8"/>
      <c r="O100" s="240" t="s">
        <v>298</v>
      </c>
      <c r="P100" s="238">
        <f>+K104/J104</f>
        <v>0.91666666666666663</v>
      </c>
      <c r="Q100" s="239" t="str">
        <f>+IF(P100&lt;1,"INACEPTABLE","ACEPTABLE")</f>
        <v>INACEPTABLE</v>
      </c>
      <c r="R100" s="92"/>
    </row>
    <row r="101" spans="1:18" ht="14.25" customHeight="1" x14ac:dyDescent="0.25">
      <c r="E101" s="52" t="s">
        <v>150</v>
      </c>
      <c r="F101" s="752" t="s">
        <v>139</v>
      </c>
      <c r="G101" s="753"/>
      <c r="H101" s="753"/>
      <c r="I101" s="754"/>
      <c r="J101" s="49">
        <v>4</v>
      </c>
      <c r="K101" s="119">
        <v>4</v>
      </c>
      <c r="L101" s="80"/>
      <c r="M101" s="8"/>
      <c r="N101" s="8"/>
      <c r="O101" s="8"/>
      <c r="P101" s="8"/>
      <c r="Q101" s="8"/>
      <c r="R101" s="92"/>
    </row>
    <row r="102" spans="1:18" ht="14.25" customHeight="1" x14ac:dyDescent="0.25">
      <c r="E102" s="51" t="s">
        <v>151</v>
      </c>
      <c r="F102" s="811" t="s">
        <v>430</v>
      </c>
      <c r="G102" s="812"/>
      <c r="H102" s="812"/>
      <c r="I102" s="813"/>
      <c r="J102" s="49">
        <v>4</v>
      </c>
      <c r="K102" s="119">
        <v>4</v>
      </c>
      <c r="L102" s="80"/>
      <c r="M102" s="8"/>
      <c r="N102" s="8"/>
      <c r="O102" s="8"/>
      <c r="P102" s="8"/>
      <c r="Q102" s="8"/>
      <c r="R102" s="92"/>
    </row>
    <row r="103" spans="1:18" ht="14.25" customHeight="1" x14ac:dyDescent="0.25">
      <c r="E103" s="394" t="s">
        <v>152</v>
      </c>
      <c r="F103" s="752" t="s">
        <v>140</v>
      </c>
      <c r="G103" s="753"/>
      <c r="H103" s="753"/>
      <c r="I103" s="754"/>
      <c r="J103" s="49">
        <v>4</v>
      </c>
      <c r="K103" s="119">
        <v>4</v>
      </c>
      <c r="L103" s="808"/>
      <c r="M103" s="809"/>
      <c r="N103" s="809"/>
      <c r="O103" s="809"/>
      <c r="P103" s="809"/>
      <c r="Q103" s="809"/>
      <c r="R103" s="810"/>
    </row>
    <row r="104" spans="1:18" ht="15.75" thickBot="1" x14ac:dyDescent="0.3">
      <c r="E104" s="807" t="s">
        <v>164</v>
      </c>
      <c r="F104" s="807"/>
      <c r="G104" s="807"/>
      <c r="H104" s="807"/>
      <c r="I104" s="807"/>
      <c r="J104" s="123">
        <f>SUM(J98:J103)</f>
        <v>24</v>
      </c>
      <c r="K104" s="124">
        <f>SUM(K98:K103)</f>
        <v>22</v>
      </c>
      <c r="L104" s="80"/>
      <c r="M104" s="8"/>
      <c r="N104" s="8"/>
      <c r="O104" s="8"/>
      <c r="P104" s="8"/>
      <c r="Q104" s="8"/>
      <c r="R104" s="92"/>
    </row>
    <row r="105" spans="1:18" x14ac:dyDescent="0.25">
      <c r="A105" s="231" t="s">
        <v>287</v>
      </c>
      <c r="B105" s="76"/>
      <c r="C105" s="76"/>
      <c r="D105" s="76"/>
      <c r="E105" s="77"/>
      <c r="F105" s="76"/>
      <c r="G105" s="76"/>
      <c r="H105" s="76"/>
      <c r="I105" s="76"/>
      <c r="J105" s="76"/>
      <c r="K105" s="122"/>
      <c r="L105" s="120"/>
      <c r="M105" s="76"/>
      <c r="N105" s="76"/>
      <c r="O105" s="76"/>
      <c r="P105" s="121"/>
      <c r="Q105" s="121"/>
      <c r="R105" s="122"/>
    </row>
    <row r="106" spans="1:18" x14ac:dyDescent="0.25">
      <c r="A106" s="80"/>
      <c r="B106" s="8"/>
      <c r="C106" s="8"/>
      <c r="D106" s="8"/>
      <c r="E106" s="8"/>
      <c r="F106" s="8"/>
      <c r="G106" s="8"/>
      <c r="H106" s="8"/>
      <c r="I106" s="8"/>
      <c r="J106" s="23" t="s">
        <v>161</v>
      </c>
      <c r="K106" s="126" t="s">
        <v>162</v>
      </c>
      <c r="L106" s="808" t="s">
        <v>163</v>
      </c>
      <c r="M106" s="809"/>
      <c r="N106" s="809"/>
      <c r="O106" s="809"/>
      <c r="P106" s="809"/>
      <c r="Q106" s="809"/>
      <c r="R106" s="810"/>
    </row>
    <row r="107" spans="1:18" x14ac:dyDescent="0.25">
      <c r="A107" s="80"/>
      <c r="B107" s="8"/>
      <c r="C107" s="8"/>
      <c r="D107" s="8"/>
      <c r="E107" s="51" t="s">
        <v>153</v>
      </c>
      <c r="F107" s="50" t="s">
        <v>123</v>
      </c>
      <c r="G107" s="53"/>
      <c r="H107" s="54"/>
      <c r="I107" s="55"/>
      <c r="J107" s="49">
        <v>1</v>
      </c>
      <c r="K107" s="127">
        <v>1</v>
      </c>
      <c r="L107" s="808"/>
      <c r="M107" s="809"/>
      <c r="N107" s="809"/>
      <c r="O107" s="809"/>
      <c r="P107" s="809"/>
      <c r="Q107" s="809"/>
      <c r="R107" s="810"/>
    </row>
    <row r="108" spans="1:18" ht="19.5" customHeight="1" thickBot="1" x14ac:dyDescent="0.3">
      <c r="A108" s="80"/>
      <c r="B108" s="8"/>
      <c r="C108" s="8"/>
      <c r="D108" s="8"/>
      <c r="E108" s="52" t="s">
        <v>154</v>
      </c>
      <c r="F108" s="752" t="s">
        <v>141</v>
      </c>
      <c r="G108" s="753"/>
      <c r="H108" s="753"/>
      <c r="I108" s="754"/>
      <c r="J108" s="49">
        <v>1</v>
      </c>
      <c r="K108" s="127">
        <v>1</v>
      </c>
      <c r="L108" s="80"/>
      <c r="M108" s="8"/>
      <c r="N108" s="8"/>
      <c r="O108" s="8"/>
      <c r="P108" s="8"/>
      <c r="Q108" s="8"/>
      <c r="R108" s="92"/>
    </row>
    <row r="109" spans="1:18" ht="21.75" customHeight="1" thickBot="1" x14ac:dyDescent="0.3">
      <c r="A109" s="80"/>
      <c r="B109" s="8"/>
      <c r="C109" s="8"/>
      <c r="D109" s="8"/>
      <c r="E109" s="51" t="s">
        <v>155</v>
      </c>
      <c r="F109" s="811" t="s">
        <v>441</v>
      </c>
      <c r="G109" s="812"/>
      <c r="H109" s="812"/>
      <c r="I109" s="813"/>
      <c r="J109" s="49">
        <v>1</v>
      </c>
      <c r="K109" s="127">
        <v>1</v>
      </c>
      <c r="L109" s="80"/>
      <c r="M109" s="8"/>
      <c r="N109" s="8"/>
      <c r="O109" s="240" t="s">
        <v>297</v>
      </c>
      <c r="P109" s="238">
        <f>+K110/J110</f>
        <v>1</v>
      </c>
      <c r="Q109" s="239" t="str">
        <f>+IF(P109&lt;1,"INACEPTABLE","ACEPTABLE")</f>
        <v>ACEPTABLE</v>
      </c>
      <c r="R109" s="92"/>
    </row>
    <row r="110" spans="1:18" ht="15.75" thickBot="1" x14ac:dyDescent="0.3">
      <c r="A110" s="81"/>
      <c r="B110" s="82"/>
      <c r="C110" s="82"/>
      <c r="D110" s="82"/>
      <c r="E110" s="868" t="s">
        <v>164</v>
      </c>
      <c r="F110" s="868"/>
      <c r="G110" s="868"/>
      <c r="H110" s="868"/>
      <c r="I110" s="868"/>
      <c r="J110" s="125">
        <f>SUM(J107:J109)</f>
        <v>3</v>
      </c>
      <c r="K110" s="128">
        <f>SUM(K107:K109)</f>
        <v>3</v>
      </c>
      <c r="L110" s="81"/>
      <c r="M110" s="82"/>
      <c r="N110" s="82"/>
      <c r="O110" s="82"/>
      <c r="P110" s="82"/>
      <c r="Q110" s="82"/>
      <c r="R110" s="84"/>
    </row>
    <row r="111" spans="1:18" x14ac:dyDescent="0.25">
      <c r="K111" s="8"/>
      <c r="L111" s="8"/>
      <c r="M111" s="8"/>
      <c r="N111" s="8"/>
      <c r="O111" s="8"/>
      <c r="P111" s="8"/>
      <c r="Q111" s="8"/>
      <c r="R111" s="8"/>
    </row>
    <row r="112" spans="1:18" ht="15.75" thickBot="1" x14ac:dyDescent="0.3">
      <c r="K112" s="8"/>
      <c r="L112" s="8"/>
      <c r="M112" s="8"/>
      <c r="N112" s="8"/>
      <c r="O112" s="8"/>
      <c r="P112" s="8"/>
      <c r="Q112" s="8"/>
      <c r="R112" s="8"/>
    </row>
    <row r="113" spans="1:18" ht="15.75" thickBot="1" x14ac:dyDescent="0.3">
      <c r="A113" s="804" t="s">
        <v>165</v>
      </c>
      <c r="B113" s="805"/>
      <c r="C113" s="805"/>
      <c r="D113" s="805"/>
      <c r="E113" s="805"/>
      <c r="F113" s="805"/>
      <c r="G113" s="805"/>
      <c r="H113" s="805"/>
      <c r="I113" s="805"/>
      <c r="J113" s="805"/>
      <c r="K113" s="805"/>
      <c r="L113" s="805"/>
      <c r="M113" s="805"/>
      <c r="N113" s="805"/>
      <c r="O113" s="805"/>
      <c r="P113" s="805"/>
      <c r="Q113" s="805"/>
      <c r="R113" s="806"/>
    </row>
    <row r="114" spans="1:18" ht="15.75" thickBot="1" x14ac:dyDescent="0.3">
      <c r="K114" s="8"/>
      <c r="L114" s="8"/>
      <c r="M114" s="8"/>
      <c r="N114" s="8"/>
      <c r="O114" s="8"/>
      <c r="P114" s="8"/>
      <c r="Q114" s="8"/>
      <c r="R114" s="10"/>
    </row>
    <row r="115" spans="1:18" ht="18" x14ac:dyDescent="0.35">
      <c r="A115" s="229" t="s">
        <v>291</v>
      </c>
      <c r="B115" s="5"/>
      <c r="C115" s="5"/>
      <c r="D115" s="5"/>
      <c r="E115" s="45"/>
      <c r="F115" s="5"/>
      <c r="G115" s="5"/>
      <c r="H115" s="5"/>
      <c r="I115" s="5"/>
      <c r="J115" s="5"/>
      <c r="K115" s="6"/>
      <c r="L115" s="5"/>
      <c r="M115" s="5"/>
      <c r="N115" s="5"/>
      <c r="O115" s="5"/>
      <c r="P115" s="15"/>
      <c r="Q115" s="15"/>
      <c r="R115" s="6"/>
    </row>
    <row r="116" spans="1:18" x14ac:dyDescent="0.25">
      <c r="A116" s="58"/>
      <c r="B116" s="8" t="s">
        <v>166</v>
      </c>
      <c r="C116" s="8"/>
      <c r="D116" s="8"/>
      <c r="E116" s="56"/>
      <c r="F116" s="8"/>
      <c r="G116" s="8"/>
      <c r="H116" s="8"/>
      <c r="I116" s="8"/>
      <c r="J116" s="8"/>
      <c r="K116" s="10"/>
      <c r="L116" s="8"/>
      <c r="M116" s="8"/>
      <c r="N116" s="8"/>
      <c r="O116" s="8"/>
      <c r="P116" s="44"/>
      <c r="Q116" s="44"/>
      <c r="R116" s="10"/>
    </row>
    <row r="117" spans="1:18" ht="18.75" thickBot="1" x14ac:dyDescent="0.4">
      <c r="A117" s="11"/>
      <c r="B117" s="8" t="s">
        <v>292</v>
      </c>
      <c r="C117" s="8"/>
      <c r="D117" s="8"/>
      <c r="E117" s="8"/>
      <c r="F117" s="8"/>
      <c r="G117" s="8"/>
      <c r="H117" s="8"/>
      <c r="I117" s="8"/>
      <c r="J117" s="57"/>
      <c r="K117" s="59"/>
      <c r="L117" s="8"/>
      <c r="M117" s="8"/>
      <c r="N117" s="8"/>
      <c r="O117" s="8"/>
      <c r="P117" s="8"/>
      <c r="Q117" s="8"/>
      <c r="R117" s="10"/>
    </row>
    <row r="118" spans="1:18" ht="15.75" thickBot="1" x14ac:dyDescent="0.3">
      <c r="A118" s="11"/>
      <c r="B118" s="8" t="s">
        <v>293</v>
      </c>
      <c r="C118" s="8"/>
      <c r="D118" s="8"/>
      <c r="E118" s="8"/>
      <c r="F118" s="8"/>
      <c r="G118" s="8"/>
      <c r="H118" s="8"/>
      <c r="I118" s="8"/>
      <c r="J118" s="57"/>
      <c r="K118" s="241" t="s">
        <v>1</v>
      </c>
      <c r="L118" s="8"/>
      <c r="M118" s="8"/>
      <c r="N118" s="8"/>
      <c r="O118" s="8"/>
      <c r="P118" s="8"/>
      <c r="Q118" s="8"/>
      <c r="R118" s="10"/>
    </row>
    <row r="119" spans="1:18" ht="18" x14ac:dyDescent="0.35">
      <c r="A119" s="11"/>
      <c r="B119" s="8"/>
      <c r="C119" s="8"/>
      <c r="D119" s="8"/>
      <c r="E119" s="51" t="s">
        <v>156</v>
      </c>
      <c r="F119" s="50" t="s">
        <v>121</v>
      </c>
      <c r="G119" s="53"/>
      <c r="H119" s="54"/>
      <c r="I119" s="55"/>
      <c r="J119" s="73"/>
      <c r="K119" s="143" t="s">
        <v>2</v>
      </c>
      <c r="N119" s="232" t="s">
        <v>294</v>
      </c>
      <c r="O119" s="259">
        <v>1</v>
      </c>
      <c r="P119" s="233" t="str">
        <f>+IF(O119=1,"ACEPTABLE","PENALIZACIÓN")</f>
        <v>ACEPTABLE</v>
      </c>
      <c r="Q119" s="8"/>
      <c r="R119" s="10"/>
    </row>
    <row r="120" spans="1:18" ht="18" x14ac:dyDescent="0.35">
      <c r="A120" s="11"/>
      <c r="B120" s="8"/>
      <c r="C120" s="8"/>
      <c r="D120" s="8"/>
      <c r="E120" s="52" t="s">
        <v>157</v>
      </c>
      <c r="F120" s="752" t="s">
        <v>120</v>
      </c>
      <c r="G120" s="753"/>
      <c r="H120" s="753"/>
      <c r="I120" s="754"/>
      <c r="J120" s="74"/>
      <c r="K120" s="143" t="s">
        <v>2</v>
      </c>
      <c r="N120" s="234" t="s">
        <v>295</v>
      </c>
      <c r="O120" s="260">
        <v>0</v>
      </c>
      <c r="P120" s="235" t="str">
        <f>+IF(O120=1,"ACEPTABLE","PENALIZACIÓN")</f>
        <v>PENALIZACIÓN</v>
      </c>
      <c r="Q120" s="8"/>
      <c r="R120" s="10"/>
    </row>
    <row r="121" spans="1:18" ht="18.75" thickBot="1" x14ac:dyDescent="0.4">
      <c r="A121" s="11"/>
      <c r="B121" s="8"/>
      <c r="C121" s="8"/>
      <c r="D121" s="8"/>
      <c r="E121" s="51" t="s">
        <v>158</v>
      </c>
      <c r="F121" s="50" t="s">
        <v>122</v>
      </c>
      <c r="G121" s="53"/>
      <c r="H121" s="54"/>
      <c r="I121" s="55"/>
      <c r="J121" s="73"/>
      <c r="K121" s="143" t="s">
        <v>2</v>
      </c>
      <c r="N121" s="236" t="s">
        <v>296</v>
      </c>
      <c r="O121" s="261">
        <v>1</v>
      </c>
      <c r="P121" s="237" t="str">
        <f>+IF(O121=1,"ACEPTABLE","PENALIZACIÓN")</f>
        <v>ACEPTABLE</v>
      </c>
      <c r="Q121" s="8"/>
      <c r="R121" s="10"/>
    </row>
    <row r="122" spans="1:18" ht="15.75" thickBot="1" x14ac:dyDescent="0.3">
      <c r="A122" s="12"/>
      <c r="B122" s="13"/>
      <c r="C122" s="13"/>
      <c r="D122" s="13"/>
      <c r="E122" s="60"/>
      <c r="F122" s="61"/>
      <c r="G122" s="62"/>
      <c r="H122" s="63"/>
      <c r="I122" s="64"/>
      <c r="J122" s="65"/>
      <c r="K122" s="242"/>
      <c r="L122" s="46"/>
      <c r="M122" s="13"/>
      <c r="N122" s="13"/>
      <c r="O122" s="13"/>
      <c r="P122" s="13"/>
      <c r="Q122" s="13"/>
      <c r="R122" s="14"/>
    </row>
    <row r="123" spans="1:18" ht="15.75" thickBot="1" x14ac:dyDescent="0.3">
      <c r="A123" s="11"/>
      <c r="B123" s="8"/>
      <c r="C123" s="8"/>
      <c r="D123" s="8"/>
      <c r="E123" s="66"/>
      <c r="F123" s="40"/>
      <c r="G123" s="67"/>
      <c r="H123" s="67"/>
      <c r="I123" s="67"/>
      <c r="J123" s="68"/>
      <c r="K123" s="68"/>
      <c r="L123" s="20"/>
      <c r="M123" s="8"/>
      <c r="N123" s="8"/>
      <c r="O123" s="8"/>
      <c r="P123" s="8"/>
      <c r="Q123" s="8"/>
      <c r="R123" s="10"/>
    </row>
    <row r="124" spans="1:18" ht="18.75" thickBot="1" x14ac:dyDescent="0.4">
      <c r="A124" s="229" t="s">
        <v>290</v>
      </c>
      <c r="B124" s="5"/>
      <c r="C124" s="5"/>
      <c r="D124" s="5"/>
      <c r="E124" s="243"/>
      <c r="F124" s="161"/>
      <c r="G124" s="163"/>
      <c r="H124" s="163"/>
      <c r="I124" s="163"/>
      <c r="J124" s="244"/>
      <c r="K124" s="249"/>
      <c r="L124" s="164"/>
      <c r="M124" s="5"/>
      <c r="N124" s="5"/>
      <c r="O124" s="5"/>
      <c r="P124" s="5"/>
      <c r="Q124" s="5"/>
      <c r="R124" s="6"/>
    </row>
    <row r="125" spans="1:18" ht="15.75" thickBot="1" x14ac:dyDescent="0.3">
      <c r="A125" s="11"/>
      <c r="B125" s="8"/>
      <c r="C125" s="8"/>
      <c r="D125" s="8"/>
      <c r="E125" s="56"/>
      <c r="F125" s="8"/>
      <c r="G125" s="8"/>
      <c r="H125" s="8"/>
      <c r="I125" s="8"/>
      <c r="J125" s="8"/>
      <c r="K125" s="10"/>
      <c r="L125" s="8"/>
      <c r="M125" s="8"/>
      <c r="N125" s="8"/>
      <c r="O125" s="247" t="s">
        <v>302</v>
      </c>
      <c r="P125" s="248" t="s">
        <v>301</v>
      </c>
      <c r="Q125" s="248" t="s">
        <v>303</v>
      </c>
      <c r="R125" s="312" t="s">
        <v>211</v>
      </c>
    </row>
    <row r="126" spans="1:18" ht="16.5" customHeight="1" x14ac:dyDescent="0.35">
      <c r="A126" s="58"/>
      <c r="B126" s="862" t="s">
        <v>300</v>
      </c>
      <c r="C126" s="862"/>
      <c r="D126" s="862"/>
      <c r="E126" s="862"/>
      <c r="F126" s="862"/>
      <c r="G126" s="862"/>
      <c r="H126" s="862"/>
      <c r="I126" s="862"/>
      <c r="J126" s="862"/>
      <c r="K126" s="863"/>
      <c r="L126" s="8"/>
      <c r="M126" s="866" t="s">
        <v>304</v>
      </c>
      <c r="N126" s="867"/>
      <c r="O126" s="262">
        <v>5</v>
      </c>
      <c r="P126" s="263">
        <v>4</v>
      </c>
      <c r="Q126" s="263">
        <v>1</v>
      </c>
      <c r="R126" s="246" t="str">
        <f>+IF(Q126&gt;=1,"Penalización","Aceptable")</f>
        <v>Penalización</v>
      </c>
    </row>
    <row r="127" spans="1:18" ht="18.75" thickBot="1" x14ac:dyDescent="0.4">
      <c r="A127" s="11"/>
      <c r="B127" s="862"/>
      <c r="C127" s="862"/>
      <c r="D127" s="862"/>
      <c r="E127" s="862"/>
      <c r="F127" s="862"/>
      <c r="G127" s="862"/>
      <c r="H127" s="862"/>
      <c r="I127" s="862"/>
      <c r="J127" s="862"/>
      <c r="K127" s="863"/>
      <c r="L127" s="8"/>
      <c r="M127" s="859" t="s">
        <v>305</v>
      </c>
      <c r="N127" s="860"/>
      <c r="O127" s="261">
        <v>1</v>
      </c>
      <c r="P127" s="264">
        <v>1</v>
      </c>
      <c r="Q127" s="264">
        <v>0</v>
      </c>
      <c r="R127" s="245" t="str">
        <f>+IF(Q127&gt;=1,"Penalización","Aceptable")</f>
        <v>Aceptable</v>
      </c>
    </row>
    <row r="128" spans="1:18" ht="43.5" customHeight="1" thickBot="1" x14ac:dyDescent="0.3">
      <c r="A128" s="12"/>
      <c r="B128" s="864"/>
      <c r="C128" s="864"/>
      <c r="D128" s="864"/>
      <c r="E128" s="864"/>
      <c r="F128" s="864"/>
      <c r="G128" s="864"/>
      <c r="H128" s="864"/>
      <c r="I128" s="864"/>
      <c r="J128" s="864"/>
      <c r="K128" s="865"/>
      <c r="L128" s="46"/>
      <c r="M128" s="13"/>
      <c r="N128" s="13"/>
      <c r="O128" s="13"/>
      <c r="P128" s="13"/>
      <c r="Q128" s="13"/>
      <c r="R128" s="14"/>
    </row>
    <row r="129" spans="1:45" ht="15.75" thickBot="1" x14ac:dyDescent="0.3">
      <c r="A129" s="11"/>
      <c r="B129" s="8"/>
      <c r="C129" s="8"/>
      <c r="D129" s="8"/>
      <c r="E129" s="66"/>
      <c r="F129" s="40"/>
      <c r="G129" s="67"/>
      <c r="H129" s="67"/>
      <c r="I129" s="67"/>
      <c r="J129" s="68"/>
      <c r="K129" s="68"/>
      <c r="L129" s="20"/>
      <c r="M129" s="8"/>
      <c r="N129" s="8"/>
      <c r="O129" s="8"/>
      <c r="P129" s="8"/>
      <c r="Q129" s="8"/>
      <c r="R129" s="10"/>
    </row>
    <row r="130" spans="1:45" ht="15.75" thickBot="1" x14ac:dyDescent="0.3">
      <c r="A130" s="154" t="s">
        <v>215</v>
      </c>
      <c r="B130" s="5"/>
      <c r="C130" s="5"/>
      <c r="D130" s="5"/>
      <c r="E130" s="5"/>
      <c r="F130" s="5"/>
      <c r="G130" s="5"/>
      <c r="H130" s="5"/>
      <c r="I130" s="5"/>
      <c r="J130" s="5"/>
      <c r="K130" s="155" t="s">
        <v>1</v>
      </c>
      <c r="L130" s="140" t="s">
        <v>169</v>
      </c>
      <c r="M130" s="140" t="s">
        <v>1</v>
      </c>
      <c r="N130" s="140" t="s">
        <v>168</v>
      </c>
      <c r="O130" s="140" t="s">
        <v>170</v>
      </c>
      <c r="P130" s="141" t="s">
        <v>167</v>
      </c>
      <c r="Q130" s="748" t="s">
        <v>214</v>
      </c>
      <c r="R130" s="748"/>
      <c r="S130" s="112" t="s">
        <v>211</v>
      </c>
    </row>
    <row r="131" spans="1:45" x14ac:dyDescent="0.25">
      <c r="A131" s="11"/>
      <c r="B131" s="8"/>
      <c r="C131" s="8"/>
      <c r="D131" s="8"/>
      <c r="E131" s="265" t="s">
        <v>323</v>
      </c>
      <c r="F131" s="152" t="s">
        <v>213</v>
      </c>
      <c r="G131" s="153"/>
      <c r="H131" s="153"/>
      <c r="I131" s="153"/>
      <c r="J131" s="73"/>
      <c r="K131" s="156" t="s">
        <v>2</v>
      </c>
      <c r="L131" s="150">
        <v>5</v>
      </c>
      <c r="M131" s="103">
        <v>1</v>
      </c>
      <c r="N131" s="104">
        <f>+L131*M131</f>
        <v>5</v>
      </c>
      <c r="O131" s="104">
        <v>1</v>
      </c>
      <c r="P131" s="142">
        <f>+L131*O131</f>
        <v>5</v>
      </c>
      <c r="Q131" s="8"/>
      <c r="R131" s="10"/>
      <c r="S131" s="749" t="str">
        <f>+IF(R134="INACEPTABLE","PENALIZACIÓN","ACEPTABLE")</f>
        <v>ACEPTABLE</v>
      </c>
    </row>
    <row r="132" spans="1:45" x14ac:dyDescent="0.25">
      <c r="A132" s="19"/>
      <c r="B132" s="8"/>
      <c r="C132" s="8"/>
      <c r="D132" s="8"/>
      <c r="E132" s="266" t="s">
        <v>324</v>
      </c>
      <c r="F132" s="733" t="s">
        <v>0</v>
      </c>
      <c r="G132" s="733"/>
      <c r="H132" s="733"/>
      <c r="I132" s="733"/>
      <c r="J132" s="74"/>
      <c r="K132" s="156" t="s">
        <v>2</v>
      </c>
      <c r="L132" s="151">
        <v>3</v>
      </c>
      <c r="M132" s="49">
        <v>0</v>
      </c>
      <c r="N132" s="27">
        <f t="shared" ref="N132:N133" si="11">+L132*M132</f>
        <v>0</v>
      </c>
      <c r="O132" s="27">
        <v>1</v>
      </c>
      <c r="P132" s="143">
        <f t="shared" ref="P132:P133" si="12">+L132*O132</f>
        <v>3</v>
      </c>
      <c r="Q132" s="8"/>
      <c r="R132" s="92"/>
      <c r="S132" s="750"/>
    </row>
    <row r="133" spans="1:45" x14ac:dyDescent="0.25">
      <c r="A133" s="11"/>
      <c r="B133" s="8"/>
      <c r="C133" s="8"/>
      <c r="D133" s="8"/>
      <c r="E133" s="265" t="s">
        <v>325</v>
      </c>
      <c r="F133" s="152" t="s">
        <v>315</v>
      </c>
      <c r="G133" s="153"/>
      <c r="H133" s="153"/>
      <c r="I133" s="153"/>
      <c r="J133" s="73"/>
      <c r="K133" s="156" t="s">
        <v>2</v>
      </c>
      <c r="L133" s="151">
        <v>4</v>
      </c>
      <c r="M133" s="49">
        <v>1</v>
      </c>
      <c r="N133" s="27">
        <f t="shared" si="11"/>
        <v>4</v>
      </c>
      <c r="O133" s="27">
        <v>1</v>
      </c>
      <c r="P133" s="143">
        <f t="shared" si="12"/>
        <v>4</v>
      </c>
      <c r="Q133" s="787" t="s">
        <v>214</v>
      </c>
      <c r="R133" s="755"/>
      <c r="S133" s="750"/>
    </row>
    <row r="134" spans="1:45" ht="15.75" thickBot="1" x14ac:dyDescent="0.3">
      <c r="A134" s="12"/>
      <c r="B134" s="13"/>
      <c r="C134" s="13"/>
      <c r="D134" s="13"/>
      <c r="E134" s="13"/>
      <c r="F134" s="13"/>
      <c r="G134" s="13"/>
      <c r="H134" s="13"/>
      <c r="I134" s="13"/>
      <c r="J134" s="13"/>
      <c r="K134" s="14"/>
      <c r="L134" s="13"/>
      <c r="M134" s="144" t="s">
        <v>171</v>
      </c>
      <c r="N134" s="145">
        <f>SUM(N131:N133)</f>
        <v>9</v>
      </c>
      <c r="O134" s="144" t="s">
        <v>172</v>
      </c>
      <c r="P134" s="146">
        <f>SUM(P131:P133)</f>
        <v>12</v>
      </c>
      <c r="Q134" s="149">
        <f>+N134/P134*10</f>
        <v>7.5</v>
      </c>
      <c r="R134" s="117" t="str">
        <f>+IF(Q134&lt;7,"INACEPTABLE","ACEPTABLE")</f>
        <v>ACEPTABLE</v>
      </c>
      <c r="S134" s="751"/>
    </row>
    <row r="135" spans="1:45" ht="15.75" thickBot="1" x14ac:dyDescent="0.3">
      <c r="L135" s="8"/>
      <c r="M135" s="139"/>
      <c r="N135" s="68"/>
      <c r="O135" s="139"/>
      <c r="P135" s="68"/>
      <c r="Q135" s="252"/>
      <c r="R135" s="68"/>
      <c r="S135" s="253"/>
    </row>
    <row r="136" spans="1:45" ht="15.75" thickBot="1" x14ac:dyDescent="0.3">
      <c r="A136" s="16" t="s">
        <v>218</v>
      </c>
      <c r="B136" s="5"/>
      <c r="C136" s="5"/>
      <c r="D136" s="5"/>
      <c r="E136" s="5"/>
      <c r="F136" s="5"/>
      <c r="G136" s="5"/>
      <c r="H136" s="5"/>
      <c r="I136" s="5"/>
      <c r="J136" s="6"/>
      <c r="K136" s="255" t="s">
        <v>1</v>
      </c>
      <c r="L136" s="314" t="s">
        <v>169</v>
      </c>
      <c r="M136" s="314" t="s">
        <v>1</v>
      </c>
      <c r="N136" s="314" t="s">
        <v>168</v>
      </c>
      <c r="O136" s="314" t="s">
        <v>170</v>
      </c>
      <c r="P136" s="248" t="s">
        <v>167</v>
      </c>
      <c r="Q136" s="857" t="s">
        <v>217</v>
      </c>
      <c r="R136" s="858"/>
      <c r="S136" s="256" t="s">
        <v>211</v>
      </c>
      <c r="AA136" s="41"/>
      <c r="AB136" s="41"/>
      <c r="AC136" s="41"/>
      <c r="AD136" s="41"/>
      <c r="AE136" s="41"/>
      <c r="AF136" s="41"/>
      <c r="AG136" s="41"/>
      <c r="AH136" s="41"/>
      <c r="AI136" s="41"/>
      <c r="AJ136" s="41"/>
      <c r="AK136" s="41"/>
      <c r="AL136" s="41"/>
      <c r="AM136" s="41"/>
      <c r="AN136" s="41"/>
      <c r="AO136" s="41"/>
      <c r="AP136" s="41"/>
      <c r="AQ136" s="41"/>
      <c r="AR136" s="41"/>
      <c r="AS136" s="41"/>
    </row>
    <row r="137" spans="1:45" x14ac:dyDescent="0.25">
      <c r="A137" s="11"/>
      <c r="B137" s="8"/>
      <c r="C137" s="8"/>
      <c r="D137" s="8"/>
      <c r="E137" s="683" t="s">
        <v>322</v>
      </c>
      <c r="F137" s="869" t="s">
        <v>317</v>
      </c>
      <c r="G137" s="869"/>
      <c r="H137" s="869"/>
      <c r="I137" s="869"/>
      <c r="J137" s="870"/>
      <c r="K137" s="254" t="s">
        <v>2</v>
      </c>
      <c r="L137" s="176">
        <v>5</v>
      </c>
      <c r="M137" s="321">
        <v>1</v>
      </c>
      <c r="N137" s="305">
        <f>+L137*M137</f>
        <v>5</v>
      </c>
      <c r="O137" s="305">
        <v>1</v>
      </c>
      <c r="P137" s="177">
        <f>+L137*O137</f>
        <v>5</v>
      </c>
      <c r="Q137" s="8"/>
      <c r="R137" s="8"/>
      <c r="S137" s="739" t="str">
        <f>+IF(R146="INACEPTABLE","PENALIZACIÓN","ACEPTABLE")</f>
        <v>PENALIZACIÓN</v>
      </c>
      <c r="AA137" s="41"/>
      <c r="AB137" s="41"/>
      <c r="AC137" s="41"/>
      <c r="AD137" s="135"/>
      <c r="AE137" s="41"/>
      <c r="AF137" s="41"/>
      <c r="AG137" s="41"/>
      <c r="AH137" s="41"/>
      <c r="AI137" s="41"/>
      <c r="AJ137" s="41"/>
      <c r="AK137" s="41"/>
      <c r="AL137" s="41"/>
      <c r="AM137" s="41"/>
      <c r="AN137" s="41"/>
      <c r="AO137" s="41"/>
      <c r="AP137" s="41"/>
      <c r="AQ137" s="41"/>
      <c r="AR137" s="41"/>
      <c r="AS137" s="41"/>
    </row>
    <row r="138" spans="1:45" ht="37.5" customHeight="1" x14ac:dyDescent="0.25">
      <c r="A138" s="18"/>
      <c r="B138" s="8"/>
      <c r="C138" s="8"/>
      <c r="D138" s="8"/>
      <c r="E138" s="684" t="s">
        <v>326</v>
      </c>
      <c r="F138" s="759" t="s">
        <v>306</v>
      </c>
      <c r="G138" s="759"/>
      <c r="H138" s="759"/>
      <c r="I138" s="759"/>
      <c r="J138" s="760"/>
      <c r="K138" s="175" t="s">
        <v>2</v>
      </c>
      <c r="L138" s="178">
        <v>5</v>
      </c>
      <c r="M138" s="324">
        <v>0</v>
      </c>
      <c r="N138" s="306">
        <f t="shared" ref="N138:N139" si="13">+L138*M138</f>
        <v>0</v>
      </c>
      <c r="O138" s="306">
        <v>1</v>
      </c>
      <c r="P138" s="179">
        <f t="shared" ref="P138:P139" si="14">+L138*O138</f>
        <v>5</v>
      </c>
      <c r="Q138" s="8"/>
      <c r="R138" s="8"/>
      <c r="S138" s="739"/>
      <c r="AA138" s="41"/>
      <c r="AB138" s="41"/>
      <c r="AC138" s="41"/>
      <c r="AD138" s="41"/>
      <c r="AE138" s="41"/>
      <c r="AF138" s="41"/>
      <c r="AG138" s="41"/>
      <c r="AH138" s="41"/>
      <c r="AI138" s="41"/>
      <c r="AJ138" s="41"/>
      <c r="AK138" s="41"/>
      <c r="AL138" s="41"/>
      <c r="AM138" s="41"/>
      <c r="AN138" s="41"/>
      <c r="AO138" s="41"/>
      <c r="AP138" s="41"/>
      <c r="AQ138" s="41"/>
      <c r="AR138" s="41"/>
      <c r="AS138" s="41"/>
    </row>
    <row r="139" spans="1:45" ht="15" customHeight="1" x14ac:dyDescent="0.25">
      <c r="A139" s="11"/>
      <c r="B139" s="8"/>
      <c r="C139" s="8"/>
      <c r="D139" s="8"/>
      <c r="E139" s="683" t="s">
        <v>327</v>
      </c>
      <c r="F139" s="761" t="s">
        <v>312</v>
      </c>
      <c r="G139" s="761"/>
      <c r="H139" s="761"/>
      <c r="I139" s="761"/>
      <c r="J139" s="762"/>
      <c r="K139" s="175" t="s">
        <v>2</v>
      </c>
      <c r="L139" s="178">
        <v>4</v>
      </c>
      <c r="M139" s="324">
        <v>1</v>
      </c>
      <c r="N139" s="306">
        <f t="shared" si="13"/>
        <v>4</v>
      </c>
      <c r="O139" s="306">
        <v>1</v>
      </c>
      <c r="P139" s="179">
        <f t="shared" si="14"/>
        <v>4</v>
      </c>
      <c r="Q139" s="8"/>
      <c r="R139" s="8"/>
      <c r="S139" s="739"/>
      <c r="AA139" s="41"/>
      <c r="AB139" s="41"/>
      <c r="AC139" s="41"/>
      <c r="AD139" s="41"/>
      <c r="AE139" s="41"/>
      <c r="AF139" s="41"/>
      <c r="AG139" s="41"/>
      <c r="AH139" s="41"/>
      <c r="AI139" s="41"/>
      <c r="AJ139" s="41"/>
      <c r="AK139" s="41"/>
      <c r="AL139" s="41"/>
      <c r="AM139" s="41"/>
      <c r="AN139" s="41"/>
      <c r="AO139" s="41"/>
      <c r="AP139" s="41"/>
      <c r="AQ139" s="41"/>
      <c r="AR139" s="41"/>
      <c r="AS139" s="41"/>
    </row>
    <row r="140" spans="1:45" ht="32.25" customHeight="1" x14ac:dyDescent="0.25">
      <c r="A140" s="11"/>
      <c r="B140" s="8"/>
      <c r="C140" s="8"/>
      <c r="D140" s="8"/>
      <c r="E140" s="684" t="s">
        <v>328</v>
      </c>
      <c r="F140" s="759" t="s">
        <v>316</v>
      </c>
      <c r="G140" s="759"/>
      <c r="H140" s="759"/>
      <c r="I140" s="759"/>
      <c r="J140" s="760"/>
      <c r="K140" s="175" t="s">
        <v>2</v>
      </c>
      <c r="L140" s="176">
        <v>5</v>
      </c>
      <c r="M140" s="321">
        <v>1</v>
      </c>
      <c r="N140" s="305">
        <f>+L140*M140</f>
        <v>5</v>
      </c>
      <c r="O140" s="305">
        <v>1</v>
      </c>
      <c r="P140" s="177">
        <f>+L140*O140</f>
        <v>5</v>
      </c>
      <c r="Q140" s="20"/>
      <c r="R140" s="8"/>
      <c r="S140" s="739"/>
      <c r="AA140" s="41"/>
      <c r="AB140" s="41"/>
      <c r="AC140" s="41"/>
      <c r="AD140" s="41"/>
      <c r="AE140" s="41"/>
      <c r="AF140" s="41"/>
      <c r="AG140" s="41"/>
      <c r="AH140" s="41"/>
      <c r="AI140" s="41"/>
      <c r="AJ140" s="41"/>
      <c r="AK140" s="41"/>
      <c r="AL140" s="41"/>
      <c r="AM140" s="41"/>
      <c r="AN140" s="41"/>
      <c r="AO140" s="41"/>
      <c r="AP140" s="41"/>
      <c r="AQ140" s="41"/>
      <c r="AR140" s="41"/>
      <c r="AS140" s="41"/>
    </row>
    <row r="141" spans="1:45" ht="21" customHeight="1" x14ac:dyDescent="0.25">
      <c r="A141" s="11"/>
      <c r="B141" s="8"/>
      <c r="C141" s="8"/>
      <c r="D141" s="8"/>
      <c r="E141" s="683" t="s">
        <v>329</v>
      </c>
      <c r="F141" s="761" t="s">
        <v>313</v>
      </c>
      <c r="G141" s="761"/>
      <c r="H141" s="761"/>
      <c r="I141" s="761"/>
      <c r="J141" s="762"/>
      <c r="K141" s="175" t="s">
        <v>2</v>
      </c>
      <c r="L141" s="178">
        <v>3</v>
      </c>
      <c r="M141" s="324">
        <v>0</v>
      </c>
      <c r="N141" s="306">
        <f t="shared" ref="N141:N142" si="15">+L141*M141</f>
        <v>0</v>
      </c>
      <c r="O141" s="306">
        <v>1</v>
      </c>
      <c r="P141" s="179">
        <f t="shared" ref="P141:P142" si="16">+L141*O141</f>
        <v>3</v>
      </c>
      <c r="Q141" s="20"/>
      <c r="R141" s="8"/>
      <c r="S141" s="739"/>
      <c r="AA141" s="41"/>
      <c r="AB141" s="41"/>
      <c r="AC141" s="41"/>
      <c r="AD141" s="41"/>
      <c r="AE141" s="41"/>
      <c r="AF141" s="41"/>
      <c r="AG141" s="41"/>
      <c r="AH141" s="41"/>
      <c r="AI141" s="41"/>
      <c r="AJ141" s="41"/>
      <c r="AK141" s="41"/>
      <c r="AL141" s="41"/>
      <c r="AM141" s="41"/>
      <c r="AN141" s="41"/>
      <c r="AO141" s="41"/>
      <c r="AP141" s="41"/>
      <c r="AQ141" s="41"/>
      <c r="AR141" s="41"/>
      <c r="AS141" s="41"/>
    </row>
    <row r="142" spans="1:45" ht="15" customHeight="1" x14ac:dyDescent="0.25">
      <c r="A142" s="11"/>
      <c r="B142" s="8"/>
      <c r="C142" s="8"/>
      <c r="D142" s="8"/>
      <c r="E142" s="684" t="s">
        <v>330</v>
      </c>
      <c r="F142" s="759" t="s">
        <v>314</v>
      </c>
      <c r="G142" s="759"/>
      <c r="H142" s="759"/>
      <c r="I142" s="759"/>
      <c r="J142" s="760"/>
      <c r="K142" s="175" t="s">
        <v>2</v>
      </c>
      <c r="L142" s="178">
        <v>4</v>
      </c>
      <c r="M142" s="324">
        <v>1</v>
      </c>
      <c r="N142" s="306">
        <f t="shared" si="15"/>
        <v>4</v>
      </c>
      <c r="O142" s="306">
        <v>1</v>
      </c>
      <c r="P142" s="179">
        <f t="shared" si="16"/>
        <v>4</v>
      </c>
      <c r="Q142" s="20"/>
      <c r="R142" s="8"/>
      <c r="S142" s="739"/>
      <c r="AA142" s="41"/>
      <c r="AB142" s="41"/>
      <c r="AC142" s="41"/>
      <c r="AD142" s="41"/>
      <c r="AE142" s="41"/>
      <c r="AF142" s="41"/>
      <c r="AG142" s="41"/>
      <c r="AH142" s="41"/>
      <c r="AI142" s="41"/>
      <c r="AJ142" s="41"/>
      <c r="AK142" s="41"/>
      <c r="AL142" s="41"/>
      <c r="AM142" s="41"/>
      <c r="AN142" s="41"/>
      <c r="AO142" s="41"/>
      <c r="AP142" s="41"/>
      <c r="AQ142" s="41"/>
      <c r="AR142" s="41"/>
      <c r="AS142" s="41"/>
    </row>
    <row r="143" spans="1:45" ht="15" customHeight="1" x14ac:dyDescent="0.25">
      <c r="A143" s="11"/>
      <c r="B143" s="8"/>
      <c r="C143" s="8"/>
      <c r="D143" s="8"/>
      <c r="E143" s="683" t="s">
        <v>331</v>
      </c>
      <c r="F143" s="761" t="s">
        <v>318</v>
      </c>
      <c r="G143" s="761"/>
      <c r="H143" s="761"/>
      <c r="I143" s="761"/>
      <c r="J143" s="762"/>
      <c r="K143" s="175" t="s">
        <v>2</v>
      </c>
      <c r="L143" s="176">
        <v>3</v>
      </c>
      <c r="M143" s="321">
        <v>1</v>
      </c>
      <c r="N143" s="305">
        <f>+L143*M143</f>
        <v>3</v>
      </c>
      <c r="O143" s="305">
        <v>1</v>
      </c>
      <c r="P143" s="177">
        <f>+L143*O143</f>
        <v>3</v>
      </c>
      <c r="Q143" s="20"/>
      <c r="R143" s="8"/>
      <c r="S143" s="739"/>
      <c r="AA143" s="41"/>
      <c r="AB143" s="41"/>
      <c r="AC143" s="41"/>
      <c r="AD143" s="41"/>
      <c r="AE143" s="41"/>
      <c r="AF143" s="41"/>
      <c r="AG143" s="41"/>
      <c r="AH143" s="41"/>
      <c r="AI143" s="41"/>
      <c r="AJ143" s="41"/>
      <c r="AK143" s="41"/>
      <c r="AL143" s="41"/>
      <c r="AM143" s="41"/>
      <c r="AN143" s="41"/>
      <c r="AO143" s="41"/>
      <c r="AP143" s="41"/>
      <c r="AQ143" s="41"/>
      <c r="AR143" s="41"/>
      <c r="AS143" s="41"/>
    </row>
    <row r="144" spans="1:45" ht="36" customHeight="1" x14ac:dyDescent="0.25">
      <c r="A144" s="11"/>
      <c r="B144" s="8"/>
      <c r="C144" s="8"/>
      <c r="D144" s="8"/>
      <c r="E144" s="684" t="s">
        <v>332</v>
      </c>
      <c r="F144" s="759" t="s">
        <v>307</v>
      </c>
      <c r="G144" s="759"/>
      <c r="H144" s="759"/>
      <c r="I144" s="759"/>
      <c r="J144" s="760"/>
      <c r="K144" s="180" t="s">
        <v>2</v>
      </c>
      <c r="L144" s="178">
        <v>4</v>
      </c>
      <c r="M144" s="324">
        <v>0</v>
      </c>
      <c r="N144" s="306">
        <f t="shared" ref="N144:N145" si="17">+L144*M144</f>
        <v>0</v>
      </c>
      <c r="O144" s="306">
        <v>1</v>
      </c>
      <c r="P144" s="179">
        <f t="shared" ref="P144:P145" si="18">+L144*O144</f>
        <v>4</v>
      </c>
      <c r="Q144" s="80"/>
      <c r="R144" s="8"/>
      <c r="S144" s="739"/>
      <c r="AA144" s="41"/>
      <c r="AB144" s="41"/>
      <c r="AC144" s="41"/>
      <c r="AD144" s="41"/>
      <c r="AE144" s="41"/>
      <c r="AF144" s="41"/>
      <c r="AG144" s="41"/>
      <c r="AH144" s="41"/>
      <c r="AI144" s="41"/>
      <c r="AJ144" s="41"/>
      <c r="AK144" s="41"/>
      <c r="AL144" s="41"/>
      <c r="AM144" s="41"/>
      <c r="AN144" s="41"/>
      <c r="AO144" s="41"/>
      <c r="AP144" s="41"/>
      <c r="AQ144" s="41"/>
      <c r="AR144" s="41"/>
      <c r="AS144" s="41"/>
    </row>
    <row r="145" spans="1:16384" ht="15" customHeight="1" x14ac:dyDescent="0.25">
      <c r="A145" s="11"/>
      <c r="B145" s="8"/>
      <c r="C145" s="8"/>
      <c r="D145" s="8"/>
      <c r="E145" s="683" t="s">
        <v>333</v>
      </c>
      <c r="F145" s="761" t="s">
        <v>311</v>
      </c>
      <c r="G145" s="761"/>
      <c r="H145" s="761"/>
      <c r="I145" s="761"/>
      <c r="J145" s="762"/>
      <c r="K145" s="181" t="s">
        <v>2</v>
      </c>
      <c r="L145" s="178">
        <v>5</v>
      </c>
      <c r="M145" s="324">
        <v>1</v>
      </c>
      <c r="N145" s="306">
        <f t="shared" si="17"/>
        <v>5</v>
      </c>
      <c r="O145" s="306">
        <v>1</v>
      </c>
      <c r="P145" s="179">
        <f t="shared" si="18"/>
        <v>5</v>
      </c>
      <c r="Q145" s="741" t="s">
        <v>217</v>
      </c>
      <c r="R145" s="742"/>
      <c r="S145" s="739"/>
      <c r="AA145" s="41"/>
      <c r="AB145" s="41"/>
      <c r="AC145" s="41"/>
      <c r="AD145" s="41"/>
      <c r="AE145" s="41"/>
      <c r="AF145" s="41"/>
      <c r="AG145" s="41"/>
      <c r="AH145" s="41"/>
      <c r="AI145" s="41"/>
      <c r="AJ145" s="41"/>
      <c r="AK145" s="41"/>
      <c r="AL145" s="41"/>
      <c r="AM145" s="41"/>
      <c r="AN145" s="41"/>
      <c r="AO145" s="41"/>
      <c r="AP145" s="41"/>
      <c r="AQ145" s="41"/>
      <c r="AR145" s="41"/>
      <c r="AS145" s="41"/>
    </row>
    <row r="146" spans="1:16384" ht="18" customHeight="1" thickBot="1" x14ac:dyDescent="0.3">
      <c r="A146" s="12"/>
      <c r="B146" s="13"/>
      <c r="C146" s="13"/>
      <c r="D146" s="46"/>
      <c r="E146" s="157"/>
      <c r="F146" s="69"/>
      <c r="G146" s="158"/>
      <c r="H146" s="70"/>
      <c r="I146" s="70"/>
      <c r="J146" s="159"/>
      <c r="K146" s="71"/>
      <c r="L146" s="13"/>
      <c r="M146" s="144" t="s">
        <v>171</v>
      </c>
      <c r="N146" s="145">
        <f>SUM(N137:N145)</f>
        <v>26</v>
      </c>
      <c r="O146" s="144" t="s">
        <v>172</v>
      </c>
      <c r="P146" s="146">
        <f>SUM(P137:P145)</f>
        <v>38</v>
      </c>
      <c r="Q146" s="116">
        <f>+N146/P146*10</f>
        <v>6.8421052631578947</v>
      </c>
      <c r="R146" s="147" t="str">
        <f>+IF(Q146&lt;7,"INACEPTABLE","ACEPTABLE")</f>
        <v>INACEPTABLE</v>
      </c>
      <c r="S146" s="740"/>
      <c r="AA146" s="41"/>
      <c r="AB146" s="41"/>
      <c r="AC146" s="41"/>
      <c r="AD146" s="41"/>
      <c r="AE146" s="41"/>
      <c r="AF146" s="41"/>
      <c r="AG146" s="41"/>
      <c r="AH146" s="41"/>
      <c r="AI146" s="41"/>
      <c r="AJ146" s="41"/>
      <c r="AK146" s="41"/>
      <c r="AL146" s="41"/>
      <c r="AM146" s="41"/>
      <c r="AN146" s="41"/>
      <c r="AO146" s="41"/>
      <c r="AP146" s="41"/>
      <c r="AQ146" s="41"/>
      <c r="AR146" s="41"/>
      <c r="AS146" s="41"/>
    </row>
    <row r="147" spans="1:16384" ht="18" customHeight="1" thickBot="1" x14ac:dyDescent="0.3">
      <c r="A147" s="8"/>
      <c r="B147" s="8"/>
      <c r="C147" s="8"/>
      <c r="D147" s="20"/>
      <c r="E147" s="137"/>
      <c r="F147" s="40"/>
      <c r="G147" s="138"/>
      <c r="H147" s="67"/>
      <c r="I147" s="67"/>
      <c r="J147" s="20"/>
      <c r="K147" s="68"/>
      <c r="L147" s="8"/>
      <c r="M147" s="139"/>
      <c r="N147" s="68"/>
      <c r="O147" s="139"/>
      <c r="P147" s="68"/>
      <c r="Q147" s="20"/>
      <c r="R147" s="8"/>
      <c r="AA147" s="41"/>
      <c r="AB147" s="41"/>
      <c r="AC147" s="41"/>
      <c r="AD147" s="41"/>
      <c r="AE147" s="41"/>
      <c r="AF147" s="41"/>
      <c r="AG147" s="41"/>
      <c r="AH147" s="41"/>
      <c r="AI147" s="41"/>
      <c r="AJ147" s="41"/>
      <c r="AK147" s="41"/>
      <c r="AL147" s="41"/>
      <c r="AM147" s="41"/>
      <c r="AN147" s="41"/>
      <c r="AO147" s="41"/>
      <c r="AP147" s="41"/>
      <c r="AQ147" s="41"/>
      <c r="AR147" s="41"/>
      <c r="AS147" s="41"/>
    </row>
    <row r="148" spans="1:16384" ht="18" customHeight="1" thickBot="1" x14ac:dyDescent="0.3">
      <c r="A148" s="729" t="s">
        <v>233</v>
      </c>
      <c r="B148" s="730"/>
      <c r="C148" s="730"/>
      <c r="D148" s="730"/>
      <c r="E148" s="160"/>
      <c r="F148" s="161"/>
      <c r="G148" s="162"/>
      <c r="H148" s="163"/>
      <c r="I148" s="163"/>
      <c r="J148" s="250"/>
      <c r="K148" s="255" t="s">
        <v>1</v>
      </c>
      <c r="L148" s="314" t="s">
        <v>169</v>
      </c>
      <c r="M148" s="314" t="s">
        <v>1</v>
      </c>
      <c r="N148" s="314" t="s">
        <v>168</v>
      </c>
      <c r="O148" s="314" t="s">
        <v>170</v>
      </c>
      <c r="P148" s="257" t="s">
        <v>167</v>
      </c>
      <c r="Q148" s="737" t="s">
        <v>216</v>
      </c>
      <c r="R148" s="738"/>
      <c r="S148" s="258" t="s">
        <v>211</v>
      </c>
      <c r="T148" s="41"/>
      <c r="U148" s="41"/>
      <c r="V148" s="41"/>
      <c r="W148" s="41"/>
      <c r="X148" s="41"/>
      <c r="Y148" s="41"/>
      <c r="Z148" s="41"/>
      <c r="AA148" s="41"/>
      <c r="AB148" s="41"/>
      <c r="AC148" s="41"/>
      <c r="AD148" s="41"/>
      <c r="AE148" s="41"/>
      <c r="AF148" s="41"/>
      <c r="AG148" s="41"/>
      <c r="AH148" s="41"/>
      <c r="AI148" s="41"/>
      <c r="AJ148" s="41"/>
      <c r="AK148" s="41"/>
      <c r="AL148" s="41"/>
      <c r="AM148" s="41"/>
      <c r="AN148" s="41"/>
      <c r="AO148" s="41"/>
      <c r="AP148" s="41"/>
      <c r="AQ148" s="41"/>
      <c r="AR148" s="41"/>
      <c r="AS148" s="41"/>
      <c r="CJ148" s="41"/>
      <c r="CK148" s="41"/>
      <c r="CL148" s="41"/>
      <c r="CM148" s="41"/>
      <c r="CN148" s="41"/>
      <c r="CO148" s="41"/>
      <c r="CP148" s="41"/>
      <c r="CQ148" s="41"/>
      <c r="CR148" s="41"/>
      <c r="CS148" s="41"/>
      <c r="CT148" s="41"/>
      <c r="CU148" s="41"/>
      <c r="CV148" s="41"/>
      <c r="CW148" s="41"/>
      <c r="CX148" s="41"/>
      <c r="CY148" s="41"/>
      <c r="CZ148" s="41"/>
      <c r="DA148" s="41"/>
      <c r="DB148" s="41"/>
      <c r="DC148" s="41"/>
      <c r="DD148" s="41"/>
      <c r="DE148" s="41"/>
      <c r="DF148" s="41"/>
      <c r="DG148" s="41"/>
      <c r="DH148" s="41"/>
      <c r="DI148" s="41"/>
      <c r="DJ148" s="41"/>
      <c r="DK148" s="41"/>
      <c r="DL148" s="41"/>
      <c r="DM148" s="41"/>
      <c r="DN148" s="41"/>
      <c r="DO148" s="41"/>
      <c r="DP148" s="41"/>
      <c r="DQ148" s="41"/>
      <c r="DR148" s="41"/>
      <c r="DS148" s="41"/>
      <c r="DT148" s="41"/>
      <c r="DU148" s="41"/>
      <c r="DV148" s="41"/>
      <c r="DW148" s="41"/>
      <c r="DX148" s="41"/>
      <c r="DY148" s="41"/>
      <c r="DZ148" s="41"/>
      <c r="EA148" s="41"/>
      <c r="EB148" s="41"/>
      <c r="EC148" s="41"/>
      <c r="ED148" s="41"/>
      <c r="EE148" s="41"/>
      <c r="EF148" s="41"/>
      <c r="EG148" s="41"/>
      <c r="EH148" s="41"/>
      <c r="EI148" s="41"/>
      <c r="EJ148" s="41"/>
      <c r="EK148" s="41"/>
      <c r="EL148" s="41"/>
      <c r="EM148" s="41"/>
      <c r="EN148" s="41"/>
      <c r="EO148" s="41"/>
      <c r="EP148" s="41"/>
      <c r="EQ148" s="41"/>
      <c r="ER148" s="41"/>
      <c r="ES148" s="41"/>
      <c r="ET148" s="41"/>
      <c r="EU148" s="41"/>
      <c r="EV148" s="41"/>
      <c r="EW148" s="41"/>
      <c r="EX148" s="41"/>
      <c r="EY148" s="41"/>
      <c r="EZ148" s="41"/>
      <c r="FA148" s="41"/>
      <c r="FB148" s="41"/>
      <c r="FC148" s="41"/>
      <c r="FD148" s="41"/>
      <c r="FE148" s="41"/>
      <c r="FF148" s="41"/>
      <c r="FG148" s="41"/>
      <c r="FH148" s="41"/>
      <c r="FI148" s="41"/>
      <c r="FJ148" s="41"/>
      <c r="FK148" s="41"/>
      <c r="FL148" s="41"/>
      <c r="FM148" s="41"/>
      <c r="FN148" s="41"/>
      <c r="FO148" s="41"/>
      <c r="FP148" s="41"/>
      <c r="FQ148" s="41"/>
      <c r="FR148" s="41"/>
      <c r="FS148" s="41"/>
      <c r="FT148" s="41"/>
      <c r="FU148" s="41"/>
      <c r="FV148" s="41"/>
      <c r="FW148" s="41"/>
      <c r="FX148" s="41"/>
      <c r="FY148" s="41"/>
      <c r="FZ148" s="41"/>
      <c r="GA148" s="41"/>
      <c r="GB148" s="41"/>
      <c r="GC148" s="41"/>
      <c r="GD148" s="41"/>
      <c r="GE148" s="41"/>
      <c r="GF148" s="41"/>
      <c r="GG148" s="41"/>
      <c r="GH148" s="41"/>
      <c r="GI148" s="41"/>
      <c r="GJ148" s="41"/>
      <c r="GK148" s="41"/>
      <c r="GL148" s="41"/>
      <c r="GM148" s="41"/>
      <c r="GN148" s="41"/>
      <c r="GO148" s="41"/>
      <c r="GP148" s="41"/>
      <c r="GQ148" s="41"/>
      <c r="GR148" s="41"/>
      <c r="GS148" s="41"/>
      <c r="GT148" s="41"/>
      <c r="GU148" s="41"/>
      <c r="GV148" s="41"/>
      <c r="GW148" s="41"/>
      <c r="GX148" s="41"/>
      <c r="GY148" s="41"/>
      <c r="GZ148" s="41"/>
      <c r="HA148" s="41"/>
      <c r="HB148" s="41"/>
      <c r="HC148" s="41"/>
      <c r="HD148" s="41"/>
      <c r="HE148" s="41"/>
      <c r="HF148" s="41"/>
      <c r="HG148" s="41"/>
      <c r="HH148" s="41"/>
      <c r="HI148" s="41"/>
      <c r="HJ148" s="41"/>
      <c r="HK148" s="41"/>
      <c r="HL148" s="41"/>
      <c r="HM148" s="41"/>
      <c r="HN148" s="41"/>
      <c r="HO148" s="41"/>
      <c r="HP148" s="41"/>
      <c r="HQ148" s="41"/>
      <c r="HR148" s="41"/>
      <c r="HS148" s="41"/>
      <c r="HT148" s="41"/>
      <c r="HU148" s="41"/>
      <c r="HV148" s="41"/>
      <c r="HW148" s="41"/>
      <c r="HX148" s="41"/>
      <c r="HY148" s="41"/>
      <c r="HZ148" s="41"/>
      <c r="IA148" s="41"/>
      <c r="IB148" s="41"/>
      <c r="IC148" s="41"/>
      <c r="ID148" s="41"/>
      <c r="IE148" s="41"/>
      <c r="IF148" s="41"/>
      <c r="IG148" s="41"/>
      <c r="IH148" s="41"/>
      <c r="II148" s="41"/>
      <c r="IJ148" s="41"/>
      <c r="IK148" s="41"/>
      <c r="IL148" s="41"/>
      <c r="IM148" s="41"/>
      <c r="IN148" s="41"/>
      <c r="IO148" s="41"/>
      <c r="IP148" s="41"/>
      <c r="IQ148" s="41"/>
      <c r="IR148" s="41"/>
      <c r="IS148" s="41"/>
      <c r="IT148" s="41"/>
      <c r="IU148" s="41"/>
      <c r="IV148" s="41"/>
      <c r="IW148" s="41"/>
      <c r="IX148" s="41"/>
      <c r="IY148" s="41"/>
      <c r="IZ148" s="41"/>
      <c r="JA148" s="41"/>
      <c r="JB148" s="41"/>
      <c r="JC148" s="41"/>
      <c r="JD148" s="41"/>
      <c r="JE148" s="41"/>
      <c r="JF148" s="41"/>
      <c r="JG148" s="41"/>
      <c r="JH148" s="41"/>
      <c r="JI148" s="41"/>
      <c r="JJ148" s="41"/>
      <c r="JK148" s="41"/>
      <c r="JL148" s="41"/>
      <c r="JM148" s="41"/>
      <c r="JN148" s="41"/>
      <c r="JO148" s="41"/>
      <c r="JP148" s="41"/>
      <c r="JQ148" s="41"/>
      <c r="JR148" s="41"/>
      <c r="JS148" s="41"/>
      <c r="JT148" s="41"/>
      <c r="JU148" s="41"/>
      <c r="JV148" s="41"/>
      <c r="JW148" s="41"/>
      <c r="JX148" s="41"/>
      <c r="JY148" s="41"/>
      <c r="JZ148" s="41"/>
      <c r="KA148" s="41"/>
      <c r="KB148" s="41"/>
      <c r="KC148" s="41"/>
      <c r="KD148" s="41"/>
      <c r="KE148" s="41"/>
      <c r="KF148" s="41"/>
      <c r="KG148" s="41"/>
      <c r="KH148" s="41"/>
      <c r="KI148" s="41"/>
      <c r="KJ148" s="41"/>
      <c r="KK148" s="41"/>
      <c r="KL148" s="41"/>
      <c r="KM148" s="41"/>
      <c r="KN148" s="41"/>
      <c r="KO148" s="41"/>
      <c r="KP148" s="41"/>
      <c r="KQ148" s="41"/>
      <c r="KR148" s="41"/>
      <c r="KS148" s="41"/>
      <c r="KT148" s="41"/>
      <c r="KU148" s="41"/>
    </row>
    <row r="149" spans="1:16384" x14ac:dyDescent="0.25">
      <c r="A149" s="11"/>
      <c r="B149" s="130"/>
      <c r="C149" s="131"/>
      <c r="D149" s="132"/>
      <c r="E149" s="265" t="s">
        <v>334</v>
      </c>
      <c r="F149" s="735" t="s">
        <v>137</v>
      </c>
      <c r="G149" s="735"/>
      <c r="H149" s="735"/>
      <c r="I149" s="735"/>
      <c r="J149" s="736"/>
      <c r="K149" s="254" t="s">
        <v>2</v>
      </c>
      <c r="L149" s="150">
        <v>5</v>
      </c>
      <c r="M149" s="103">
        <v>1</v>
      </c>
      <c r="N149" s="104">
        <f>+L149*M149</f>
        <v>5</v>
      </c>
      <c r="O149" s="104">
        <v>1</v>
      </c>
      <c r="P149" s="105">
        <f>+L149*O149</f>
        <v>5</v>
      </c>
      <c r="S149" s="739" t="str">
        <f>+IF(R154="INACEPTABLE","PENALIZACIÓN","ACEPTABLE")</f>
        <v>ACEPTABLE</v>
      </c>
      <c r="T149" s="148"/>
      <c r="U149" s="131"/>
      <c r="V149" s="132"/>
      <c r="W149" s="133"/>
      <c r="X149" s="20"/>
      <c r="Y149" s="129"/>
      <c r="Z149" s="130"/>
      <c r="AA149" s="131"/>
      <c r="AB149" s="132"/>
      <c r="AC149" s="133"/>
      <c r="AD149" s="20"/>
      <c r="AE149" s="129"/>
      <c r="AF149" s="130"/>
      <c r="AG149" s="131"/>
      <c r="AH149" s="132"/>
      <c r="AI149" s="133"/>
      <c r="AJ149" s="20"/>
      <c r="AK149" s="129"/>
      <c r="AL149" s="130"/>
      <c r="AM149" s="131"/>
      <c r="AN149" s="132"/>
      <c r="AO149" s="133"/>
      <c r="AP149" s="20"/>
      <c r="AQ149" s="129"/>
      <c r="AR149" s="130"/>
      <c r="AS149" s="131"/>
      <c r="AT149" s="54"/>
      <c r="AU149" s="55"/>
      <c r="AV149" s="73"/>
      <c r="AW149" s="51"/>
      <c r="AX149" s="50"/>
      <c r="AY149" s="53"/>
      <c r="AZ149" s="54"/>
      <c r="BA149" s="55"/>
      <c r="BB149" s="73"/>
      <c r="BC149" s="51"/>
      <c r="BD149" s="50"/>
      <c r="BE149" s="53"/>
      <c r="BF149" s="54"/>
      <c r="BG149" s="55"/>
      <c r="BH149" s="73"/>
      <c r="BI149" s="51"/>
      <c r="BJ149" s="50"/>
      <c r="BK149" s="53"/>
      <c r="BL149" s="54"/>
      <c r="BM149" s="55"/>
      <c r="BN149" s="73"/>
      <c r="BO149" s="51"/>
      <c r="BP149" s="50"/>
      <c r="BQ149" s="53"/>
      <c r="BR149" s="54"/>
      <c r="BS149" s="55"/>
      <c r="BT149" s="73"/>
      <c r="BU149" s="51"/>
      <c r="BV149" s="50"/>
      <c r="BW149" s="53"/>
      <c r="BX149" s="54"/>
      <c r="BY149" s="55"/>
      <c r="BZ149" s="73"/>
      <c r="CA149" s="51"/>
      <c r="CB149" s="50"/>
      <c r="CC149" s="53"/>
      <c r="CD149" s="54"/>
      <c r="CE149" s="55"/>
      <c r="CF149" s="73"/>
      <c r="CG149" s="51"/>
      <c r="CH149" s="50"/>
      <c r="CI149" s="53"/>
      <c r="CJ149" s="132"/>
      <c r="CK149" s="133"/>
      <c r="CL149" s="20"/>
      <c r="CM149" s="129"/>
      <c r="CN149" s="130"/>
      <c r="CO149" s="131"/>
      <c r="CP149" s="132"/>
      <c r="CQ149" s="133"/>
      <c r="CR149" s="20"/>
      <c r="CS149" s="129"/>
      <c r="CT149" s="130"/>
      <c r="CU149" s="131"/>
      <c r="CV149" s="132"/>
      <c r="CW149" s="133"/>
      <c r="CX149" s="20"/>
      <c r="CY149" s="129"/>
      <c r="CZ149" s="130"/>
      <c r="DA149" s="131"/>
      <c r="DB149" s="132"/>
      <c r="DC149" s="133"/>
      <c r="DD149" s="20"/>
      <c r="DE149" s="129"/>
      <c r="DF149" s="130"/>
      <c r="DG149" s="131"/>
      <c r="DH149" s="132"/>
      <c r="DI149" s="133"/>
      <c r="DJ149" s="20"/>
      <c r="DK149" s="129"/>
      <c r="DL149" s="130"/>
      <c r="DM149" s="131"/>
      <c r="DN149" s="132"/>
      <c r="DO149" s="133"/>
      <c r="DP149" s="20"/>
      <c r="DQ149" s="129"/>
      <c r="DR149" s="130"/>
      <c r="DS149" s="131"/>
      <c r="DT149" s="132"/>
      <c r="DU149" s="133"/>
      <c r="DV149" s="20"/>
      <c r="DW149" s="129"/>
      <c r="DX149" s="130"/>
      <c r="DY149" s="131"/>
      <c r="DZ149" s="132"/>
      <c r="EA149" s="133"/>
      <c r="EB149" s="20"/>
      <c r="EC149" s="129"/>
      <c r="ED149" s="130"/>
      <c r="EE149" s="131"/>
      <c r="EF149" s="132"/>
      <c r="EG149" s="133"/>
      <c r="EH149" s="20"/>
      <c r="EI149" s="129"/>
      <c r="EJ149" s="130"/>
      <c r="EK149" s="131"/>
      <c r="EL149" s="132"/>
      <c r="EM149" s="133"/>
      <c r="EN149" s="20"/>
      <c r="EO149" s="129"/>
      <c r="EP149" s="130"/>
      <c r="EQ149" s="131"/>
      <c r="ER149" s="132"/>
      <c r="ES149" s="133"/>
      <c r="ET149" s="20"/>
      <c r="EU149" s="129"/>
      <c r="EV149" s="130"/>
      <c r="EW149" s="131"/>
      <c r="EX149" s="132"/>
      <c r="EY149" s="133"/>
      <c r="EZ149" s="20"/>
      <c r="FA149" s="129"/>
      <c r="FB149" s="130"/>
      <c r="FC149" s="131"/>
      <c r="FD149" s="132"/>
      <c r="FE149" s="133"/>
      <c r="FF149" s="20"/>
      <c r="FG149" s="129"/>
      <c r="FH149" s="130"/>
      <c r="FI149" s="131"/>
      <c r="FJ149" s="132"/>
      <c r="FK149" s="133"/>
      <c r="FL149" s="20"/>
      <c r="FM149" s="129"/>
      <c r="FN149" s="130"/>
      <c r="FO149" s="131"/>
      <c r="FP149" s="132"/>
      <c r="FQ149" s="133"/>
      <c r="FR149" s="20"/>
      <c r="FS149" s="129"/>
      <c r="FT149" s="130"/>
      <c r="FU149" s="131"/>
      <c r="FV149" s="132"/>
      <c r="FW149" s="133"/>
      <c r="FX149" s="20"/>
      <c r="FY149" s="129"/>
      <c r="FZ149" s="130"/>
      <c r="GA149" s="131"/>
      <c r="GB149" s="132"/>
      <c r="GC149" s="133"/>
      <c r="GD149" s="20"/>
      <c r="GE149" s="129"/>
      <c r="GF149" s="130"/>
      <c r="GG149" s="131"/>
      <c r="GH149" s="132"/>
      <c r="GI149" s="133"/>
      <c r="GJ149" s="20"/>
      <c r="GK149" s="129"/>
      <c r="GL149" s="130"/>
      <c r="GM149" s="131"/>
      <c r="GN149" s="132"/>
      <c r="GO149" s="133"/>
      <c r="GP149" s="20"/>
      <c r="GQ149" s="129"/>
      <c r="GR149" s="130"/>
      <c r="GS149" s="131"/>
      <c r="GT149" s="132"/>
      <c r="GU149" s="133"/>
      <c r="GV149" s="20"/>
      <c r="GW149" s="129"/>
      <c r="GX149" s="130"/>
      <c r="GY149" s="131"/>
      <c r="GZ149" s="132"/>
      <c r="HA149" s="133"/>
      <c r="HB149" s="20"/>
      <c r="HC149" s="129"/>
      <c r="HD149" s="130"/>
      <c r="HE149" s="131"/>
      <c r="HF149" s="132"/>
      <c r="HG149" s="133"/>
      <c r="HH149" s="20"/>
      <c r="HI149" s="129"/>
      <c r="HJ149" s="130"/>
      <c r="HK149" s="131"/>
      <c r="HL149" s="132"/>
      <c r="HM149" s="133"/>
      <c r="HN149" s="20"/>
      <c r="HO149" s="129"/>
      <c r="HP149" s="130"/>
      <c r="HQ149" s="131"/>
      <c r="HR149" s="132"/>
      <c r="HS149" s="133"/>
      <c r="HT149" s="20"/>
      <c r="HU149" s="129"/>
      <c r="HV149" s="130"/>
      <c r="HW149" s="131"/>
      <c r="HX149" s="132"/>
      <c r="HY149" s="133"/>
      <c r="HZ149" s="20"/>
      <c r="IA149" s="129"/>
      <c r="IB149" s="130"/>
      <c r="IC149" s="131"/>
      <c r="ID149" s="132"/>
      <c r="IE149" s="133"/>
      <c r="IF149" s="20"/>
      <c r="IG149" s="129"/>
      <c r="IH149" s="130"/>
      <c r="II149" s="131"/>
      <c r="IJ149" s="132"/>
      <c r="IK149" s="133"/>
      <c r="IL149" s="20"/>
      <c r="IM149" s="129"/>
      <c r="IN149" s="130"/>
      <c r="IO149" s="131"/>
      <c r="IP149" s="132"/>
      <c r="IQ149" s="133"/>
      <c r="IR149" s="20"/>
      <c r="IS149" s="129"/>
      <c r="IT149" s="130"/>
      <c r="IU149" s="131"/>
      <c r="IV149" s="132"/>
      <c r="IW149" s="133"/>
      <c r="IX149" s="20"/>
      <c r="IY149" s="129"/>
      <c r="IZ149" s="130"/>
      <c r="JA149" s="131"/>
      <c r="JB149" s="132"/>
      <c r="JC149" s="133"/>
      <c r="JD149" s="20"/>
      <c r="JE149" s="129"/>
      <c r="JF149" s="130"/>
      <c r="JG149" s="131"/>
      <c r="JH149" s="132"/>
      <c r="JI149" s="133"/>
      <c r="JJ149" s="20"/>
      <c r="JK149" s="129"/>
      <c r="JL149" s="130"/>
      <c r="JM149" s="131"/>
      <c r="JN149" s="132"/>
      <c r="JO149" s="133"/>
      <c r="JP149" s="20"/>
      <c r="JQ149" s="129"/>
      <c r="JR149" s="130"/>
      <c r="JS149" s="131"/>
      <c r="JT149" s="132"/>
      <c r="JU149" s="133"/>
      <c r="JV149" s="20"/>
      <c r="JW149" s="129"/>
      <c r="JX149" s="130"/>
      <c r="JY149" s="131"/>
      <c r="JZ149" s="132"/>
      <c r="KA149" s="133"/>
      <c r="KB149" s="20"/>
      <c r="KC149" s="129"/>
      <c r="KD149" s="130"/>
      <c r="KE149" s="131"/>
      <c r="KF149" s="132"/>
      <c r="KG149" s="133"/>
      <c r="KH149" s="20"/>
      <c r="KI149" s="129"/>
      <c r="KJ149" s="130"/>
      <c r="KK149" s="131"/>
      <c r="KL149" s="132"/>
      <c r="KM149" s="133"/>
      <c r="KN149" s="20"/>
      <c r="KO149" s="129"/>
      <c r="KP149" s="130"/>
      <c r="KQ149" s="131"/>
      <c r="KR149" s="132"/>
      <c r="KS149" s="133"/>
      <c r="KT149" s="20"/>
      <c r="KU149" s="129"/>
      <c r="KV149" s="50"/>
      <c r="KW149" s="53"/>
      <c r="KX149" s="54"/>
      <c r="KY149" s="55"/>
      <c r="KZ149" s="73"/>
      <c r="LA149" s="51"/>
      <c r="LB149" s="50"/>
      <c r="LC149" s="53"/>
      <c r="LD149" s="54"/>
      <c r="LE149" s="55"/>
      <c r="LF149" s="73"/>
      <c r="LG149" s="51"/>
      <c r="LH149" s="50"/>
      <c r="LI149" s="53"/>
      <c r="LJ149" s="54"/>
      <c r="LK149" s="55"/>
      <c r="LL149" s="73"/>
      <c r="LM149" s="51"/>
      <c r="LN149" s="50"/>
      <c r="LO149" s="53"/>
      <c r="LP149" s="54"/>
      <c r="LQ149" s="55"/>
      <c r="LR149" s="73"/>
      <c r="LS149" s="51"/>
      <c r="LT149" s="50"/>
      <c r="LU149" s="53"/>
      <c r="LV149" s="54"/>
      <c r="LW149" s="55"/>
      <c r="LX149" s="73"/>
      <c r="LY149" s="51"/>
      <c r="LZ149" s="50"/>
      <c r="MA149" s="53"/>
      <c r="MB149" s="54"/>
      <c r="MC149" s="55"/>
      <c r="MD149" s="73"/>
      <c r="ME149" s="51"/>
      <c r="MF149" s="50"/>
      <c r="MG149" s="53"/>
      <c r="MH149" s="54"/>
      <c r="MI149" s="55"/>
      <c r="MJ149" s="73"/>
      <c r="MK149" s="51"/>
      <c r="ML149" s="50"/>
      <c r="MM149" s="53"/>
      <c r="MN149" s="54"/>
      <c r="MO149" s="55"/>
      <c r="MP149" s="73"/>
      <c r="MQ149" s="51"/>
      <c r="MR149" s="50"/>
      <c r="MS149" s="53"/>
      <c r="MT149" s="54"/>
      <c r="MU149" s="55"/>
      <c r="MV149" s="73"/>
      <c r="MW149" s="51"/>
      <c r="MX149" s="50"/>
      <c r="MY149" s="53"/>
      <c r="MZ149" s="54"/>
      <c r="NA149" s="55"/>
      <c r="NB149" s="73"/>
      <c r="NC149" s="51"/>
      <c r="ND149" s="50"/>
      <c r="NE149" s="53"/>
      <c r="NF149" s="54"/>
      <c r="NG149" s="55"/>
      <c r="NH149" s="73"/>
      <c r="NI149" s="51"/>
      <c r="NJ149" s="50"/>
      <c r="NK149" s="53"/>
      <c r="NL149" s="54"/>
      <c r="NM149" s="55"/>
      <c r="NN149" s="73"/>
      <c r="NO149" s="51"/>
      <c r="NP149" s="50"/>
      <c r="NQ149" s="53"/>
      <c r="NR149" s="54"/>
      <c r="NS149" s="55"/>
      <c r="NT149" s="73"/>
      <c r="NU149" s="51"/>
      <c r="NV149" s="50"/>
      <c r="NW149" s="53"/>
      <c r="NX149" s="54"/>
      <c r="NY149" s="55"/>
      <c r="NZ149" s="73"/>
      <c r="OA149" s="51"/>
      <c r="OB149" s="50"/>
      <c r="OC149" s="53"/>
      <c r="OD149" s="54"/>
      <c r="OE149" s="55"/>
      <c r="OF149" s="73"/>
      <c r="OG149" s="51"/>
      <c r="OH149" s="50"/>
      <c r="OI149" s="53"/>
      <c r="OJ149" s="54"/>
      <c r="OK149" s="55"/>
      <c r="OL149" s="73"/>
      <c r="OM149" s="51"/>
      <c r="ON149" s="50"/>
      <c r="OO149" s="53"/>
      <c r="OP149" s="54"/>
      <c r="OQ149" s="55"/>
      <c r="OR149" s="73"/>
      <c r="OS149" s="51"/>
      <c r="OT149" s="50"/>
      <c r="OU149" s="53"/>
      <c r="OV149" s="54"/>
      <c r="OW149" s="55"/>
      <c r="OX149" s="73"/>
      <c r="OY149" s="51"/>
      <c r="OZ149" s="50"/>
      <c r="PA149" s="53"/>
      <c r="PB149" s="54"/>
      <c r="PC149" s="55"/>
      <c r="PD149" s="73"/>
      <c r="PE149" s="51"/>
      <c r="PF149" s="50"/>
      <c r="PG149" s="53"/>
      <c r="PH149" s="54"/>
      <c r="PI149" s="55"/>
      <c r="PJ149" s="73"/>
      <c r="PK149" s="51"/>
      <c r="PL149" s="50"/>
      <c r="PM149" s="53"/>
      <c r="PN149" s="54"/>
      <c r="PO149" s="55"/>
      <c r="PP149" s="73"/>
      <c r="PQ149" s="51"/>
      <c r="PR149" s="50"/>
      <c r="PS149" s="53"/>
      <c r="PT149" s="54"/>
      <c r="PU149" s="55"/>
      <c r="PV149" s="73"/>
      <c r="PW149" s="51"/>
      <c r="PX149" s="50"/>
      <c r="PY149" s="53"/>
      <c r="PZ149" s="54"/>
      <c r="QA149" s="55"/>
      <c r="QB149" s="73"/>
      <c r="QC149" s="51"/>
      <c r="QD149" s="50"/>
      <c r="QE149" s="53"/>
      <c r="QF149" s="54"/>
      <c r="QG149" s="55"/>
      <c r="QH149" s="73"/>
      <c r="QI149" s="51"/>
      <c r="QJ149" s="50"/>
      <c r="QK149" s="53"/>
      <c r="QL149" s="54"/>
      <c r="QM149" s="55"/>
      <c r="QN149" s="73"/>
      <c r="QO149" s="51"/>
      <c r="QP149" s="50"/>
      <c r="QQ149" s="53"/>
      <c r="QR149" s="54"/>
      <c r="QS149" s="55"/>
      <c r="QT149" s="73"/>
      <c r="QU149" s="51"/>
      <c r="QV149" s="50"/>
      <c r="QW149" s="53"/>
      <c r="QX149" s="54"/>
      <c r="QY149" s="55"/>
      <c r="QZ149" s="73"/>
      <c r="RA149" s="51"/>
      <c r="RB149" s="50"/>
      <c r="RC149" s="53"/>
      <c r="RD149" s="54"/>
      <c r="RE149" s="55"/>
      <c r="RF149" s="73"/>
      <c r="RG149" s="51"/>
      <c r="RH149" s="50"/>
      <c r="RI149" s="53"/>
      <c r="RJ149" s="54"/>
      <c r="RK149" s="55"/>
      <c r="RL149" s="73"/>
      <c r="RM149" s="51"/>
      <c r="RN149" s="50"/>
      <c r="RO149" s="53"/>
      <c r="RP149" s="54"/>
      <c r="RQ149" s="55"/>
      <c r="RR149" s="73"/>
      <c r="RS149" s="51"/>
      <c r="RT149" s="50"/>
      <c r="RU149" s="53"/>
      <c r="RV149" s="54"/>
      <c r="RW149" s="55"/>
      <c r="RX149" s="73"/>
      <c r="RY149" s="51"/>
      <c r="RZ149" s="50"/>
      <c r="SA149" s="53"/>
      <c r="SB149" s="54"/>
      <c r="SC149" s="55"/>
      <c r="SD149" s="73"/>
      <c r="SE149" s="51"/>
      <c r="SF149" s="50"/>
      <c r="SG149" s="53"/>
      <c r="SH149" s="54"/>
      <c r="SI149" s="55"/>
      <c r="SJ149" s="73"/>
      <c r="SK149" s="51"/>
      <c r="SL149" s="50"/>
      <c r="SM149" s="53"/>
      <c r="SN149" s="54"/>
      <c r="SO149" s="55"/>
      <c r="SP149" s="73"/>
      <c r="SQ149" s="51"/>
      <c r="SR149" s="50"/>
      <c r="SS149" s="53"/>
      <c r="ST149" s="54"/>
      <c r="SU149" s="55"/>
      <c r="SV149" s="73"/>
      <c r="SW149" s="51"/>
      <c r="SX149" s="50"/>
      <c r="SY149" s="53"/>
      <c r="SZ149" s="54"/>
      <c r="TA149" s="55"/>
      <c r="TB149" s="73"/>
      <c r="TC149" s="51"/>
      <c r="TD149" s="50"/>
      <c r="TE149" s="53"/>
      <c r="TF149" s="54"/>
      <c r="TG149" s="55"/>
      <c r="TH149" s="73"/>
      <c r="TI149" s="51"/>
      <c r="TJ149" s="50"/>
      <c r="TK149" s="53"/>
      <c r="TL149" s="54"/>
      <c r="TM149" s="55"/>
      <c r="TN149" s="73"/>
      <c r="TO149" s="51"/>
      <c r="TP149" s="50"/>
      <c r="TQ149" s="53"/>
      <c r="TR149" s="54"/>
      <c r="TS149" s="55"/>
      <c r="TT149" s="73"/>
      <c r="TU149" s="51"/>
      <c r="TV149" s="50"/>
      <c r="TW149" s="53"/>
      <c r="TX149" s="54"/>
      <c r="TY149" s="55"/>
      <c r="TZ149" s="73"/>
      <c r="UA149" s="51"/>
      <c r="UB149" s="50"/>
      <c r="UC149" s="53"/>
      <c r="UD149" s="54"/>
      <c r="UE149" s="55"/>
      <c r="UF149" s="73"/>
      <c r="UG149" s="51"/>
      <c r="UH149" s="50"/>
      <c r="UI149" s="53"/>
      <c r="UJ149" s="54"/>
      <c r="UK149" s="55"/>
      <c r="UL149" s="73"/>
      <c r="UM149" s="51"/>
      <c r="UN149" s="50"/>
      <c r="UO149" s="53"/>
      <c r="UP149" s="54"/>
      <c r="UQ149" s="55"/>
      <c r="UR149" s="73"/>
      <c r="US149" s="51"/>
      <c r="UT149" s="50"/>
      <c r="UU149" s="53"/>
      <c r="UV149" s="54"/>
      <c r="UW149" s="55"/>
      <c r="UX149" s="73"/>
      <c r="UY149" s="51"/>
      <c r="UZ149" s="50"/>
      <c r="VA149" s="53"/>
      <c r="VB149" s="54"/>
      <c r="VC149" s="55"/>
      <c r="VD149" s="73"/>
      <c r="VE149" s="51"/>
      <c r="VF149" s="50"/>
      <c r="VG149" s="53"/>
      <c r="VH149" s="54"/>
      <c r="VI149" s="55"/>
      <c r="VJ149" s="73"/>
      <c r="VK149" s="51"/>
      <c r="VL149" s="50"/>
      <c r="VM149" s="53"/>
      <c r="VN149" s="54"/>
      <c r="VO149" s="55"/>
      <c r="VP149" s="73"/>
      <c r="VQ149" s="51"/>
      <c r="VR149" s="50"/>
      <c r="VS149" s="53"/>
      <c r="VT149" s="54"/>
      <c r="VU149" s="55"/>
      <c r="VV149" s="73"/>
      <c r="VW149" s="51"/>
      <c r="VX149" s="50"/>
      <c r="VY149" s="53"/>
      <c r="VZ149" s="54"/>
      <c r="WA149" s="55"/>
      <c r="WB149" s="73"/>
      <c r="WC149" s="51"/>
      <c r="WD149" s="50"/>
      <c r="WE149" s="53"/>
      <c r="WF149" s="54"/>
      <c r="WG149" s="55"/>
      <c r="WH149" s="73"/>
      <c r="WI149" s="51"/>
      <c r="WJ149" s="50"/>
      <c r="WK149" s="53"/>
      <c r="WL149" s="54"/>
      <c r="WM149" s="55"/>
      <c r="WN149" s="73"/>
      <c r="WO149" s="51"/>
      <c r="WP149" s="50"/>
      <c r="WQ149" s="53"/>
      <c r="WR149" s="54"/>
      <c r="WS149" s="55"/>
      <c r="WT149" s="73"/>
      <c r="WU149" s="51"/>
      <c r="WV149" s="50"/>
      <c r="WW149" s="53"/>
      <c r="WX149" s="54"/>
      <c r="WY149" s="55"/>
      <c r="WZ149" s="73"/>
      <c r="XA149" s="51"/>
      <c r="XB149" s="50"/>
      <c r="XC149" s="53"/>
      <c r="XD149" s="54"/>
      <c r="XE149" s="55"/>
      <c r="XF149" s="73"/>
      <c r="XG149" s="51"/>
      <c r="XH149" s="50"/>
      <c r="XI149" s="53"/>
      <c r="XJ149" s="54"/>
      <c r="XK149" s="55"/>
      <c r="XL149" s="73"/>
      <c r="XM149" s="51"/>
      <c r="XN149" s="50"/>
      <c r="XO149" s="53"/>
      <c r="XP149" s="54"/>
      <c r="XQ149" s="55"/>
      <c r="XR149" s="73"/>
      <c r="XS149" s="51"/>
      <c r="XT149" s="50"/>
      <c r="XU149" s="53"/>
      <c r="XV149" s="54"/>
      <c r="XW149" s="55"/>
      <c r="XX149" s="73"/>
      <c r="XY149" s="51"/>
      <c r="XZ149" s="50"/>
      <c r="YA149" s="53"/>
      <c r="YB149" s="54"/>
      <c r="YC149" s="55"/>
      <c r="YD149" s="73"/>
      <c r="YE149" s="51"/>
      <c r="YF149" s="50"/>
      <c r="YG149" s="53"/>
      <c r="YH149" s="54"/>
      <c r="YI149" s="55"/>
      <c r="YJ149" s="73"/>
      <c r="YK149" s="51"/>
      <c r="YL149" s="50"/>
      <c r="YM149" s="53"/>
      <c r="YN149" s="54"/>
      <c r="YO149" s="55"/>
      <c r="YP149" s="73"/>
      <c r="YQ149" s="51"/>
      <c r="YR149" s="50"/>
      <c r="YS149" s="53"/>
      <c r="YT149" s="54"/>
      <c r="YU149" s="55"/>
      <c r="YV149" s="73"/>
      <c r="YW149" s="51"/>
      <c r="YX149" s="50"/>
      <c r="YY149" s="53"/>
      <c r="YZ149" s="54"/>
      <c r="ZA149" s="55"/>
      <c r="ZB149" s="73"/>
      <c r="ZC149" s="51"/>
      <c r="ZD149" s="50"/>
      <c r="ZE149" s="53"/>
      <c r="ZF149" s="54"/>
      <c r="ZG149" s="55"/>
      <c r="ZH149" s="73"/>
      <c r="ZI149" s="51"/>
      <c r="ZJ149" s="50"/>
      <c r="ZK149" s="53"/>
      <c r="ZL149" s="54"/>
      <c r="ZM149" s="55"/>
      <c r="ZN149" s="73"/>
      <c r="ZO149" s="51"/>
      <c r="ZP149" s="50"/>
      <c r="ZQ149" s="53"/>
      <c r="ZR149" s="54"/>
      <c r="ZS149" s="55"/>
      <c r="ZT149" s="73"/>
      <c r="ZU149" s="51"/>
      <c r="ZV149" s="50"/>
      <c r="ZW149" s="53"/>
      <c r="ZX149" s="54"/>
      <c r="ZY149" s="55"/>
      <c r="ZZ149" s="73"/>
      <c r="AAA149" s="51"/>
      <c r="AAB149" s="50"/>
      <c r="AAC149" s="53"/>
      <c r="AAD149" s="54"/>
      <c r="AAE149" s="55"/>
      <c r="AAF149" s="73"/>
      <c r="AAG149" s="51"/>
      <c r="AAH149" s="50"/>
      <c r="AAI149" s="53"/>
      <c r="AAJ149" s="54"/>
      <c r="AAK149" s="55"/>
      <c r="AAL149" s="73"/>
      <c r="AAM149" s="51"/>
      <c r="AAN149" s="50"/>
      <c r="AAO149" s="53"/>
      <c r="AAP149" s="54"/>
      <c r="AAQ149" s="55"/>
      <c r="AAR149" s="73"/>
      <c r="AAS149" s="51"/>
      <c r="AAT149" s="50"/>
      <c r="AAU149" s="53"/>
      <c r="AAV149" s="54"/>
      <c r="AAW149" s="55"/>
      <c r="AAX149" s="73"/>
      <c r="AAY149" s="51"/>
      <c r="AAZ149" s="50"/>
      <c r="ABA149" s="53"/>
      <c r="ABB149" s="54"/>
      <c r="ABC149" s="55"/>
      <c r="ABD149" s="73"/>
      <c r="ABE149" s="51"/>
      <c r="ABF149" s="50"/>
      <c r="ABG149" s="53"/>
      <c r="ABH149" s="54"/>
      <c r="ABI149" s="55"/>
      <c r="ABJ149" s="73"/>
      <c r="ABK149" s="51"/>
      <c r="ABL149" s="50"/>
      <c r="ABM149" s="53"/>
      <c r="ABN149" s="54"/>
      <c r="ABO149" s="55"/>
      <c r="ABP149" s="73"/>
      <c r="ABQ149" s="51"/>
      <c r="ABR149" s="50"/>
      <c r="ABS149" s="53"/>
      <c r="ABT149" s="54"/>
      <c r="ABU149" s="55"/>
      <c r="ABV149" s="73"/>
      <c r="ABW149" s="51"/>
      <c r="ABX149" s="50"/>
      <c r="ABY149" s="53"/>
      <c r="ABZ149" s="54"/>
      <c r="ACA149" s="55"/>
      <c r="ACB149" s="73"/>
      <c r="ACC149" s="51"/>
      <c r="ACD149" s="50"/>
      <c r="ACE149" s="53"/>
      <c r="ACF149" s="54"/>
      <c r="ACG149" s="55"/>
      <c r="ACH149" s="73"/>
      <c r="ACI149" s="51"/>
      <c r="ACJ149" s="50"/>
      <c r="ACK149" s="53"/>
      <c r="ACL149" s="54"/>
      <c r="ACM149" s="55"/>
      <c r="ACN149" s="73"/>
      <c r="ACO149" s="51"/>
      <c r="ACP149" s="50"/>
      <c r="ACQ149" s="53"/>
      <c r="ACR149" s="54"/>
      <c r="ACS149" s="55"/>
      <c r="ACT149" s="73"/>
      <c r="ACU149" s="51"/>
      <c r="ACV149" s="50"/>
      <c r="ACW149" s="53"/>
      <c r="ACX149" s="54"/>
      <c r="ACY149" s="55"/>
      <c r="ACZ149" s="73"/>
      <c r="ADA149" s="51"/>
      <c r="ADB149" s="50"/>
      <c r="ADC149" s="53"/>
      <c r="ADD149" s="54"/>
      <c r="ADE149" s="55"/>
      <c r="ADF149" s="73"/>
      <c r="ADG149" s="51"/>
      <c r="ADH149" s="50"/>
      <c r="ADI149" s="53"/>
      <c r="ADJ149" s="54"/>
      <c r="ADK149" s="55"/>
      <c r="ADL149" s="73"/>
      <c r="ADM149" s="51"/>
      <c r="ADN149" s="50"/>
      <c r="ADO149" s="53"/>
      <c r="ADP149" s="54"/>
      <c r="ADQ149" s="55"/>
      <c r="ADR149" s="73"/>
      <c r="ADS149" s="51"/>
      <c r="ADT149" s="50"/>
      <c r="ADU149" s="53"/>
      <c r="ADV149" s="54"/>
      <c r="ADW149" s="55"/>
      <c r="ADX149" s="73"/>
      <c r="ADY149" s="51"/>
      <c r="ADZ149" s="50"/>
      <c r="AEA149" s="53"/>
      <c r="AEB149" s="54"/>
      <c r="AEC149" s="55"/>
      <c r="AED149" s="73"/>
      <c r="AEE149" s="51"/>
      <c r="AEF149" s="50"/>
      <c r="AEG149" s="53"/>
      <c r="AEH149" s="54"/>
      <c r="AEI149" s="55"/>
      <c r="AEJ149" s="73"/>
      <c r="AEK149" s="51"/>
      <c r="AEL149" s="50"/>
      <c r="AEM149" s="53"/>
      <c r="AEN149" s="54"/>
      <c r="AEO149" s="55"/>
      <c r="AEP149" s="73"/>
      <c r="AEQ149" s="51"/>
      <c r="AER149" s="50"/>
      <c r="AES149" s="53"/>
      <c r="AET149" s="54"/>
      <c r="AEU149" s="55"/>
      <c r="AEV149" s="73"/>
      <c r="AEW149" s="51"/>
      <c r="AEX149" s="50"/>
      <c r="AEY149" s="53"/>
      <c r="AEZ149" s="54"/>
      <c r="AFA149" s="55"/>
      <c r="AFB149" s="73"/>
      <c r="AFC149" s="51"/>
      <c r="AFD149" s="50"/>
      <c r="AFE149" s="53"/>
      <c r="AFF149" s="54"/>
      <c r="AFG149" s="55"/>
      <c r="AFH149" s="73"/>
      <c r="AFI149" s="51"/>
      <c r="AFJ149" s="50"/>
      <c r="AFK149" s="53"/>
      <c r="AFL149" s="54"/>
      <c r="AFM149" s="55"/>
      <c r="AFN149" s="73"/>
      <c r="AFO149" s="51"/>
      <c r="AFP149" s="50"/>
      <c r="AFQ149" s="53"/>
      <c r="AFR149" s="54"/>
      <c r="AFS149" s="55"/>
      <c r="AFT149" s="73"/>
      <c r="AFU149" s="51"/>
      <c r="AFV149" s="50"/>
      <c r="AFW149" s="53"/>
      <c r="AFX149" s="54"/>
      <c r="AFY149" s="55"/>
      <c r="AFZ149" s="73"/>
      <c r="AGA149" s="51"/>
      <c r="AGB149" s="50"/>
      <c r="AGC149" s="53"/>
      <c r="AGD149" s="54"/>
      <c r="AGE149" s="55"/>
      <c r="AGF149" s="73"/>
      <c r="AGG149" s="51"/>
      <c r="AGH149" s="50"/>
      <c r="AGI149" s="53"/>
      <c r="AGJ149" s="54"/>
      <c r="AGK149" s="55"/>
      <c r="AGL149" s="73"/>
      <c r="AGM149" s="51"/>
      <c r="AGN149" s="50"/>
      <c r="AGO149" s="53"/>
      <c r="AGP149" s="54"/>
      <c r="AGQ149" s="55"/>
      <c r="AGR149" s="73"/>
      <c r="AGS149" s="51"/>
      <c r="AGT149" s="50"/>
      <c r="AGU149" s="53"/>
      <c r="AGV149" s="54"/>
      <c r="AGW149" s="55"/>
      <c r="AGX149" s="73"/>
      <c r="AGY149" s="51"/>
      <c r="AGZ149" s="50"/>
      <c r="AHA149" s="53"/>
      <c r="AHB149" s="54"/>
      <c r="AHC149" s="55"/>
      <c r="AHD149" s="73"/>
      <c r="AHE149" s="51"/>
      <c r="AHF149" s="50"/>
      <c r="AHG149" s="53"/>
      <c r="AHH149" s="54"/>
      <c r="AHI149" s="55"/>
      <c r="AHJ149" s="73"/>
      <c r="AHK149" s="51"/>
      <c r="AHL149" s="50"/>
      <c r="AHM149" s="53"/>
      <c r="AHN149" s="54"/>
      <c r="AHO149" s="55"/>
      <c r="AHP149" s="73"/>
      <c r="AHQ149" s="51"/>
      <c r="AHR149" s="50"/>
      <c r="AHS149" s="53"/>
      <c r="AHT149" s="54"/>
      <c r="AHU149" s="55"/>
      <c r="AHV149" s="73"/>
      <c r="AHW149" s="51"/>
      <c r="AHX149" s="50"/>
      <c r="AHY149" s="53"/>
      <c r="AHZ149" s="54"/>
      <c r="AIA149" s="55"/>
      <c r="AIB149" s="73"/>
      <c r="AIC149" s="51"/>
      <c r="AID149" s="50"/>
      <c r="AIE149" s="53"/>
      <c r="AIF149" s="54"/>
      <c r="AIG149" s="55"/>
      <c r="AIH149" s="73"/>
      <c r="AII149" s="51"/>
      <c r="AIJ149" s="50"/>
      <c r="AIK149" s="53"/>
      <c r="AIL149" s="54"/>
      <c r="AIM149" s="55"/>
      <c r="AIN149" s="73"/>
      <c r="AIO149" s="51"/>
      <c r="AIP149" s="50"/>
      <c r="AIQ149" s="53"/>
      <c r="AIR149" s="54"/>
      <c r="AIS149" s="55"/>
      <c r="AIT149" s="73"/>
      <c r="AIU149" s="51"/>
      <c r="AIV149" s="50"/>
      <c r="AIW149" s="53"/>
      <c r="AIX149" s="54"/>
      <c r="AIY149" s="55"/>
      <c r="AIZ149" s="73"/>
      <c r="AJA149" s="51"/>
      <c r="AJB149" s="50"/>
      <c r="AJC149" s="53"/>
      <c r="AJD149" s="54"/>
      <c r="AJE149" s="55"/>
      <c r="AJF149" s="73"/>
      <c r="AJG149" s="51"/>
      <c r="AJH149" s="50"/>
      <c r="AJI149" s="53"/>
      <c r="AJJ149" s="54"/>
      <c r="AJK149" s="55"/>
      <c r="AJL149" s="73"/>
      <c r="AJM149" s="51"/>
      <c r="AJN149" s="50"/>
      <c r="AJO149" s="53"/>
      <c r="AJP149" s="54"/>
      <c r="AJQ149" s="55"/>
      <c r="AJR149" s="73"/>
      <c r="AJS149" s="51"/>
      <c r="AJT149" s="50"/>
      <c r="AJU149" s="53"/>
      <c r="AJV149" s="54"/>
      <c r="AJW149" s="55"/>
      <c r="AJX149" s="73"/>
      <c r="AJY149" s="51"/>
      <c r="AJZ149" s="50"/>
      <c r="AKA149" s="53"/>
      <c r="AKB149" s="54"/>
      <c r="AKC149" s="55"/>
      <c r="AKD149" s="73"/>
      <c r="AKE149" s="51"/>
      <c r="AKF149" s="50"/>
      <c r="AKG149" s="53"/>
      <c r="AKH149" s="54"/>
      <c r="AKI149" s="55"/>
      <c r="AKJ149" s="73"/>
      <c r="AKK149" s="51"/>
      <c r="AKL149" s="50"/>
      <c r="AKM149" s="53"/>
      <c r="AKN149" s="54"/>
      <c r="AKO149" s="55"/>
      <c r="AKP149" s="73"/>
      <c r="AKQ149" s="51"/>
      <c r="AKR149" s="50"/>
      <c r="AKS149" s="53"/>
      <c r="AKT149" s="54"/>
      <c r="AKU149" s="55"/>
      <c r="AKV149" s="73"/>
      <c r="AKW149" s="51"/>
      <c r="AKX149" s="50"/>
      <c r="AKY149" s="53"/>
      <c r="AKZ149" s="54"/>
      <c r="ALA149" s="55"/>
      <c r="ALB149" s="73"/>
      <c r="ALC149" s="51"/>
      <c r="ALD149" s="50"/>
      <c r="ALE149" s="53"/>
      <c r="ALF149" s="54"/>
      <c r="ALG149" s="55"/>
      <c r="ALH149" s="73"/>
      <c r="ALI149" s="51"/>
      <c r="ALJ149" s="50"/>
      <c r="ALK149" s="53"/>
      <c r="ALL149" s="54"/>
      <c r="ALM149" s="55"/>
      <c r="ALN149" s="73"/>
      <c r="ALO149" s="51"/>
      <c r="ALP149" s="50"/>
      <c r="ALQ149" s="53"/>
      <c r="ALR149" s="54"/>
      <c r="ALS149" s="55"/>
      <c r="ALT149" s="73"/>
      <c r="ALU149" s="51"/>
      <c r="ALV149" s="50"/>
      <c r="ALW149" s="53"/>
      <c r="ALX149" s="54"/>
      <c r="ALY149" s="55"/>
      <c r="ALZ149" s="73"/>
      <c r="AMA149" s="51"/>
      <c r="AMB149" s="50"/>
      <c r="AMC149" s="53"/>
      <c r="AMD149" s="54"/>
      <c r="AME149" s="55"/>
      <c r="AMF149" s="73"/>
      <c r="AMG149" s="51"/>
      <c r="AMH149" s="50"/>
      <c r="AMI149" s="53"/>
      <c r="AMJ149" s="54"/>
      <c r="AMK149" s="55"/>
      <c r="AML149" s="73"/>
      <c r="AMM149" s="51"/>
      <c r="AMN149" s="50"/>
      <c r="AMO149" s="53"/>
      <c r="AMP149" s="54"/>
      <c r="AMQ149" s="55"/>
      <c r="AMR149" s="73"/>
      <c r="AMS149" s="51"/>
      <c r="AMT149" s="50"/>
      <c r="AMU149" s="53"/>
      <c r="AMV149" s="54"/>
      <c r="AMW149" s="55"/>
      <c r="AMX149" s="73"/>
      <c r="AMY149" s="51"/>
      <c r="AMZ149" s="50"/>
      <c r="ANA149" s="53"/>
      <c r="ANB149" s="54"/>
      <c r="ANC149" s="55"/>
      <c r="AND149" s="73"/>
      <c r="ANE149" s="51"/>
      <c r="ANF149" s="50"/>
      <c r="ANG149" s="53"/>
      <c r="ANH149" s="54"/>
      <c r="ANI149" s="55"/>
      <c r="ANJ149" s="73"/>
      <c r="ANK149" s="51"/>
      <c r="ANL149" s="50"/>
      <c r="ANM149" s="53"/>
      <c r="ANN149" s="54"/>
      <c r="ANO149" s="55"/>
      <c r="ANP149" s="73"/>
      <c r="ANQ149" s="51"/>
      <c r="ANR149" s="50"/>
      <c r="ANS149" s="53"/>
      <c r="ANT149" s="54"/>
      <c r="ANU149" s="55"/>
      <c r="ANV149" s="73"/>
      <c r="ANW149" s="51"/>
      <c r="ANX149" s="50"/>
      <c r="ANY149" s="53"/>
      <c r="ANZ149" s="54"/>
      <c r="AOA149" s="55"/>
      <c r="AOB149" s="73"/>
      <c r="AOC149" s="51"/>
      <c r="AOD149" s="50"/>
      <c r="AOE149" s="53"/>
      <c r="AOF149" s="54"/>
      <c r="AOG149" s="55"/>
      <c r="AOH149" s="73"/>
      <c r="AOI149" s="51"/>
      <c r="AOJ149" s="50"/>
      <c r="AOK149" s="53"/>
      <c r="AOL149" s="54"/>
      <c r="AOM149" s="55"/>
      <c r="AON149" s="73"/>
      <c r="AOO149" s="51"/>
      <c r="AOP149" s="50"/>
      <c r="AOQ149" s="53"/>
      <c r="AOR149" s="54"/>
      <c r="AOS149" s="55"/>
      <c r="AOT149" s="73"/>
      <c r="AOU149" s="51"/>
      <c r="AOV149" s="50"/>
      <c r="AOW149" s="53"/>
      <c r="AOX149" s="54"/>
      <c r="AOY149" s="55"/>
      <c r="AOZ149" s="73"/>
      <c r="APA149" s="51"/>
      <c r="APB149" s="50"/>
      <c r="APC149" s="53"/>
      <c r="APD149" s="54"/>
      <c r="APE149" s="55"/>
      <c r="APF149" s="73"/>
      <c r="APG149" s="51"/>
      <c r="APH149" s="50"/>
      <c r="API149" s="53"/>
      <c r="APJ149" s="54"/>
      <c r="APK149" s="55"/>
      <c r="APL149" s="73"/>
      <c r="APM149" s="51"/>
      <c r="APN149" s="50"/>
      <c r="APO149" s="53"/>
      <c r="APP149" s="54"/>
      <c r="APQ149" s="55"/>
      <c r="APR149" s="73"/>
      <c r="APS149" s="51"/>
      <c r="APT149" s="50"/>
      <c r="APU149" s="53"/>
      <c r="APV149" s="54"/>
      <c r="APW149" s="55"/>
      <c r="APX149" s="73"/>
      <c r="APY149" s="51"/>
      <c r="APZ149" s="50"/>
      <c r="AQA149" s="53"/>
      <c r="AQB149" s="54"/>
      <c r="AQC149" s="55"/>
      <c r="AQD149" s="73"/>
      <c r="AQE149" s="51"/>
      <c r="AQF149" s="50"/>
      <c r="AQG149" s="53"/>
      <c r="AQH149" s="54"/>
      <c r="AQI149" s="55"/>
      <c r="AQJ149" s="73"/>
      <c r="AQK149" s="51"/>
      <c r="AQL149" s="50"/>
      <c r="AQM149" s="53"/>
      <c r="AQN149" s="54"/>
      <c r="AQO149" s="55"/>
      <c r="AQP149" s="73"/>
      <c r="AQQ149" s="51"/>
      <c r="AQR149" s="50"/>
      <c r="AQS149" s="53"/>
      <c r="AQT149" s="54"/>
      <c r="AQU149" s="55"/>
      <c r="AQV149" s="73"/>
      <c r="AQW149" s="51"/>
      <c r="AQX149" s="50"/>
      <c r="AQY149" s="53"/>
      <c r="AQZ149" s="54"/>
      <c r="ARA149" s="55"/>
      <c r="ARB149" s="73"/>
      <c r="ARC149" s="51"/>
      <c r="ARD149" s="50"/>
      <c r="ARE149" s="53"/>
      <c r="ARF149" s="54"/>
      <c r="ARG149" s="55"/>
      <c r="ARH149" s="73"/>
      <c r="ARI149" s="51"/>
      <c r="ARJ149" s="50"/>
      <c r="ARK149" s="53"/>
      <c r="ARL149" s="54"/>
      <c r="ARM149" s="55"/>
      <c r="ARN149" s="73"/>
      <c r="ARO149" s="51"/>
      <c r="ARP149" s="50"/>
      <c r="ARQ149" s="53"/>
      <c r="ARR149" s="54"/>
      <c r="ARS149" s="55"/>
      <c r="ART149" s="73"/>
      <c r="ARU149" s="51"/>
      <c r="ARV149" s="50"/>
      <c r="ARW149" s="53"/>
      <c r="ARX149" s="54"/>
      <c r="ARY149" s="55"/>
      <c r="ARZ149" s="73"/>
      <c r="ASA149" s="51"/>
      <c r="ASB149" s="50"/>
      <c r="ASC149" s="53"/>
      <c r="ASD149" s="54"/>
      <c r="ASE149" s="55"/>
      <c r="ASF149" s="73"/>
      <c r="ASG149" s="51"/>
      <c r="ASH149" s="50"/>
      <c r="ASI149" s="53"/>
      <c r="ASJ149" s="54"/>
      <c r="ASK149" s="55"/>
      <c r="ASL149" s="73"/>
      <c r="ASM149" s="51"/>
      <c r="ASN149" s="50"/>
      <c r="ASO149" s="53"/>
      <c r="ASP149" s="54"/>
      <c r="ASQ149" s="55"/>
      <c r="ASR149" s="73"/>
      <c r="ASS149" s="51"/>
      <c r="AST149" s="50"/>
      <c r="ASU149" s="53"/>
      <c r="ASV149" s="54"/>
      <c r="ASW149" s="55"/>
      <c r="ASX149" s="73"/>
      <c r="ASY149" s="51"/>
      <c r="ASZ149" s="50"/>
      <c r="ATA149" s="53"/>
      <c r="ATB149" s="54"/>
      <c r="ATC149" s="55"/>
      <c r="ATD149" s="73"/>
      <c r="ATE149" s="51"/>
      <c r="ATF149" s="50"/>
      <c r="ATG149" s="53"/>
      <c r="ATH149" s="54"/>
      <c r="ATI149" s="55"/>
      <c r="ATJ149" s="73"/>
      <c r="ATK149" s="51"/>
      <c r="ATL149" s="50"/>
      <c r="ATM149" s="53"/>
      <c r="ATN149" s="54"/>
      <c r="ATO149" s="55"/>
      <c r="ATP149" s="73"/>
      <c r="ATQ149" s="51"/>
      <c r="ATR149" s="50"/>
      <c r="ATS149" s="53"/>
      <c r="ATT149" s="54"/>
      <c r="ATU149" s="55"/>
      <c r="ATV149" s="73"/>
      <c r="ATW149" s="51"/>
      <c r="ATX149" s="50"/>
      <c r="ATY149" s="53"/>
      <c r="ATZ149" s="54"/>
      <c r="AUA149" s="55"/>
      <c r="AUB149" s="73"/>
      <c r="AUC149" s="51"/>
      <c r="AUD149" s="50"/>
      <c r="AUE149" s="53"/>
      <c r="AUF149" s="54"/>
      <c r="AUG149" s="55"/>
      <c r="AUH149" s="73"/>
      <c r="AUI149" s="51"/>
      <c r="AUJ149" s="50"/>
      <c r="AUK149" s="53"/>
      <c r="AUL149" s="54"/>
      <c r="AUM149" s="55"/>
      <c r="AUN149" s="73"/>
      <c r="AUO149" s="51"/>
      <c r="AUP149" s="50"/>
      <c r="AUQ149" s="53"/>
      <c r="AUR149" s="54"/>
      <c r="AUS149" s="55"/>
      <c r="AUT149" s="73"/>
      <c r="AUU149" s="51"/>
      <c r="AUV149" s="50"/>
      <c r="AUW149" s="53"/>
      <c r="AUX149" s="54"/>
      <c r="AUY149" s="55"/>
      <c r="AUZ149" s="73"/>
      <c r="AVA149" s="51"/>
      <c r="AVB149" s="50"/>
      <c r="AVC149" s="53"/>
      <c r="AVD149" s="54"/>
      <c r="AVE149" s="55"/>
      <c r="AVF149" s="73"/>
      <c r="AVG149" s="51"/>
      <c r="AVH149" s="50"/>
      <c r="AVI149" s="53"/>
      <c r="AVJ149" s="54"/>
      <c r="AVK149" s="55"/>
      <c r="AVL149" s="73"/>
      <c r="AVM149" s="51"/>
      <c r="AVN149" s="50"/>
      <c r="AVO149" s="53"/>
      <c r="AVP149" s="54"/>
      <c r="AVQ149" s="55"/>
      <c r="AVR149" s="73"/>
      <c r="AVS149" s="51"/>
      <c r="AVT149" s="50"/>
      <c r="AVU149" s="53"/>
      <c r="AVV149" s="54"/>
      <c r="AVW149" s="55"/>
      <c r="AVX149" s="73"/>
      <c r="AVY149" s="51"/>
      <c r="AVZ149" s="50"/>
      <c r="AWA149" s="53"/>
      <c r="AWB149" s="54"/>
      <c r="AWC149" s="55"/>
      <c r="AWD149" s="73"/>
      <c r="AWE149" s="51"/>
      <c r="AWF149" s="50"/>
      <c r="AWG149" s="53"/>
      <c r="AWH149" s="54"/>
      <c r="AWI149" s="55"/>
      <c r="AWJ149" s="73"/>
      <c r="AWK149" s="51"/>
      <c r="AWL149" s="50"/>
      <c r="AWM149" s="53"/>
      <c r="AWN149" s="54"/>
      <c r="AWO149" s="55"/>
      <c r="AWP149" s="73"/>
      <c r="AWQ149" s="51"/>
      <c r="AWR149" s="50"/>
      <c r="AWS149" s="53"/>
      <c r="AWT149" s="54"/>
      <c r="AWU149" s="55"/>
      <c r="AWV149" s="73"/>
      <c r="AWW149" s="51"/>
      <c r="AWX149" s="50"/>
      <c r="AWY149" s="53"/>
      <c r="AWZ149" s="54"/>
      <c r="AXA149" s="55"/>
      <c r="AXB149" s="73"/>
      <c r="AXC149" s="51"/>
      <c r="AXD149" s="50"/>
      <c r="AXE149" s="53"/>
      <c r="AXF149" s="54"/>
      <c r="AXG149" s="55"/>
      <c r="AXH149" s="73"/>
      <c r="AXI149" s="51"/>
      <c r="AXJ149" s="50"/>
      <c r="AXK149" s="53"/>
      <c r="AXL149" s="54"/>
      <c r="AXM149" s="55"/>
      <c r="AXN149" s="73"/>
      <c r="AXO149" s="51"/>
      <c r="AXP149" s="50"/>
      <c r="AXQ149" s="53"/>
      <c r="AXR149" s="54"/>
      <c r="AXS149" s="55"/>
      <c r="AXT149" s="73"/>
      <c r="AXU149" s="51"/>
      <c r="AXV149" s="50"/>
      <c r="AXW149" s="53"/>
      <c r="AXX149" s="54"/>
      <c r="AXY149" s="55"/>
      <c r="AXZ149" s="73"/>
      <c r="AYA149" s="51"/>
      <c r="AYB149" s="50"/>
      <c r="AYC149" s="53"/>
      <c r="AYD149" s="54"/>
      <c r="AYE149" s="55"/>
      <c r="AYF149" s="73"/>
      <c r="AYG149" s="51"/>
      <c r="AYH149" s="50"/>
      <c r="AYI149" s="53"/>
      <c r="AYJ149" s="54"/>
      <c r="AYK149" s="55"/>
      <c r="AYL149" s="73"/>
      <c r="AYM149" s="51"/>
      <c r="AYN149" s="50"/>
      <c r="AYO149" s="53"/>
      <c r="AYP149" s="54"/>
      <c r="AYQ149" s="55"/>
      <c r="AYR149" s="73"/>
      <c r="AYS149" s="51"/>
      <c r="AYT149" s="50"/>
      <c r="AYU149" s="53"/>
      <c r="AYV149" s="54"/>
      <c r="AYW149" s="55"/>
      <c r="AYX149" s="73"/>
      <c r="AYY149" s="51"/>
      <c r="AYZ149" s="50"/>
      <c r="AZA149" s="53"/>
      <c r="AZB149" s="54"/>
      <c r="AZC149" s="55"/>
      <c r="AZD149" s="73"/>
      <c r="AZE149" s="51"/>
      <c r="AZF149" s="50"/>
      <c r="AZG149" s="53"/>
      <c r="AZH149" s="54"/>
      <c r="AZI149" s="55"/>
      <c r="AZJ149" s="73"/>
      <c r="AZK149" s="51"/>
      <c r="AZL149" s="50"/>
      <c r="AZM149" s="53"/>
      <c r="AZN149" s="54"/>
      <c r="AZO149" s="55"/>
      <c r="AZP149" s="73"/>
      <c r="AZQ149" s="51"/>
      <c r="AZR149" s="50"/>
      <c r="AZS149" s="53"/>
      <c r="AZT149" s="54"/>
      <c r="AZU149" s="55"/>
      <c r="AZV149" s="73"/>
      <c r="AZW149" s="51"/>
      <c r="AZX149" s="50"/>
      <c r="AZY149" s="53"/>
      <c r="AZZ149" s="54"/>
      <c r="BAA149" s="55"/>
      <c r="BAB149" s="73"/>
      <c r="BAC149" s="51"/>
      <c r="BAD149" s="50"/>
      <c r="BAE149" s="53"/>
      <c r="BAF149" s="54"/>
      <c r="BAG149" s="55"/>
      <c r="BAH149" s="73"/>
      <c r="BAI149" s="51"/>
      <c r="BAJ149" s="50"/>
      <c r="BAK149" s="53"/>
      <c r="BAL149" s="54"/>
      <c r="BAM149" s="55"/>
      <c r="BAN149" s="73"/>
      <c r="BAO149" s="51"/>
      <c r="BAP149" s="50"/>
      <c r="BAQ149" s="53"/>
      <c r="BAR149" s="54"/>
      <c r="BAS149" s="55"/>
      <c r="BAT149" s="73"/>
      <c r="BAU149" s="51"/>
      <c r="BAV149" s="50"/>
      <c r="BAW149" s="53"/>
      <c r="BAX149" s="54"/>
      <c r="BAY149" s="55"/>
      <c r="BAZ149" s="73"/>
      <c r="BBA149" s="51"/>
      <c r="BBB149" s="50"/>
      <c r="BBC149" s="53"/>
      <c r="BBD149" s="54"/>
      <c r="BBE149" s="55"/>
      <c r="BBF149" s="73"/>
      <c r="BBG149" s="51"/>
      <c r="BBH149" s="50"/>
      <c r="BBI149" s="53"/>
      <c r="BBJ149" s="54"/>
      <c r="BBK149" s="55"/>
      <c r="BBL149" s="73"/>
      <c r="BBM149" s="51"/>
      <c r="BBN149" s="50"/>
      <c r="BBO149" s="53"/>
      <c r="BBP149" s="54"/>
      <c r="BBQ149" s="55"/>
      <c r="BBR149" s="73"/>
      <c r="BBS149" s="51"/>
      <c r="BBT149" s="50"/>
      <c r="BBU149" s="53"/>
      <c r="BBV149" s="54"/>
      <c r="BBW149" s="55"/>
      <c r="BBX149" s="73"/>
      <c r="BBY149" s="51"/>
      <c r="BBZ149" s="50"/>
      <c r="BCA149" s="53"/>
      <c r="BCB149" s="54"/>
      <c r="BCC149" s="55"/>
      <c r="BCD149" s="73"/>
      <c r="BCE149" s="51"/>
      <c r="BCF149" s="50"/>
      <c r="BCG149" s="53"/>
      <c r="BCH149" s="54"/>
      <c r="BCI149" s="55"/>
      <c r="BCJ149" s="73"/>
      <c r="BCK149" s="51"/>
      <c r="BCL149" s="50"/>
      <c r="BCM149" s="53"/>
      <c r="BCN149" s="54"/>
      <c r="BCO149" s="55"/>
      <c r="BCP149" s="73"/>
      <c r="BCQ149" s="51"/>
      <c r="BCR149" s="50"/>
      <c r="BCS149" s="53"/>
      <c r="BCT149" s="54"/>
      <c r="BCU149" s="55"/>
      <c r="BCV149" s="73"/>
      <c r="BCW149" s="51"/>
      <c r="BCX149" s="50"/>
      <c r="BCY149" s="53"/>
      <c r="BCZ149" s="54"/>
      <c r="BDA149" s="55"/>
      <c r="BDB149" s="73"/>
      <c r="BDC149" s="51"/>
      <c r="BDD149" s="50"/>
      <c r="BDE149" s="53"/>
      <c r="BDF149" s="54"/>
      <c r="BDG149" s="55"/>
      <c r="BDH149" s="73"/>
      <c r="BDI149" s="51"/>
      <c r="BDJ149" s="50"/>
      <c r="BDK149" s="53"/>
      <c r="BDL149" s="54"/>
      <c r="BDM149" s="55"/>
      <c r="BDN149" s="73"/>
      <c r="BDO149" s="51"/>
      <c r="BDP149" s="50"/>
      <c r="BDQ149" s="53"/>
      <c r="BDR149" s="54"/>
      <c r="BDS149" s="55"/>
      <c r="BDT149" s="73"/>
      <c r="BDU149" s="51"/>
      <c r="BDV149" s="50"/>
      <c r="BDW149" s="53"/>
      <c r="BDX149" s="54"/>
      <c r="BDY149" s="55"/>
      <c r="BDZ149" s="73"/>
      <c r="BEA149" s="51"/>
      <c r="BEB149" s="50"/>
      <c r="BEC149" s="53"/>
      <c r="BED149" s="54"/>
      <c r="BEE149" s="55"/>
      <c r="BEF149" s="73"/>
      <c r="BEG149" s="51"/>
      <c r="BEH149" s="50"/>
      <c r="BEI149" s="53"/>
      <c r="BEJ149" s="54"/>
      <c r="BEK149" s="55"/>
      <c r="BEL149" s="73"/>
      <c r="BEM149" s="51"/>
      <c r="BEN149" s="50"/>
      <c r="BEO149" s="53"/>
      <c r="BEP149" s="54"/>
      <c r="BEQ149" s="55"/>
      <c r="BER149" s="73"/>
      <c r="BES149" s="51"/>
      <c r="BET149" s="50"/>
      <c r="BEU149" s="53"/>
      <c r="BEV149" s="54"/>
      <c r="BEW149" s="55"/>
      <c r="BEX149" s="73"/>
      <c r="BEY149" s="51"/>
      <c r="BEZ149" s="50"/>
      <c r="BFA149" s="53"/>
      <c r="BFB149" s="54"/>
      <c r="BFC149" s="55"/>
      <c r="BFD149" s="73"/>
      <c r="BFE149" s="51"/>
      <c r="BFF149" s="50"/>
      <c r="BFG149" s="53"/>
      <c r="BFH149" s="54"/>
      <c r="BFI149" s="55"/>
      <c r="BFJ149" s="73"/>
      <c r="BFK149" s="51"/>
      <c r="BFL149" s="50"/>
      <c r="BFM149" s="53"/>
      <c r="BFN149" s="54"/>
      <c r="BFO149" s="55"/>
      <c r="BFP149" s="73"/>
      <c r="BFQ149" s="51"/>
      <c r="BFR149" s="50"/>
      <c r="BFS149" s="53"/>
      <c r="BFT149" s="54"/>
      <c r="BFU149" s="55"/>
      <c r="BFV149" s="73"/>
      <c r="BFW149" s="51"/>
      <c r="BFX149" s="50"/>
      <c r="BFY149" s="53"/>
      <c r="BFZ149" s="54"/>
      <c r="BGA149" s="55"/>
      <c r="BGB149" s="73"/>
      <c r="BGC149" s="51"/>
      <c r="BGD149" s="50"/>
      <c r="BGE149" s="53"/>
      <c r="BGF149" s="54"/>
      <c r="BGG149" s="55"/>
      <c r="BGH149" s="73"/>
      <c r="BGI149" s="51"/>
      <c r="BGJ149" s="50"/>
      <c r="BGK149" s="53"/>
      <c r="BGL149" s="54"/>
      <c r="BGM149" s="55"/>
      <c r="BGN149" s="73"/>
      <c r="BGO149" s="51"/>
      <c r="BGP149" s="50"/>
      <c r="BGQ149" s="53"/>
      <c r="BGR149" s="54"/>
      <c r="BGS149" s="55"/>
      <c r="BGT149" s="73"/>
      <c r="BGU149" s="51"/>
      <c r="BGV149" s="50"/>
      <c r="BGW149" s="53"/>
      <c r="BGX149" s="54"/>
      <c r="BGY149" s="55"/>
      <c r="BGZ149" s="73"/>
      <c r="BHA149" s="51"/>
      <c r="BHB149" s="50"/>
      <c r="BHC149" s="53"/>
      <c r="BHD149" s="54"/>
      <c r="BHE149" s="55"/>
      <c r="BHF149" s="73"/>
      <c r="BHG149" s="51"/>
      <c r="BHH149" s="50"/>
      <c r="BHI149" s="53"/>
      <c r="BHJ149" s="54"/>
      <c r="BHK149" s="55"/>
      <c r="BHL149" s="73"/>
      <c r="BHM149" s="51"/>
      <c r="BHN149" s="50"/>
      <c r="BHO149" s="53"/>
      <c r="BHP149" s="54"/>
      <c r="BHQ149" s="55"/>
      <c r="BHR149" s="73"/>
      <c r="BHS149" s="51"/>
      <c r="BHT149" s="50"/>
      <c r="BHU149" s="53"/>
      <c r="BHV149" s="54"/>
      <c r="BHW149" s="55"/>
      <c r="BHX149" s="73"/>
      <c r="BHY149" s="51"/>
      <c r="BHZ149" s="50"/>
      <c r="BIA149" s="53"/>
      <c r="BIB149" s="54"/>
      <c r="BIC149" s="55"/>
      <c r="BID149" s="73"/>
      <c r="BIE149" s="51"/>
      <c r="BIF149" s="50"/>
      <c r="BIG149" s="53"/>
      <c r="BIH149" s="54"/>
      <c r="BII149" s="55"/>
      <c r="BIJ149" s="73"/>
      <c r="BIK149" s="51"/>
      <c r="BIL149" s="50"/>
      <c r="BIM149" s="53"/>
      <c r="BIN149" s="54"/>
      <c r="BIO149" s="55"/>
      <c r="BIP149" s="73"/>
      <c r="BIQ149" s="51"/>
      <c r="BIR149" s="50"/>
      <c r="BIS149" s="53"/>
      <c r="BIT149" s="54"/>
      <c r="BIU149" s="55"/>
      <c r="BIV149" s="73"/>
      <c r="BIW149" s="51"/>
      <c r="BIX149" s="50"/>
      <c r="BIY149" s="53"/>
      <c r="BIZ149" s="54"/>
      <c r="BJA149" s="55"/>
      <c r="BJB149" s="73"/>
      <c r="BJC149" s="51"/>
      <c r="BJD149" s="50"/>
      <c r="BJE149" s="53"/>
      <c r="BJF149" s="54"/>
      <c r="BJG149" s="55"/>
      <c r="BJH149" s="73"/>
      <c r="BJI149" s="51"/>
      <c r="BJJ149" s="50"/>
      <c r="BJK149" s="53"/>
      <c r="BJL149" s="54"/>
      <c r="BJM149" s="55"/>
      <c r="BJN149" s="73"/>
      <c r="BJO149" s="51"/>
      <c r="BJP149" s="50"/>
      <c r="BJQ149" s="53"/>
      <c r="BJR149" s="54"/>
      <c r="BJS149" s="55"/>
      <c r="BJT149" s="73"/>
      <c r="BJU149" s="51"/>
      <c r="BJV149" s="50"/>
      <c r="BJW149" s="53"/>
      <c r="BJX149" s="54"/>
      <c r="BJY149" s="55"/>
      <c r="BJZ149" s="73"/>
      <c r="BKA149" s="51"/>
      <c r="BKB149" s="50"/>
      <c r="BKC149" s="53"/>
      <c r="BKD149" s="54"/>
      <c r="BKE149" s="55"/>
      <c r="BKF149" s="73"/>
      <c r="BKG149" s="51"/>
      <c r="BKH149" s="50"/>
      <c r="BKI149" s="53"/>
      <c r="BKJ149" s="54"/>
      <c r="BKK149" s="55"/>
      <c r="BKL149" s="73"/>
      <c r="BKM149" s="51"/>
      <c r="BKN149" s="50"/>
      <c r="BKO149" s="53"/>
      <c r="BKP149" s="54"/>
      <c r="BKQ149" s="55"/>
      <c r="BKR149" s="73"/>
      <c r="BKS149" s="51"/>
      <c r="BKT149" s="50"/>
      <c r="BKU149" s="53"/>
      <c r="BKV149" s="54"/>
      <c r="BKW149" s="55"/>
      <c r="BKX149" s="73"/>
      <c r="BKY149" s="51"/>
      <c r="BKZ149" s="50"/>
      <c r="BLA149" s="53"/>
      <c r="BLB149" s="54"/>
      <c r="BLC149" s="55"/>
      <c r="BLD149" s="73"/>
      <c r="BLE149" s="51"/>
      <c r="BLF149" s="50"/>
      <c r="BLG149" s="53"/>
      <c r="BLH149" s="54"/>
      <c r="BLI149" s="55"/>
      <c r="BLJ149" s="73"/>
      <c r="BLK149" s="51"/>
      <c r="BLL149" s="50"/>
      <c r="BLM149" s="53"/>
      <c r="BLN149" s="54"/>
      <c r="BLO149" s="55"/>
      <c r="BLP149" s="73"/>
      <c r="BLQ149" s="51"/>
      <c r="BLR149" s="50"/>
      <c r="BLS149" s="53"/>
      <c r="BLT149" s="54"/>
      <c r="BLU149" s="55"/>
      <c r="BLV149" s="73"/>
      <c r="BLW149" s="51"/>
      <c r="BLX149" s="50"/>
      <c r="BLY149" s="53"/>
      <c r="BLZ149" s="54"/>
      <c r="BMA149" s="55"/>
      <c r="BMB149" s="73"/>
      <c r="BMC149" s="51"/>
      <c r="BMD149" s="50"/>
      <c r="BME149" s="53"/>
      <c r="BMF149" s="54"/>
      <c r="BMG149" s="55"/>
      <c r="BMH149" s="73"/>
      <c r="BMI149" s="51"/>
      <c r="BMJ149" s="50"/>
      <c r="BMK149" s="53"/>
      <c r="BML149" s="54"/>
      <c r="BMM149" s="55"/>
      <c r="BMN149" s="73"/>
      <c r="BMO149" s="51"/>
      <c r="BMP149" s="50"/>
      <c r="BMQ149" s="53"/>
      <c r="BMR149" s="54"/>
      <c r="BMS149" s="55"/>
      <c r="BMT149" s="73"/>
      <c r="BMU149" s="51"/>
      <c r="BMV149" s="50"/>
      <c r="BMW149" s="53"/>
      <c r="BMX149" s="54"/>
      <c r="BMY149" s="55"/>
      <c r="BMZ149" s="73"/>
      <c r="BNA149" s="51"/>
      <c r="BNB149" s="50"/>
      <c r="BNC149" s="53"/>
      <c r="BND149" s="54"/>
      <c r="BNE149" s="55"/>
      <c r="BNF149" s="73"/>
      <c r="BNG149" s="51"/>
      <c r="BNH149" s="50"/>
      <c r="BNI149" s="53"/>
      <c r="BNJ149" s="54"/>
      <c r="BNK149" s="55"/>
      <c r="BNL149" s="73"/>
      <c r="BNM149" s="51"/>
      <c r="BNN149" s="50"/>
      <c r="BNO149" s="53"/>
      <c r="BNP149" s="54"/>
      <c r="BNQ149" s="55"/>
      <c r="BNR149" s="73"/>
      <c r="BNS149" s="51"/>
      <c r="BNT149" s="50"/>
      <c r="BNU149" s="53"/>
      <c r="BNV149" s="54"/>
      <c r="BNW149" s="55"/>
      <c r="BNX149" s="73"/>
      <c r="BNY149" s="51"/>
      <c r="BNZ149" s="50"/>
      <c r="BOA149" s="53"/>
      <c r="BOB149" s="54"/>
      <c r="BOC149" s="55"/>
      <c r="BOD149" s="73"/>
      <c r="BOE149" s="51"/>
      <c r="BOF149" s="50"/>
      <c r="BOG149" s="53"/>
      <c r="BOH149" s="54"/>
      <c r="BOI149" s="55"/>
      <c r="BOJ149" s="73"/>
      <c r="BOK149" s="51"/>
      <c r="BOL149" s="50"/>
      <c r="BOM149" s="53"/>
      <c r="BON149" s="54"/>
      <c r="BOO149" s="55"/>
      <c r="BOP149" s="73"/>
      <c r="BOQ149" s="51"/>
      <c r="BOR149" s="50"/>
      <c r="BOS149" s="53"/>
      <c r="BOT149" s="54"/>
      <c r="BOU149" s="55"/>
      <c r="BOV149" s="73"/>
      <c r="BOW149" s="51"/>
      <c r="BOX149" s="50"/>
      <c r="BOY149" s="53"/>
      <c r="BOZ149" s="54"/>
      <c r="BPA149" s="55"/>
      <c r="BPB149" s="73"/>
      <c r="BPC149" s="51"/>
      <c r="BPD149" s="50"/>
      <c r="BPE149" s="53"/>
      <c r="BPF149" s="54"/>
      <c r="BPG149" s="55"/>
      <c r="BPH149" s="73"/>
      <c r="BPI149" s="51"/>
      <c r="BPJ149" s="50"/>
      <c r="BPK149" s="53"/>
      <c r="BPL149" s="54"/>
      <c r="BPM149" s="55"/>
      <c r="BPN149" s="73"/>
      <c r="BPO149" s="51"/>
      <c r="BPP149" s="50"/>
      <c r="BPQ149" s="53"/>
      <c r="BPR149" s="54"/>
      <c r="BPS149" s="55"/>
      <c r="BPT149" s="73"/>
      <c r="BPU149" s="51"/>
      <c r="BPV149" s="50"/>
      <c r="BPW149" s="53"/>
      <c r="BPX149" s="54"/>
      <c r="BPY149" s="55"/>
      <c r="BPZ149" s="73"/>
      <c r="BQA149" s="51"/>
      <c r="BQB149" s="50"/>
      <c r="BQC149" s="53"/>
      <c r="BQD149" s="54"/>
      <c r="BQE149" s="55"/>
      <c r="BQF149" s="73"/>
      <c r="BQG149" s="51"/>
      <c r="BQH149" s="50"/>
      <c r="BQI149" s="53"/>
      <c r="BQJ149" s="54"/>
      <c r="BQK149" s="55"/>
      <c r="BQL149" s="73"/>
      <c r="BQM149" s="51"/>
      <c r="BQN149" s="50"/>
      <c r="BQO149" s="53"/>
      <c r="BQP149" s="54"/>
      <c r="BQQ149" s="55"/>
      <c r="BQR149" s="73"/>
      <c r="BQS149" s="51"/>
      <c r="BQT149" s="50"/>
      <c r="BQU149" s="53"/>
      <c r="BQV149" s="54"/>
      <c r="BQW149" s="55"/>
      <c r="BQX149" s="73"/>
      <c r="BQY149" s="51"/>
      <c r="BQZ149" s="50"/>
      <c r="BRA149" s="53"/>
      <c r="BRB149" s="54"/>
      <c r="BRC149" s="55"/>
      <c r="BRD149" s="73"/>
      <c r="BRE149" s="51"/>
      <c r="BRF149" s="50"/>
      <c r="BRG149" s="53"/>
      <c r="BRH149" s="54"/>
      <c r="BRI149" s="55"/>
      <c r="BRJ149" s="73"/>
      <c r="BRK149" s="51"/>
      <c r="BRL149" s="50"/>
      <c r="BRM149" s="53"/>
      <c r="BRN149" s="54"/>
      <c r="BRO149" s="55"/>
      <c r="BRP149" s="73"/>
      <c r="BRQ149" s="51"/>
      <c r="BRR149" s="50"/>
      <c r="BRS149" s="53"/>
      <c r="BRT149" s="54"/>
      <c r="BRU149" s="55"/>
      <c r="BRV149" s="73"/>
      <c r="BRW149" s="51"/>
      <c r="BRX149" s="50"/>
      <c r="BRY149" s="53"/>
      <c r="BRZ149" s="54"/>
      <c r="BSA149" s="55"/>
      <c r="BSB149" s="73"/>
      <c r="BSC149" s="51"/>
      <c r="BSD149" s="50"/>
      <c r="BSE149" s="53"/>
      <c r="BSF149" s="54"/>
      <c r="BSG149" s="55"/>
      <c r="BSH149" s="73"/>
      <c r="BSI149" s="51"/>
      <c r="BSJ149" s="50"/>
      <c r="BSK149" s="53"/>
      <c r="BSL149" s="54"/>
      <c r="BSM149" s="55"/>
      <c r="BSN149" s="73"/>
      <c r="BSO149" s="51"/>
      <c r="BSP149" s="50"/>
      <c r="BSQ149" s="53"/>
      <c r="BSR149" s="54"/>
      <c r="BSS149" s="55"/>
      <c r="BST149" s="73"/>
      <c r="BSU149" s="51"/>
      <c r="BSV149" s="50"/>
      <c r="BSW149" s="53"/>
      <c r="BSX149" s="54"/>
      <c r="BSY149" s="55"/>
      <c r="BSZ149" s="73"/>
      <c r="BTA149" s="51"/>
      <c r="BTB149" s="50"/>
      <c r="BTC149" s="53"/>
      <c r="BTD149" s="54"/>
      <c r="BTE149" s="55"/>
      <c r="BTF149" s="73"/>
      <c r="BTG149" s="51"/>
      <c r="BTH149" s="50"/>
      <c r="BTI149" s="53"/>
      <c r="BTJ149" s="54"/>
      <c r="BTK149" s="55"/>
      <c r="BTL149" s="73"/>
      <c r="BTM149" s="51"/>
      <c r="BTN149" s="50"/>
      <c r="BTO149" s="53"/>
      <c r="BTP149" s="54"/>
      <c r="BTQ149" s="55"/>
      <c r="BTR149" s="73"/>
      <c r="BTS149" s="51"/>
      <c r="BTT149" s="50"/>
      <c r="BTU149" s="53"/>
      <c r="BTV149" s="54"/>
      <c r="BTW149" s="55"/>
      <c r="BTX149" s="73"/>
      <c r="BTY149" s="51"/>
      <c r="BTZ149" s="50"/>
      <c r="BUA149" s="53"/>
      <c r="BUB149" s="54"/>
      <c r="BUC149" s="55"/>
      <c r="BUD149" s="73"/>
      <c r="BUE149" s="51"/>
      <c r="BUF149" s="50"/>
      <c r="BUG149" s="53"/>
      <c r="BUH149" s="54"/>
      <c r="BUI149" s="55"/>
      <c r="BUJ149" s="73"/>
      <c r="BUK149" s="51"/>
      <c r="BUL149" s="50"/>
      <c r="BUM149" s="53"/>
      <c r="BUN149" s="54"/>
      <c r="BUO149" s="55"/>
      <c r="BUP149" s="73"/>
      <c r="BUQ149" s="51"/>
      <c r="BUR149" s="50"/>
      <c r="BUS149" s="53"/>
      <c r="BUT149" s="54"/>
      <c r="BUU149" s="55"/>
      <c r="BUV149" s="73"/>
      <c r="BUW149" s="51"/>
      <c r="BUX149" s="50"/>
      <c r="BUY149" s="53"/>
      <c r="BUZ149" s="54"/>
      <c r="BVA149" s="55"/>
      <c r="BVB149" s="73"/>
      <c r="BVC149" s="51"/>
      <c r="BVD149" s="50"/>
      <c r="BVE149" s="53"/>
      <c r="BVF149" s="54"/>
      <c r="BVG149" s="55"/>
      <c r="BVH149" s="73"/>
      <c r="BVI149" s="51"/>
      <c r="BVJ149" s="50"/>
      <c r="BVK149" s="53"/>
      <c r="BVL149" s="54"/>
      <c r="BVM149" s="55"/>
      <c r="BVN149" s="73"/>
      <c r="BVO149" s="51"/>
      <c r="BVP149" s="50"/>
      <c r="BVQ149" s="53"/>
      <c r="BVR149" s="54"/>
      <c r="BVS149" s="55"/>
      <c r="BVT149" s="73"/>
      <c r="BVU149" s="51"/>
      <c r="BVV149" s="50"/>
      <c r="BVW149" s="53"/>
      <c r="BVX149" s="54"/>
      <c r="BVY149" s="55"/>
      <c r="BVZ149" s="73"/>
      <c r="BWA149" s="51"/>
      <c r="BWB149" s="50"/>
      <c r="BWC149" s="53"/>
      <c r="BWD149" s="54"/>
      <c r="BWE149" s="55"/>
      <c r="BWF149" s="73"/>
      <c r="BWG149" s="51"/>
      <c r="BWH149" s="50"/>
      <c r="BWI149" s="53"/>
      <c r="BWJ149" s="54"/>
      <c r="BWK149" s="55"/>
      <c r="BWL149" s="73"/>
      <c r="BWM149" s="51"/>
      <c r="BWN149" s="50"/>
      <c r="BWO149" s="53"/>
      <c r="BWP149" s="54"/>
      <c r="BWQ149" s="55"/>
      <c r="BWR149" s="73"/>
      <c r="BWS149" s="51"/>
      <c r="BWT149" s="50"/>
      <c r="BWU149" s="53"/>
      <c r="BWV149" s="54"/>
      <c r="BWW149" s="55"/>
      <c r="BWX149" s="73"/>
      <c r="BWY149" s="51"/>
      <c r="BWZ149" s="50"/>
      <c r="BXA149" s="53"/>
      <c r="BXB149" s="54"/>
      <c r="BXC149" s="55"/>
      <c r="BXD149" s="73"/>
      <c r="BXE149" s="51"/>
      <c r="BXF149" s="50"/>
      <c r="BXG149" s="53"/>
      <c r="BXH149" s="54"/>
      <c r="BXI149" s="55"/>
      <c r="BXJ149" s="73"/>
      <c r="BXK149" s="51"/>
      <c r="BXL149" s="50"/>
      <c r="BXM149" s="53"/>
      <c r="BXN149" s="54"/>
      <c r="BXO149" s="55"/>
      <c r="BXP149" s="73"/>
      <c r="BXQ149" s="51"/>
      <c r="BXR149" s="50"/>
      <c r="BXS149" s="53"/>
      <c r="BXT149" s="54"/>
      <c r="BXU149" s="55"/>
      <c r="BXV149" s="73"/>
      <c r="BXW149" s="51"/>
      <c r="BXX149" s="50"/>
      <c r="BXY149" s="53"/>
      <c r="BXZ149" s="54"/>
      <c r="BYA149" s="55"/>
      <c r="BYB149" s="73"/>
      <c r="BYC149" s="51"/>
      <c r="BYD149" s="50"/>
      <c r="BYE149" s="53"/>
      <c r="BYF149" s="54"/>
      <c r="BYG149" s="55"/>
      <c r="BYH149" s="73"/>
      <c r="BYI149" s="51"/>
      <c r="BYJ149" s="50"/>
      <c r="BYK149" s="53"/>
      <c r="BYL149" s="54"/>
      <c r="BYM149" s="55"/>
      <c r="BYN149" s="73"/>
      <c r="BYO149" s="51"/>
      <c r="BYP149" s="50"/>
      <c r="BYQ149" s="53"/>
      <c r="BYR149" s="54"/>
      <c r="BYS149" s="55"/>
      <c r="BYT149" s="73"/>
      <c r="BYU149" s="51"/>
      <c r="BYV149" s="50"/>
      <c r="BYW149" s="53"/>
      <c r="BYX149" s="54"/>
      <c r="BYY149" s="55"/>
      <c r="BYZ149" s="73"/>
      <c r="BZA149" s="51"/>
      <c r="BZB149" s="50"/>
      <c r="BZC149" s="53"/>
      <c r="BZD149" s="54"/>
      <c r="BZE149" s="55"/>
      <c r="BZF149" s="73"/>
      <c r="BZG149" s="51"/>
      <c r="BZH149" s="50"/>
      <c r="BZI149" s="53"/>
      <c r="BZJ149" s="54"/>
      <c r="BZK149" s="55"/>
      <c r="BZL149" s="73"/>
      <c r="BZM149" s="51"/>
      <c r="BZN149" s="50"/>
      <c r="BZO149" s="53"/>
      <c r="BZP149" s="54"/>
      <c r="BZQ149" s="55"/>
      <c r="BZR149" s="73"/>
      <c r="BZS149" s="51"/>
      <c r="BZT149" s="50"/>
      <c r="BZU149" s="53"/>
      <c r="BZV149" s="54"/>
      <c r="BZW149" s="55"/>
      <c r="BZX149" s="73"/>
      <c r="BZY149" s="51"/>
      <c r="BZZ149" s="50"/>
      <c r="CAA149" s="53"/>
      <c r="CAB149" s="54"/>
      <c r="CAC149" s="55"/>
      <c r="CAD149" s="73"/>
      <c r="CAE149" s="51"/>
      <c r="CAF149" s="50"/>
      <c r="CAG149" s="53"/>
      <c r="CAH149" s="54"/>
      <c r="CAI149" s="55"/>
      <c r="CAJ149" s="73"/>
      <c r="CAK149" s="51"/>
      <c r="CAL149" s="50"/>
      <c r="CAM149" s="53"/>
      <c r="CAN149" s="54"/>
      <c r="CAO149" s="55"/>
      <c r="CAP149" s="73"/>
      <c r="CAQ149" s="51"/>
      <c r="CAR149" s="50"/>
      <c r="CAS149" s="53"/>
      <c r="CAT149" s="54"/>
      <c r="CAU149" s="55"/>
      <c r="CAV149" s="73"/>
      <c r="CAW149" s="51"/>
      <c r="CAX149" s="50"/>
      <c r="CAY149" s="53"/>
      <c r="CAZ149" s="54"/>
      <c r="CBA149" s="55"/>
      <c r="CBB149" s="73"/>
      <c r="CBC149" s="51"/>
      <c r="CBD149" s="50"/>
      <c r="CBE149" s="53"/>
      <c r="CBF149" s="54"/>
      <c r="CBG149" s="55"/>
      <c r="CBH149" s="73"/>
      <c r="CBI149" s="51"/>
      <c r="CBJ149" s="50"/>
      <c r="CBK149" s="53"/>
      <c r="CBL149" s="54"/>
      <c r="CBM149" s="55"/>
      <c r="CBN149" s="73"/>
      <c r="CBO149" s="51"/>
      <c r="CBP149" s="50"/>
      <c r="CBQ149" s="53"/>
      <c r="CBR149" s="54"/>
      <c r="CBS149" s="55"/>
      <c r="CBT149" s="73"/>
      <c r="CBU149" s="51"/>
      <c r="CBV149" s="50"/>
      <c r="CBW149" s="53"/>
      <c r="CBX149" s="54"/>
      <c r="CBY149" s="55"/>
      <c r="CBZ149" s="73"/>
      <c r="CCA149" s="51"/>
      <c r="CCB149" s="50"/>
      <c r="CCC149" s="53"/>
      <c r="CCD149" s="54"/>
      <c r="CCE149" s="55"/>
      <c r="CCF149" s="73"/>
      <c r="CCG149" s="51"/>
      <c r="CCH149" s="50"/>
      <c r="CCI149" s="53"/>
      <c r="CCJ149" s="54"/>
      <c r="CCK149" s="55"/>
      <c r="CCL149" s="73"/>
      <c r="CCM149" s="51"/>
      <c r="CCN149" s="50"/>
      <c r="CCO149" s="53"/>
      <c r="CCP149" s="54"/>
      <c r="CCQ149" s="55"/>
      <c r="CCR149" s="73"/>
      <c r="CCS149" s="51"/>
      <c r="CCT149" s="50"/>
      <c r="CCU149" s="53"/>
      <c r="CCV149" s="54"/>
      <c r="CCW149" s="55"/>
      <c r="CCX149" s="73"/>
      <c r="CCY149" s="51"/>
      <c r="CCZ149" s="50"/>
      <c r="CDA149" s="53"/>
      <c r="CDB149" s="54"/>
      <c r="CDC149" s="55"/>
      <c r="CDD149" s="73"/>
      <c r="CDE149" s="51"/>
      <c r="CDF149" s="50"/>
      <c r="CDG149" s="53"/>
      <c r="CDH149" s="54"/>
      <c r="CDI149" s="55"/>
      <c r="CDJ149" s="73"/>
      <c r="CDK149" s="51"/>
      <c r="CDL149" s="50"/>
      <c r="CDM149" s="53"/>
      <c r="CDN149" s="54"/>
      <c r="CDO149" s="55"/>
      <c r="CDP149" s="73"/>
      <c r="CDQ149" s="51"/>
      <c r="CDR149" s="50"/>
      <c r="CDS149" s="53"/>
      <c r="CDT149" s="54"/>
      <c r="CDU149" s="55"/>
      <c r="CDV149" s="73"/>
      <c r="CDW149" s="51"/>
      <c r="CDX149" s="50"/>
      <c r="CDY149" s="53"/>
      <c r="CDZ149" s="54"/>
      <c r="CEA149" s="55"/>
      <c r="CEB149" s="73"/>
      <c r="CEC149" s="51"/>
      <c r="CED149" s="50"/>
      <c r="CEE149" s="53"/>
      <c r="CEF149" s="54"/>
      <c r="CEG149" s="55"/>
      <c r="CEH149" s="73"/>
      <c r="CEI149" s="51"/>
      <c r="CEJ149" s="50"/>
      <c r="CEK149" s="53"/>
      <c r="CEL149" s="54"/>
      <c r="CEM149" s="55"/>
      <c r="CEN149" s="73"/>
      <c r="CEO149" s="51"/>
      <c r="CEP149" s="50"/>
      <c r="CEQ149" s="53"/>
      <c r="CER149" s="54"/>
      <c r="CES149" s="55"/>
      <c r="CET149" s="73"/>
      <c r="CEU149" s="51"/>
      <c r="CEV149" s="50"/>
      <c r="CEW149" s="53"/>
      <c r="CEX149" s="54"/>
      <c r="CEY149" s="55"/>
      <c r="CEZ149" s="73"/>
      <c r="CFA149" s="51"/>
      <c r="CFB149" s="50"/>
      <c r="CFC149" s="53"/>
      <c r="CFD149" s="54"/>
      <c r="CFE149" s="55"/>
      <c r="CFF149" s="73"/>
      <c r="CFG149" s="51"/>
      <c r="CFH149" s="50"/>
      <c r="CFI149" s="53"/>
      <c r="CFJ149" s="54"/>
      <c r="CFK149" s="55"/>
      <c r="CFL149" s="73"/>
      <c r="CFM149" s="51"/>
      <c r="CFN149" s="50"/>
      <c r="CFO149" s="53"/>
      <c r="CFP149" s="54"/>
      <c r="CFQ149" s="55"/>
      <c r="CFR149" s="73"/>
      <c r="CFS149" s="51"/>
      <c r="CFT149" s="50"/>
      <c r="CFU149" s="53"/>
      <c r="CFV149" s="54"/>
      <c r="CFW149" s="55"/>
      <c r="CFX149" s="73"/>
      <c r="CFY149" s="51"/>
      <c r="CFZ149" s="50"/>
      <c r="CGA149" s="53"/>
      <c r="CGB149" s="54"/>
      <c r="CGC149" s="55"/>
      <c r="CGD149" s="73"/>
      <c r="CGE149" s="51"/>
      <c r="CGF149" s="50"/>
      <c r="CGG149" s="53"/>
      <c r="CGH149" s="54"/>
      <c r="CGI149" s="55"/>
      <c r="CGJ149" s="73"/>
      <c r="CGK149" s="51"/>
      <c r="CGL149" s="50"/>
      <c r="CGM149" s="53"/>
      <c r="CGN149" s="54"/>
      <c r="CGO149" s="55"/>
      <c r="CGP149" s="73"/>
      <c r="CGQ149" s="51"/>
      <c r="CGR149" s="50"/>
      <c r="CGS149" s="53"/>
      <c r="CGT149" s="54"/>
      <c r="CGU149" s="55"/>
      <c r="CGV149" s="73"/>
      <c r="CGW149" s="51"/>
      <c r="CGX149" s="50"/>
      <c r="CGY149" s="53"/>
      <c r="CGZ149" s="54"/>
      <c r="CHA149" s="55"/>
      <c r="CHB149" s="73"/>
      <c r="CHC149" s="51"/>
      <c r="CHD149" s="50"/>
      <c r="CHE149" s="53"/>
      <c r="CHF149" s="54"/>
      <c r="CHG149" s="55"/>
      <c r="CHH149" s="73"/>
      <c r="CHI149" s="51"/>
      <c r="CHJ149" s="50"/>
      <c r="CHK149" s="53"/>
      <c r="CHL149" s="54"/>
      <c r="CHM149" s="55"/>
      <c r="CHN149" s="73"/>
      <c r="CHO149" s="51"/>
      <c r="CHP149" s="50"/>
      <c r="CHQ149" s="53"/>
      <c r="CHR149" s="54"/>
      <c r="CHS149" s="55"/>
      <c r="CHT149" s="73"/>
      <c r="CHU149" s="51"/>
      <c r="CHV149" s="50"/>
      <c r="CHW149" s="53"/>
      <c r="CHX149" s="54"/>
      <c r="CHY149" s="55"/>
      <c r="CHZ149" s="73"/>
      <c r="CIA149" s="51"/>
      <c r="CIB149" s="50"/>
      <c r="CIC149" s="53"/>
      <c r="CID149" s="54"/>
      <c r="CIE149" s="55"/>
      <c r="CIF149" s="73"/>
      <c r="CIG149" s="51"/>
      <c r="CIH149" s="50"/>
      <c r="CII149" s="53"/>
      <c r="CIJ149" s="54"/>
      <c r="CIK149" s="55"/>
      <c r="CIL149" s="73"/>
      <c r="CIM149" s="51"/>
      <c r="CIN149" s="50"/>
      <c r="CIO149" s="53"/>
      <c r="CIP149" s="54"/>
      <c r="CIQ149" s="55"/>
      <c r="CIR149" s="73"/>
      <c r="CIS149" s="51"/>
      <c r="CIT149" s="50"/>
      <c r="CIU149" s="53"/>
      <c r="CIV149" s="54"/>
      <c r="CIW149" s="55"/>
      <c r="CIX149" s="73"/>
      <c r="CIY149" s="51"/>
      <c r="CIZ149" s="50"/>
      <c r="CJA149" s="53"/>
      <c r="CJB149" s="54"/>
      <c r="CJC149" s="55"/>
      <c r="CJD149" s="73"/>
      <c r="CJE149" s="51"/>
      <c r="CJF149" s="50"/>
      <c r="CJG149" s="53"/>
      <c r="CJH149" s="54"/>
      <c r="CJI149" s="55"/>
      <c r="CJJ149" s="73"/>
      <c r="CJK149" s="51"/>
      <c r="CJL149" s="50"/>
      <c r="CJM149" s="53"/>
      <c r="CJN149" s="54"/>
      <c r="CJO149" s="55"/>
      <c r="CJP149" s="73"/>
      <c r="CJQ149" s="51"/>
      <c r="CJR149" s="50"/>
      <c r="CJS149" s="53"/>
      <c r="CJT149" s="54"/>
      <c r="CJU149" s="55"/>
      <c r="CJV149" s="73"/>
      <c r="CJW149" s="51"/>
      <c r="CJX149" s="50"/>
      <c r="CJY149" s="53"/>
      <c r="CJZ149" s="54"/>
      <c r="CKA149" s="55"/>
      <c r="CKB149" s="73"/>
      <c r="CKC149" s="51"/>
      <c r="CKD149" s="50"/>
      <c r="CKE149" s="53"/>
      <c r="CKF149" s="54"/>
      <c r="CKG149" s="55"/>
      <c r="CKH149" s="73"/>
      <c r="CKI149" s="51"/>
      <c r="CKJ149" s="50"/>
      <c r="CKK149" s="53"/>
      <c r="CKL149" s="54"/>
      <c r="CKM149" s="55"/>
      <c r="CKN149" s="73"/>
      <c r="CKO149" s="51"/>
      <c r="CKP149" s="50"/>
      <c r="CKQ149" s="53"/>
      <c r="CKR149" s="54"/>
      <c r="CKS149" s="55"/>
      <c r="CKT149" s="73"/>
      <c r="CKU149" s="51"/>
      <c r="CKV149" s="50"/>
      <c r="CKW149" s="53"/>
      <c r="CKX149" s="54"/>
      <c r="CKY149" s="55"/>
      <c r="CKZ149" s="73"/>
      <c r="CLA149" s="51"/>
      <c r="CLB149" s="50"/>
      <c r="CLC149" s="53"/>
      <c r="CLD149" s="54"/>
      <c r="CLE149" s="55"/>
      <c r="CLF149" s="73"/>
      <c r="CLG149" s="51"/>
      <c r="CLH149" s="50"/>
      <c r="CLI149" s="53"/>
      <c r="CLJ149" s="54"/>
      <c r="CLK149" s="55"/>
      <c r="CLL149" s="73"/>
      <c r="CLM149" s="51"/>
      <c r="CLN149" s="50"/>
      <c r="CLO149" s="53"/>
      <c r="CLP149" s="54"/>
      <c r="CLQ149" s="55"/>
      <c r="CLR149" s="73"/>
      <c r="CLS149" s="51"/>
      <c r="CLT149" s="50"/>
      <c r="CLU149" s="53"/>
      <c r="CLV149" s="54"/>
      <c r="CLW149" s="55"/>
      <c r="CLX149" s="73"/>
      <c r="CLY149" s="51"/>
      <c r="CLZ149" s="50"/>
      <c r="CMA149" s="53"/>
      <c r="CMB149" s="54"/>
      <c r="CMC149" s="55"/>
      <c r="CMD149" s="73"/>
      <c r="CME149" s="51"/>
      <c r="CMF149" s="50"/>
      <c r="CMG149" s="53"/>
      <c r="CMH149" s="54"/>
      <c r="CMI149" s="55"/>
      <c r="CMJ149" s="73"/>
      <c r="CMK149" s="51"/>
      <c r="CML149" s="50"/>
      <c r="CMM149" s="53"/>
      <c r="CMN149" s="54"/>
      <c r="CMO149" s="55"/>
      <c r="CMP149" s="73"/>
      <c r="CMQ149" s="51"/>
      <c r="CMR149" s="50"/>
      <c r="CMS149" s="53"/>
      <c r="CMT149" s="54"/>
      <c r="CMU149" s="55"/>
      <c r="CMV149" s="73"/>
      <c r="CMW149" s="51"/>
      <c r="CMX149" s="50"/>
      <c r="CMY149" s="53"/>
      <c r="CMZ149" s="54"/>
      <c r="CNA149" s="55"/>
      <c r="CNB149" s="73"/>
      <c r="CNC149" s="51"/>
      <c r="CND149" s="50"/>
      <c r="CNE149" s="53"/>
      <c r="CNF149" s="54"/>
      <c r="CNG149" s="55"/>
      <c r="CNH149" s="73"/>
      <c r="CNI149" s="51"/>
      <c r="CNJ149" s="50"/>
      <c r="CNK149" s="53"/>
      <c r="CNL149" s="54"/>
      <c r="CNM149" s="55"/>
      <c r="CNN149" s="73"/>
      <c r="CNO149" s="51"/>
      <c r="CNP149" s="50"/>
      <c r="CNQ149" s="53"/>
      <c r="CNR149" s="54"/>
      <c r="CNS149" s="55"/>
      <c r="CNT149" s="73"/>
      <c r="CNU149" s="51"/>
      <c r="CNV149" s="50"/>
      <c r="CNW149" s="53"/>
      <c r="CNX149" s="54"/>
      <c r="CNY149" s="55"/>
      <c r="CNZ149" s="73"/>
      <c r="COA149" s="51"/>
      <c r="COB149" s="50"/>
      <c r="COC149" s="53"/>
      <c r="COD149" s="54"/>
      <c r="COE149" s="55"/>
      <c r="COF149" s="73"/>
      <c r="COG149" s="51"/>
      <c r="COH149" s="50"/>
      <c r="COI149" s="53"/>
      <c r="COJ149" s="54"/>
      <c r="COK149" s="55"/>
      <c r="COL149" s="73"/>
      <c r="COM149" s="51"/>
      <c r="CON149" s="50"/>
      <c r="COO149" s="53"/>
      <c r="COP149" s="54"/>
      <c r="COQ149" s="55"/>
      <c r="COR149" s="73"/>
      <c r="COS149" s="51"/>
      <c r="COT149" s="50"/>
      <c r="COU149" s="53"/>
      <c r="COV149" s="54"/>
      <c r="COW149" s="55"/>
      <c r="COX149" s="73"/>
      <c r="COY149" s="51"/>
      <c r="COZ149" s="50"/>
      <c r="CPA149" s="53"/>
      <c r="CPB149" s="54"/>
      <c r="CPC149" s="55"/>
      <c r="CPD149" s="73"/>
      <c r="CPE149" s="51"/>
      <c r="CPF149" s="50"/>
      <c r="CPG149" s="53"/>
      <c r="CPH149" s="54"/>
      <c r="CPI149" s="55"/>
      <c r="CPJ149" s="73"/>
      <c r="CPK149" s="51"/>
      <c r="CPL149" s="50"/>
      <c r="CPM149" s="53"/>
      <c r="CPN149" s="54"/>
      <c r="CPO149" s="55"/>
      <c r="CPP149" s="73"/>
      <c r="CPQ149" s="51"/>
      <c r="CPR149" s="50"/>
      <c r="CPS149" s="53"/>
      <c r="CPT149" s="54"/>
      <c r="CPU149" s="55"/>
      <c r="CPV149" s="73"/>
      <c r="CPW149" s="51"/>
      <c r="CPX149" s="50"/>
      <c r="CPY149" s="53"/>
      <c r="CPZ149" s="54"/>
      <c r="CQA149" s="55"/>
      <c r="CQB149" s="73"/>
      <c r="CQC149" s="51"/>
      <c r="CQD149" s="50"/>
      <c r="CQE149" s="53"/>
      <c r="CQF149" s="54"/>
      <c r="CQG149" s="55"/>
      <c r="CQH149" s="73"/>
      <c r="CQI149" s="51"/>
      <c r="CQJ149" s="50"/>
      <c r="CQK149" s="53"/>
      <c r="CQL149" s="54"/>
      <c r="CQM149" s="55"/>
      <c r="CQN149" s="73"/>
      <c r="CQO149" s="51"/>
      <c r="CQP149" s="50"/>
      <c r="CQQ149" s="53"/>
      <c r="CQR149" s="54"/>
      <c r="CQS149" s="55"/>
      <c r="CQT149" s="73"/>
      <c r="CQU149" s="51"/>
      <c r="CQV149" s="50"/>
      <c r="CQW149" s="53"/>
      <c r="CQX149" s="54"/>
      <c r="CQY149" s="55"/>
      <c r="CQZ149" s="73"/>
      <c r="CRA149" s="51"/>
      <c r="CRB149" s="50"/>
      <c r="CRC149" s="53"/>
      <c r="CRD149" s="54"/>
      <c r="CRE149" s="55"/>
      <c r="CRF149" s="73"/>
      <c r="CRG149" s="51"/>
      <c r="CRH149" s="50"/>
      <c r="CRI149" s="53"/>
      <c r="CRJ149" s="54"/>
      <c r="CRK149" s="55"/>
      <c r="CRL149" s="73"/>
      <c r="CRM149" s="51"/>
      <c r="CRN149" s="50"/>
      <c r="CRO149" s="53"/>
      <c r="CRP149" s="54"/>
      <c r="CRQ149" s="55"/>
      <c r="CRR149" s="73"/>
      <c r="CRS149" s="51"/>
      <c r="CRT149" s="50"/>
      <c r="CRU149" s="53"/>
      <c r="CRV149" s="54"/>
      <c r="CRW149" s="55"/>
      <c r="CRX149" s="73"/>
      <c r="CRY149" s="51"/>
      <c r="CRZ149" s="50"/>
      <c r="CSA149" s="53"/>
      <c r="CSB149" s="54"/>
      <c r="CSC149" s="55"/>
      <c r="CSD149" s="73"/>
      <c r="CSE149" s="51"/>
      <c r="CSF149" s="50"/>
      <c r="CSG149" s="53"/>
      <c r="CSH149" s="54"/>
      <c r="CSI149" s="55"/>
      <c r="CSJ149" s="73"/>
      <c r="CSK149" s="51"/>
      <c r="CSL149" s="50"/>
      <c r="CSM149" s="53"/>
      <c r="CSN149" s="54"/>
      <c r="CSO149" s="55"/>
      <c r="CSP149" s="73"/>
      <c r="CSQ149" s="51"/>
      <c r="CSR149" s="50"/>
      <c r="CSS149" s="53"/>
      <c r="CST149" s="54"/>
      <c r="CSU149" s="55"/>
      <c r="CSV149" s="73"/>
      <c r="CSW149" s="51"/>
      <c r="CSX149" s="50"/>
      <c r="CSY149" s="53"/>
      <c r="CSZ149" s="54"/>
      <c r="CTA149" s="55"/>
      <c r="CTB149" s="73"/>
      <c r="CTC149" s="51"/>
      <c r="CTD149" s="50"/>
      <c r="CTE149" s="53"/>
      <c r="CTF149" s="54"/>
      <c r="CTG149" s="55"/>
      <c r="CTH149" s="73"/>
      <c r="CTI149" s="51"/>
      <c r="CTJ149" s="50"/>
      <c r="CTK149" s="53"/>
      <c r="CTL149" s="54"/>
      <c r="CTM149" s="55"/>
      <c r="CTN149" s="73"/>
      <c r="CTO149" s="51"/>
      <c r="CTP149" s="50"/>
      <c r="CTQ149" s="53"/>
      <c r="CTR149" s="54"/>
      <c r="CTS149" s="55"/>
      <c r="CTT149" s="73"/>
      <c r="CTU149" s="51"/>
      <c r="CTV149" s="50"/>
      <c r="CTW149" s="53"/>
      <c r="CTX149" s="54"/>
      <c r="CTY149" s="55"/>
      <c r="CTZ149" s="73"/>
      <c r="CUA149" s="51"/>
      <c r="CUB149" s="50"/>
      <c r="CUC149" s="53"/>
      <c r="CUD149" s="54"/>
      <c r="CUE149" s="55"/>
      <c r="CUF149" s="73"/>
      <c r="CUG149" s="51"/>
      <c r="CUH149" s="50"/>
      <c r="CUI149" s="53"/>
      <c r="CUJ149" s="54"/>
      <c r="CUK149" s="55"/>
      <c r="CUL149" s="73"/>
      <c r="CUM149" s="51"/>
      <c r="CUN149" s="50"/>
      <c r="CUO149" s="53"/>
      <c r="CUP149" s="54"/>
      <c r="CUQ149" s="55"/>
      <c r="CUR149" s="73"/>
      <c r="CUS149" s="51"/>
      <c r="CUT149" s="50"/>
      <c r="CUU149" s="53"/>
      <c r="CUV149" s="54"/>
      <c r="CUW149" s="55"/>
      <c r="CUX149" s="73"/>
      <c r="CUY149" s="51"/>
      <c r="CUZ149" s="50"/>
      <c r="CVA149" s="53"/>
      <c r="CVB149" s="54"/>
      <c r="CVC149" s="55"/>
      <c r="CVD149" s="73"/>
      <c r="CVE149" s="51"/>
      <c r="CVF149" s="50"/>
      <c r="CVG149" s="53"/>
      <c r="CVH149" s="54"/>
      <c r="CVI149" s="55"/>
      <c r="CVJ149" s="73"/>
      <c r="CVK149" s="51"/>
      <c r="CVL149" s="50"/>
      <c r="CVM149" s="53"/>
      <c r="CVN149" s="54"/>
      <c r="CVO149" s="55"/>
      <c r="CVP149" s="73"/>
      <c r="CVQ149" s="51"/>
      <c r="CVR149" s="50"/>
      <c r="CVS149" s="53"/>
      <c r="CVT149" s="54"/>
      <c r="CVU149" s="55"/>
      <c r="CVV149" s="73"/>
      <c r="CVW149" s="51"/>
      <c r="CVX149" s="50"/>
      <c r="CVY149" s="53"/>
      <c r="CVZ149" s="54"/>
      <c r="CWA149" s="55"/>
      <c r="CWB149" s="73"/>
      <c r="CWC149" s="51"/>
      <c r="CWD149" s="50"/>
      <c r="CWE149" s="53"/>
      <c r="CWF149" s="54"/>
      <c r="CWG149" s="55"/>
      <c r="CWH149" s="73"/>
      <c r="CWI149" s="51"/>
      <c r="CWJ149" s="50"/>
      <c r="CWK149" s="53"/>
      <c r="CWL149" s="54"/>
      <c r="CWM149" s="55"/>
      <c r="CWN149" s="73"/>
      <c r="CWO149" s="51"/>
      <c r="CWP149" s="50"/>
      <c r="CWQ149" s="53"/>
      <c r="CWR149" s="54"/>
      <c r="CWS149" s="55"/>
      <c r="CWT149" s="73"/>
      <c r="CWU149" s="51"/>
      <c r="CWV149" s="50"/>
      <c r="CWW149" s="53"/>
      <c r="CWX149" s="54"/>
      <c r="CWY149" s="55"/>
      <c r="CWZ149" s="73"/>
      <c r="CXA149" s="51"/>
      <c r="CXB149" s="50"/>
      <c r="CXC149" s="53"/>
      <c r="CXD149" s="54"/>
      <c r="CXE149" s="55"/>
      <c r="CXF149" s="73"/>
      <c r="CXG149" s="51"/>
      <c r="CXH149" s="50"/>
      <c r="CXI149" s="53"/>
      <c r="CXJ149" s="54"/>
      <c r="CXK149" s="55"/>
      <c r="CXL149" s="73"/>
      <c r="CXM149" s="51"/>
      <c r="CXN149" s="50"/>
      <c r="CXO149" s="53"/>
      <c r="CXP149" s="54"/>
      <c r="CXQ149" s="55"/>
      <c r="CXR149" s="73"/>
      <c r="CXS149" s="51"/>
      <c r="CXT149" s="50"/>
      <c r="CXU149" s="53"/>
      <c r="CXV149" s="54"/>
      <c r="CXW149" s="55"/>
      <c r="CXX149" s="73"/>
      <c r="CXY149" s="51"/>
      <c r="CXZ149" s="50"/>
      <c r="CYA149" s="53"/>
      <c r="CYB149" s="54"/>
      <c r="CYC149" s="55"/>
      <c r="CYD149" s="73"/>
      <c r="CYE149" s="51"/>
      <c r="CYF149" s="50"/>
      <c r="CYG149" s="53"/>
      <c r="CYH149" s="54"/>
      <c r="CYI149" s="55"/>
      <c r="CYJ149" s="73"/>
      <c r="CYK149" s="51"/>
      <c r="CYL149" s="50"/>
      <c r="CYM149" s="53"/>
      <c r="CYN149" s="54"/>
      <c r="CYO149" s="55"/>
      <c r="CYP149" s="73"/>
      <c r="CYQ149" s="51"/>
      <c r="CYR149" s="50"/>
      <c r="CYS149" s="53"/>
      <c r="CYT149" s="54"/>
      <c r="CYU149" s="55"/>
      <c r="CYV149" s="73"/>
      <c r="CYW149" s="51"/>
      <c r="CYX149" s="50"/>
      <c r="CYY149" s="53"/>
      <c r="CYZ149" s="54"/>
      <c r="CZA149" s="55"/>
      <c r="CZB149" s="73"/>
      <c r="CZC149" s="51"/>
      <c r="CZD149" s="50"/>
      <c r="CZE149" s="53"/>
      <c r="CZF149" s="54"/>
      <c r="CZG149" s="55"/>
      <c r="CZH149" s="73"/>
      <c r="CZI149" s="51"/>
      <c r="CZJ149" s="50"/>
      <c r="CZK149" s="53"/>
      <c r="CZL149" s="54"/>
      <c r="CZM149" s="55"/>
      <c r="CZN149" s="73"/>
      <c r="CZO149" s="51"/>
      <c r="CZP149" s="50"/>
      <c r="CZQ149" s="53"/>
      <c r="CZR149" s="54"/>
      <c r="CZS149" s="55"/>
      <c r="CZT149" s="73"/>
      <c r="CZU149" s="51"/>
      <c r="CZV149" s="50"/>
      <c r="CZW149" s="53"/>
      <c r="CZX149" s="54"/>
      <c r="CZY149" s="55"/>
      <c r="CZZ149" s="73"/>
      <c r="DAA149" s="51"/>
      <c r="DAB149" s="50"/>
      <c r="DAC149" s="53"/>
      <c r="DAD149" s="54"/>
      <c r="DAE149" s="55"/>
      <c r="DAF149" s="73"/>
      <c r="DAG149" s="51"/>
      <c r="DAH149" s="50"/>
      <c r="DAI149" s="53"/>
      <c r="DAJ149" s="54"/>
      <c r="DAK149" s="55"/>
      <c r="DAL149" s="73"/>
      <c r="DAM149" s="51"/>
      <c r="DAN149" s="50"/>
      <c r="DAO149" s="53"/>
      <c r="DAP149" s="54"/>
      <c r="DAQ149" s="55"/>
      <c r="DAR149" s="73"/>
      <c r="DAS149" s="51"/>
      <c r="DAT149" s="50"/>
      <c r="DAU149" s="53"/>
      <c r="DAV149" s="54"/>
      <c r="DAW149" s="55"/>
      <c r="DAX149" s="73"/>
      <c r="DAY149" s="51"/>
      <c r="DAZ149" s="50"/>
      <c r="DBA149" s="53"/>
      <c r="DBB149" s="54"/>
      <c r="DBC149" s="55"/>
      <c r="DBD149" s="73"/>
      <c r="DBE149" s="51"/>
      <c r="DBF149" s="50"/>
      <c r="DBG149" s="53"/>
      <c r="DBH149" s="54"/>
      <c r="DBI149" s="55"/>
      <c r="DBJ149" s="73"/>
      <c r="DBK149" s="51"/>
      <c r="DBL149" s="50"/>
      <c r="DBM149" s="53"/>
      <c r="DBN149" s="54"/>
      <c r="DBO149" s="55"/>
      <c r="DBP149" s="73"/>
      <c r="DBQ149" s="51"/>
      <c r="DBR149" s="50"/>
      <c r="DBS149" s="53"/>
      <c r="DBT149" s="54"/>
      <c r="DBU149" s="55"/>
      <c r="DBV149" s="73"/>
      <c r="DBW149" s="51"/>
      <c r="DBX149" s="50"/>
      <c r="DBY149" s="53"/>
      <c r="DBZ149" s="54"/>
      <c r="DCA149" s="55"/>
      <c r="DCB149" s="73"/>
      <c r="DCC149" s="51"/>
      <c r="DCD149" s="50"/>
      <c r="DCE149" s="53"/>
      <c r="DCF149" s="54"/>
      <c r="DCG149" s="55"/>
      <c r="DCH149" s="73"/>
      <c r="DCI149" s="51"/>
      <c r="DCJ149" s="50"/>
      <c r="DCK149" s="53"/>
      <c r="DCL149" s="54"/>
      <c r="DCM149" s="55"/>
      <c r="DCN149" s="73"/>
      <c r="DCO149" s="51"/>
      <c r="DCP149" s="50"/>
      <c r="DCQ149" s="53"/>
      <c r="DCR149" s="54"/>
      <c r="DCS149" s="55"/>
      <c r="DCT149" s="73"/>
      <c r="DCU149" s="51"/>
      <c r="DCV149" s="50"/>
      <c r="DCW149" s="53"/>
      <c r="DCX149" s="54"/>
      <c r="DCY149" s="55"/>
      <c r="DCZ149" s="73"/>
      <c r="DDA149" s="51"/>
      <c r="DDB149" s="50"/>
      <c r="DDC149" s="53"/>
      <c r="DDD149" s="54"/>
      <c r="DDE149" s="55"/>
      <c r="DDF149" s="73"/>
      <c r="DDG149" s="51"/>
      <c r="DDH149" s="50"/>
      <c r="DDI149" s="53"/>
      <c r="DDJ149" s="54"/>
      <c r="DDK149" s="55"/>
      <c r="DDL149" s="73"/>
      <c r="DDM149" s="51"/>
      <c r="DDN149" s="50"/>
      <c r="DDO149" s="53"/>
      <c r="DDP149" s="54"/>
      <c r="DDQ149" s="55"/>
      <c r="DDR149" s="73"/>
      <c r="DDS149" s="51"/>
      <c r="DDT149" s="50"/>
      <c r="DDU149" s="53"/>
      <c r="DDV149" s="54"/>
      <c r="DDW149" s="55"/>
      <c r="DDX149" s="73"/>
      <c r="DDY149" s="51"/>
      <c r="DDZ149" s="50"/>
      <c r="DEA149" s="53"/>
      <c r="DEB149" s="54"/>
      <c r="DEC149" s="55"/>
      <c r="DED149" s="73"/>
      <c r="DEE149" s="51"/>
      <c r="DEF149" s="50"/>
      <c r="DEG149" s="53"/>
      <c r="DEH149" s="54"/>
      <c r="DEI149" s="55"/>
      <c r="DEJ149" s="73"/>
      <c r="DEK149" s="51"/>
      <c r="DEL149" s="50"/>
      <c r="DEM149" s="53"/>
      <c r="DEN149" s="54"/>
      <c r="DEO149" s="55"/>
      <c r="DEP149" s="73"/>
      <c r="DEQ149" s="51"/>
      <c r="DER149" s="50"/>
      <c r="DES149" s="53"/>
      <c r="DET149" s="54"/>
      <c r="DEU149" s="55"/>
      <c r="DEV149" s="73"/>
      <c r="DEW149" s="51"/>
      <c r="DEX149" s="50"/>
      <c r="DEY149" s="53"/>
      <c r="DEZ149" s="54"/>
      <c r="DFA149" s="55"/>
      <c r="DFB149" s="73"/>
      <c r="DFC149" s="51"/>
      <c r="DFD149" s="50"/>
      <c r="DFE149" s="53"/>
      <c r="DFF149" s="54"/>
      <c r="DFG149" s="55"/>
      <c r="DFH149" s="73"/>
      <c r="DFI149" s="51"/>
      <c r="DFJ149" s="50"/>
      <c r="DFK149" s="53"/>
      <c r="DFL149" s="54"/>
      <c r="DFM149" s="55"/>
      <c r="DFN149" s="73"/>
      <c r="DFO149" s="51"/>
      <c r="DFP149" s="50"/>
      <c r="DFQ149" s="53"/>
      <c r="DFR149" s="54"/>
      <c r="DFS149" s="55"/>
      <c r="DFT149" s="73"/>
      <c r="DFU149" s="51"/>
      <c r="DFV149" s="50"/>
      <c r="DFW149" s="53"/>
      <c r="DFX149" s="54"/>
      <c r="DFY149" s="55"/>
      <c r="DFZ149" s="73"/>
      <c r="DGA149" s="51"/>
      <c r="DGB149" s="50"/>
      <c r="DGC149" s="53"/>
      <c r="DGD149" s="54"/>
      <c r="DGE149" s="55"/>
      <c r="DGF149" s="73"/>
      <c r="DGG149" s="51"/>
      <c r="DGH149" s="50"/>
      <c r="DGI149" s="53"/>
      <c r="DGJ149" s="54"/>
      <c r="DGK149" s="55"/>
      <c r="DGL149" s="73"/>
      <c r="DGM149" s="51"/>
      <c r="DGN149" s="50"/>
      <c r="DGO149" s="53"/>
      <c r="DGP149" s="54"/>
      <c r="DGQ149" s="55"/>
      <c r="DGR149" s="73"/>
      <c r="DGS149" s="51"/>
      <c r="DGT149" s="50"/>
      <c r="DGU149" s="53"/>
      <c r="DGV149" s="54"/>
      <c r="DGW149" s="55"/>
      <c r="DGX149" s="73"/>
      <c r="DGY149" s="51"/>
      <c r="DGZ149" s="50"/>
      <c r="DHA149" s="53"/>
      <c r="DHB149" s="54"/>
      <c r="DHC149" s="55"/>
      <c r="DHD149" s="73"/>
      <c r="DHE149" s="51"/>
      <c r="DHF149" s="50"/>
      <c r="DHG149" s="53"/>
      <c r="DHH149" s="54"/>
      <c r="DHI149" s="55"/>
      <c r="DHJ149" s="73"/>
      <c r="DHK149" s="51"/>
      <c r="DHL149" s="50"/>
      <c r="DHM149" s="53"/>
      <c r="DHN149" s="54"/>
      <c r="DHO149" s="55"/>
      <c r="DHP149" s="73"/>
      <c r="DHQ149" s="51"/>
      <c r="DHR149" s="50"/>
      <c r="DHS149" s="53"/>
      <c r="DHT149" s="54"/>
      <c r="DHU149" s="55"/>
      <c r="DHV149" s="73"/>
      <c r="DHW149" s="51"/>
      <c r="DHX149" s="50"/>
      <c r="DHY149" s="53"/>
      <c r="DHZ149" s="54"/>
      <c r="DIA149" s="55"/>
      <c r="DIB149" s="73"/>
      <c r="DIC149" s="51"/>
      <c r="DID149" s="50"/>
      <c r="DIE149" s="53"/>
      <c r="DIF149" s="54"/>
      <c r="DIG149" s="55"/>
      <c r="DIH149" s="73"/>
      <c r="DII149" s="51"/>
      <c r="DIJ149" s="50"/>
      <c r="DIK149" s="53"/>
      <c r="DIL149" s="54"/>
      <c r="DIM149" s="55"/>
      <c r="DIN149" s="73"/>
      <c r="DIO149" s="51"/>
      <c r="DIP149" s="50"/>
      <c r="DIQ149" s="53"/>
      <c r="DIR149" s="54"/>
      <c r="DIS149" s="55"/>
      <c r="DIT149" s="73"/>
      <c r="DIU149" s="51"/>
      <c r="DIV149" s="50"/>
      <c r="DIW149" s="53"/>
      <c r="DIX149" s="54"/>
      <c r="DIY149" s="55"/>
      <c r="DIZ149" s="73"/>
      <c r="DJA149" s="51"/>
      <c r="DJB149" s="50"/>
      <c r="DJC149" s="53"/>
      <c r="DJD149" s="54"/>
      <c r="DJE149" s="55"/>
      <c r="DJF149" s="73"/>
      <c r="DJG149" s="51"/>
      <c r="DJH149" s="50"/>
      <c r="DJI149" s="53"/>
      <c r="DJJ149" s="54"/>
      <c r="DJK149" s="55"/>
      <c r="DJL149" s="73"/>
      <c r="DJM149" s="51"/>
      <c r="DJN149" s="50"/>
      <c r="DJO149" s="53"/>
      <c r="DJP149" s="54"/>
      <c r="DJQ149" s="55"/>
      <c r="DJR149" s="73"/>
      <c r="DJS149" s="51"/>
      <c r="DJT149" s="50"/>
      <c r="DJU149" s="53"/>
      <c r="DJV149" s="54"/>
      <c r="DJW149" s="55"/>
      <c r="DJX149" s="73"/>
      <c r="DJY149" s="51"/>
      <c r="DJZ149" s="50"/>
      <c r="DKA149" s="53"/>
      <c r="DKB149" s="54"/>
      <c r="DKC149" s="55"/>
      <c r="DKD149" s="73"/>
      <c r="DKE149" s="51"/>
      <c r="DKF149" s="50"/>
      <c r="DKG149" s="53"/>
      <c r="DKH149" s="54"/>
      <c r="DKI149" s="55"/>
      <c r="DKJ149" s="73"/>
      <c r="DKK149" s="51"/>
      <c r="DKL149" s="50"/>
      <c r="DKM149" s="53"/>
      <c r="DKN149" s="54"/>
      <c r="DKO149" s="55"/>
      <c r="DKP149" s="73"/>
      <c r="DKQ149" s="51"/>
      <c r="DKR149" s="50"/>
      <c r="DKS149" s="53"/>
      <c r="DKT149" s="54"/>
      <c r="DKU149" s="55"/>
      <c r="DKV149" s="73"/>
      <c r="DKW149" s="51"/>
      <c r="DKX149" s="50"/>
      <c r="DKY149" s="53"/>
      <c r="DKZ149" s="54"/>
      <c r="DLA149" s="55"/>
      <c r="DLB149" s="73"/>
      <c r="DLC149" s="51"/>
      <c r="DLD149" s="50"/>
      <c r="DLE149" s="53"/>
      <c r="DLF149" s="54"/>
      <c r="DLG149" s="55"/>
      <c r="DLH149" s="73"/>
      <c r="DLI149" s="51"/>
      <c r="DLJ149" s="50"/>
      <c r="DLK149" s="53"/>
      <c r="DLL149" s="54"/>
      <c r="DLM149" s="55"/>
      <c r="DLN149" s="73"/>
      <c r="DLO149" s="51"/>
      <c r="DLP149" s="50"/>
      <c r="DLQ149" s="53"/>
      <c r="DLR149" s="54"/>
      <c r="DLS149" s="55"/>
      <c r="DLT149" s="73"/>
      <c r="DLU149" s="51"/>
      <c r="DLV149" s="50"/>
      <c r="DLW149" s="53"/>
      <c r="DLX149" s="54"/>
      <c r="DLY149" s="55"/>
      <c r="DLZ149" s="73"/>
      <c r="DMA149" s="51"/>
      <c r="DMB149" s="50"/>
      <c r="DMC149" s="53"/>
      <c r="DMD149" s="54"/>
      <c r="DME149" s="55"/>
      <c r="DMF149" s="73"/>
      <c r="DMG149" s="51"/>
      <c r="DMH149" s="50"/>
      <c r="DMI149" s="53"/>
      <c r="DMJ149" s="54"/>
      <c r="DMK149" s="55"/>
      <c r="DML149" s="73"/>
      <c r="DMM149" s="51"/>
      <c r="DMN149" s="50"/>
      <c r="DMO149" s="53"/>
      <c r="DMP149" s="54"/>
      <c r="DMQ149" s="55"/>
      <c r="DMR149" s="73"/>
      <c r="DMS149" s="51"/>
      <c r="DMT149" s="50"/>
      <c r="DMU149" s="53"/>
      <c r="DMV149" s="54"/>
      <c r="DMW149" s="55"/>
      <c r="DMX149" s="73"/>
      <c r="DMY149" s="51"/>
      <c r="DMZ149" s="50"/>
      <c r="DNA149" s="53"/>
      <c r="DNB149" s="54"/>
      <c r="DNC149" s="55"/>
      <c r="DND149" s="73"/>
      <c r="DNE149" s="51"/>
      <c r="DNF149" s="50"/>
      <c r="DNG149" s="53"/>
      <c r="DNH149" s="54"/>
      <c r="DNI149" s="55"/>
      <c r="DNJ149" s="73"/>
      <c r="DNK149" s="51"/>
      <c r="DNL149" s="50"/>
      <c r="DNM149" s="53"/>
      <c r="DNN149" s="54"/>
      <c r="DNO149" s="55"/>
      <c r="DNP149" s="73"/>
      <c r="DNQ149" s="51"/>
      <c r="DNR149" s="50"/>
      <c r="DNS149" s="53"/>
      <c r="DNT149" s="54"/>
      <c r="DNU149" s="55"/>
      <c r="DNV149" s="73"/>
      <c r="DNW149" s="51"/>
      <c r="DNX149" s="50"/>
      <c r="DNY149" s="53"/>
      <c r="DNZ149" s="54"/>
      <c r="DOA149" s="55"/>
      <c r="DOB149" s="73"/>
      <c r="DOC149" s="51"/>
      <c r="DOD149" s="50"/>
      <c r="DOE149" s="53"/>
      <c r="DOF149" s="54"/>
      <c r="DOG149" s="55"/>
      <c r="DOH149" s="73"/>
      <c r="DOI149" s="51"/>
      <c r="DOJ149" s="50"/>
      <c r="DOK149" s="53"/>
      <c r="DOL149" s="54"/>
      <c r="DOM149" s="55"/>
      <c r="DON149" s="73"/>
      <c r="DOO149" s="51"/>
      <c r="DOP149" s="50"/>
      <c r="DOQ149" s="53"/>
      <c r="DOR149" s="54"/>
      <c r="DOS149" s="55"/>
      <c r="DOT149" s="73"/>
      <c r="DOU149" s="51"/>
      <c r="DOV149" s="50"/>
      <c r="DOW149" s="53"/>
      <c r="DOX149" s="54"/>
      <c r="DOY149" s="55"/>
      <c r="DOZ149" s="73"/>
      <c r="DPA149" s="51"/>
      <c r="DPB149" s="50"/>
      <c r="DPC149" s="53"/>
      <c r="DPD149" s="54"/>
      <c r="DPE149" s="55"/>
      <c r="DPF149" s="73"/>
      <c r="DPG149" s="51"/>
      <c r="DPH149" s="50"/>
      <c r="DPI149" s="53"/>
      <c r="DPJ149" s="54"/>
      <c r="DPK149" s="55"/>
      <c r="DPL149" s="73"/>
      <c r="DPM149" s="51"/>
      <c r="DPN149" s="50"/>
      <c r="DPO149" s="53"/>
      <c r="DPP149" s="54"/>
      <c r="DPQ149" s="55"/>
      <c r="DPR149" s="73"/>
      <c r="DPS149" s="51"/>
      <c r="DPT149" s="50"/>
      <c r="DPU149" s="53"/>
      <c r="DPV149" s="54"/>
      <c r="DPW149" s="55"/>
      <c r="DPX149" s="73"/>
      <c r="DPY149" s="51"/>
      <c r="DPZ149" s="50"/>
      <c r="DQA149" s="53"/>
      <c r="DQB149" s="54"/>
      <c r="DQC149" s="55"/>
      <c r="DQD149" s="73"/>
      <c r="DQE149" s="51"/>
      <c r="DQF149" s="50"/>
      <c r="DQG149" s="53"/>
      <c r="DQH149" s="54"/>
      <c r="DQI149" s="55"/>
      <c r="DQJ149" s="73"/>
      <c r="DQK149" s="51"/>
      <c r="DQL149" s="50"/>
      <c r="DQM149" s="53"/>
      <c r="DQN149" s="54"/>
      <c r="DQO149" s="55"/>
      <c r="DQP149" s="73"/>
      <c r="DQQ149" s="51"/>
      <c r="DQR149" s="50"/>
      <c r="DQS149" s="53"/>
      <c r="DQT149" s="54"/>
      <c r="DQU149" s="55"/>
      <c r="DQV149" s="73"/>
      <c r="DQW149" s="51"/>
      <c r="DQX149" s="50"/>
      <c r="DQY149" s="53"/>
      <c r="DQZ149" s="54"/>
      <c r="DRA149" s="55"/>
      <c r="DRB149" s="73"/>
      <c r="DRC149" s="51"/>
      <c r="DRD149" s="50"/>
      <c r="DRE149" s="53"/>
      <c r="DRF149" s="54"/>
      <c r="DRG149" s="55"/>
      <c r="DRH149" s="73"/>
      <c r="DRI149" s="51"/>
      <c r="DRJ149" s="50"/>
      <c r="DRK149" s="53"/>
      <c r="DRL149" s="54"/>
      <c r="DRM149" s="55"/>
      <c r="DRN149" s="73"/>
      <c r="DRO149" s="51"/>
      <c r="DRP149" s="50"/>
      <c r="DRQ149" s="53"/>
      <c r="DRR149" s="54"/>
      <c r="DRS149" s="55"/>
      <c r="DRT149" s="73"/>
      <c r="DRU149" s="51"/>
      <c r="DRV149" s="50"/>
      <c r="DRW149" s="53"/>
      <c r="DRX149" s="54"/>
      <c r="DRY149" s="55"/>
      <c r="DRZ149" s="73"/>
      <c r="DSA149" s="51"/>
      <c r="DSB149" s="50"/>
      <c r="DSC149" s="53"/>
      <c r="DSD149" s="54"/>
      <c r="DSE149" s="55"/>
      <c r="DSF149" s="73"/>
      <c r="DSG149" s="51"/>
      <c r="DSH149" s="50"/>
      <c r="DSI149" s="53"/>
      <c r="DSJ149" s="54"/>
      <c r="DSK149" s="55"/>
      <c r="DSL149" s="73"/>
      <c r="DSM149" s="51"/>
      <c r="DSN149" s="50"/>
      <c r="DSO149" s="53"/>
      <c r="DSP149" s="54"/>
      <c r="DSQ149" s="55"/>
      <c r="DSR149" s="73"/>
      <c r="DSS149" s="51"/>
      <c r="DST149" s="50"/>
      <c r="DSU149" s="53"/>
      <c r="DSV149" s="54"/>
      <c r="DSW149" s="55"/>
      <c r="DSX149" s="73"/>
      <c r="DSY149" s="51"/>
      <c r="DSZ149" s="50"/>
      <c r="DTA149" s="53"/>
      <c r="DTB149" s="54"/>
      <c r="DTC149" s="55"/>
      <c r="DTD149" s="73"/>
      <c r="DTE149" s="51"/>
      <c r="DTF149" s="50"/>
      <c r="DTG149" s="53"/>
      <c r="DTH149" s="54"/>
      <c r="DTI149" s="55"/>
      <c r="DTJ149" s="73"/>
      <c r="DTK149" s="51"/>
      <c r="DTL149" s="50"/>
      <c r="DTM149" s="53"/>
      <c r="DTN149" s="54"/>
      <c r="DTO149" s="55"/>
      <c r="DTP149" s="73"/>
      <c r="DTQ149" s="51"/>
      <c r="DTR149" s="50"/>
      <c r="DTS149" s="53"/>
      <c r="DTT149" s="54"/>
      <c r="DTU149" s="55"/>
      <c r="DTV149" s="73"/>
      <c r="DTW149" s="51"/>
      <c r="DTX149" s="50"/>
      <c r="DTY149" s="53"/>
      <c r="DTZ149" s="54"/>
      <c r="DUA149" s="55"/>
      <c r="DUB149" s="73"/>
      <c r="DUC149" s="51"/>
      <c r="DUD149" s="50"/>
      <c r="DUE149" s="53"/>
      <c r="DUF149" s="54"/>
      <c r="DUG149" s="55"/>
      <c r="DUH149" s="73"/>
      <c r="DUI149" s="51"/>
      <c r="DUJ149" s="50"/>
      <c r="DUK149" s="53"/>
      <c r="DUL149" s="54"/>
      <c r="DUM149" s="55"/>
      <c r="DUN149" s="73"/>
      <c r="DUO149" s="51"/>
      <c r="DUP149" s="50"/>
      <c r="DUQ149" s="53"/>
      <c r="DUR149" s="54"/>
      <c r="DUS149" s="55"/>
      <c r="DUT149" s="73"/>
      <c r="DUU149" s="51"/>
      <c r="DUV149" s="50"/>
      <c r="DUW149" s="53"/>
      <c r="DUX149" s="54"/>
      <c r="DUY149" s="55"/>
      <c r="DUZ149" s="73"/>
      <c r="DVA149" s="51"/>
      <c r="DVB149" s="50"/>
      <c r="DVC149" s="53"/>
      <c r="DVD149" s="54"/>
      <c r="DVE149" s="55"/>
      <c r="DVF149" s="73"/>
      <c r="DVG149" s="51"/>
      <c r="DVH149" s="50"/>
      <c r="DVI149" s="53"/>
      <c r="DVJ149" s="54"/>
      <c r="DVK149" s="55"/>
      <c r="DVL149" s="73"/>
      <c r="DVM149" s="51"/>
      <c r="DVN149" s="50"/>
      <c r="DVO149" s="53"/>
      <c r="DVP149" s="54"/>
      <c r="DVQ149" s="55"/>
      <c r="DVR149" s="73"/>
      <c r="DVS149" s="51"/>
      <c r="DVT149" s="50"/>
      <c r="DVU149" s="53"/>
      <c r="DVV149" s="54"/>
      <c r="DVW149" s="55"/>
      <c r="DVX149" s="73"/>
      <c r="DVY149" s="51"/>
      <c r="DVZ149" s="50"/>
      <c r="DWA149" s="53"/>
      <c r="DWB149" s="54"/>
      <c r="DWC149" s="55"/>
      <c r="DWD149" s="73"/>
      <c r="DWE149" s="51"/>
      <c r="DWF149" s="50"/>
      <c r="DWG149" s="53"/>
      <c r="DWH149" s="54"/>
      <c r="DWI149" s="55"/>
      <c r="DWJ149" s="73"/>
      <c r="DWK149" s="51"/>
      <c r="DWL149" s="50"/>
      <c r="DWM149" s="53"/>
      <c r="DWN149" s="54"/>
      <c r="DWO149" s="55"/>
      <c r="DWP149" s="73"/>
      <c r="DWQ149" s="51"/>
      <c r="DWR149" s="50"/>
      <c r="DWS149" s="53"/>
      <c r="DWT149" s="54"/>
      <c r="DWU149" s="55"/>
      <c r="DWV149" s="73"/>
      <c r="DWW149" s="51"/>
      <c r="DWX149" s="50"/>
      <c r="DWY149" s="53"/>
      <c r="DWZ149" s="54"/>
      <c r="DXA149" s="55"/>
      <c r="DXB149" s="73"/>
      <c r="DXC149" s="51"/>
      <c r="DXD149" s="50"/>
      <c r="DXE149" s="53"/>
      <c r="DXF149" s="54"/>
      <c r="DXG149" s="55"/>
      <c r="DXH149" s="73"/>
      <c r="DXI149" s="51"/>
      <c r="DXJ149" s="50"/>
      <c r="DXK149" s="53"/>
      <c r="DXL149" s="54"/>
      <c r="DXM149" s="55"/>
      <c r="DXN149" s="73"/>
      <c r="DXO149" s="51"/>
      <c r="DXP149" s="50"/>
      <c r="DXQ149" s="53"/>
      <c r="DXR149" s="54"/>
      <c r="DXS149" s="55"/>
      <c r="DXT149" s="73"/>
      <c r="DXU149" s="51"/>
      <c r="DXV149" s="50"/>
      <c r="DXW149" s="53"/>
      <c r="DXX149" s="54"/>
      <c r="DXY149" s="55"/>
      <c r="DXZ149" s="73"/>
      <c r="DYA149" s="51"/>
      <c r="DYB149" s="50"/>
      <c r="DYC149" s="53"/>
      <c r="DYD149" s="54"/>
      <c r="DYE149" s="55"/>
      <c r="DYF149" s="73"/>
      <c r="DYG149" s="51"/>
      <c r="DYH149" s="50"/>
      <c r="DYI149" s="53"/>
      <c r="DYJ149" s="54"/>
      <c r="DYK149" s="55"/>
      <c r="DYL149" s="73"/>
      <c r="DYM149" s="51"/>
      <c r="DYN149" s="50"/>
      <c r="DYO149" s="53"/>
      <c r="DYP149" s="54"/>
      <c r="DYQ149" s="55"/>
      <c r="DYR149" s="73"/>
      <c r="DYS149" s="51"/>
      <c r="DYT149" s="50"/>
      <c r="DYU149" s="53"/>
      <c r="DYV149" s="54"/>
      <c r="DYW149" s="55"/>
      <c r="DYX149" s="73"/>
      <c r="DYY149" s="51"/>
      <c r="DYZ149" s="50"/>
      <c r="DZA149" s="53"/>
      <c r="DZB149" s="54"/>
      <c r="DZC149" s="55"/>
      <c r="DZD149" s="73"/>
      <c r="DZE149" s="51"/>
      <c r="DZF149" s="50"/>
      <c r="DZG149" s="53"/>
      <c r="DZH149" s="54"/>
      <c r="DZI149" s="55"/>
      <c r="DZJ149" s="73"/>
      <c r="DZK149" s="51"/>
      <c r="DZL149" s="50"/>
      <c r="DZM149" s="53"/>
      <c r="DZN149" s="54"/>
      <c r="DZO149" s="55"/>
      <c r="DZP149" s="73"/>
      <c r="DZQ149" s="51"/>
      <c r="DZR149" s="50"/>
      <c r="DZS149" s="53"/>
      <c r="DZT149" s="54"/>
      <c r="DZU149" s="55"/>
      <c r="DZV149" s="73"/>
      <c r="DZW149" s="51"/>
      <c r="DZX149" s="50"/>
      <c r="DZY149" s="53"/>
      <c r="DZZ149" s="54"/>
      <c r="EAA149" s="55"/>
      <c r="EAB149" s="73"/>
      <c r="EAC149" s="51"/>
      <c r="EAD149" s="50"/>
      <c r="EAE149" s="53"/>
      <c r="EAF149" s="54"/>
      <c r="EAG149" s="55"/>
      <c r="EAH149" s="73"/>
      <c r="EAI149" s="51"/>
      <c r="EAJ149" s="50"/>
      <c r="EAK149" s="53"/>
      <c r="EAL149" s="54"/>
      <c r="EAM149" s="55"/>
      <c r="EAN149" s="73"/>
      <c r="EAO149" s="51"/>
      <c r="EAP149" s="50"/>
      <c r="EAQ149" s="53"/>
      <c r="EAR149" s="54"/>
      <c r="EAS149" s="55"/>
      <c r="EAT149" s="73"/>
      <c r="EAU149" s="51"/>
      <c r="EAV149" s="50"/>
      <c r="EAW149" s="53"/>
      <c r="EAX149" s="54"/>
      <c r="EAY149" s="55"/>
      <c r="EAZ149" s="73"/>
      <c r="EBA149" s="51"/>
      <c r="EBB149" s="50"/>
      <c r="EBC149" s="53"/>
      <c r="EBD149" s="54"/>
      <c r="EBE149" s="55"/>
      <c r="EBF149" s="73"/>
      <c r="EBG149" s="51"/>
      <c r="EBH149" s="50"/>
      <c r="EBI149" s="53"/>
      <c r="EBJ149" s="54"/>
      <c r="EBK149" s="55"/>
      <c r="EBL149" s="73"/>
      <c r="EBM149" s="51"/>
      <c r="EBN149" s="50"/>
      <c r="EBO149" s="53"/>
      <c r="EBP149" s="54"/>
      <c r="EBQ149" s="55"/>
      <c r="EBR149" s="73"/>
      <c r="EBS149" s="51"/>
      <c r="EBT149" s="50"/>
      <c r="EBU149" s="53"/>
      <c r="EBV149" s="54"/>
      <c r="EBW149" s="55"/>
      <c r="EBX149" s="73"/>
      <c r="EBY149" s="51"/>
      <c r="EBZ149" s="50"/>
      <c r="ECA149" s="53"/>
      <c r="ECB149" s="54"/>
      <c r="ECC149" s="55"/>
      <c r="ECD149" s="73"/>
      <c r="ECE149" s="51"/>
      <c r="ECF149" s="50"/>
      <c r="ECG149" s="53"/>
      <c r="ECH149" s="54"/>
      <c r="ECI149" s="55"/>
      <c r="ECJ149" s="73"/>
      <c r="ECK149" s="51"/>
      <c r="ECL149" s="50"/>
      <c r="ECM149" s="53"/>
      <c r="ECN149" s="54"/>
      <c r="ECO149" s="55"/>
      <c r="ECP149" s="73"/>
      <c r="ECQ149" s="51"/>
      <c r="ECR149" s="50"/>
      <c r="ECS149" s="53"/>
      <c r="ECT149" s="54"/>
      <c r="ECU149" s="55"/>
      <c r="ECV149" s="73"/>
      <c r="ECW149" s="51"/>
      <c r="ECX149" s="50"/>
      <c r="ECY149" s="53"/>
      <c r="ECZ149" s="54"/>
      <c r="EDA149" s="55"/>
      <c r="EDB149" s="73"/>
      <c r="EDC149" s="51"/>
      <c r="EDD149" s="50"/>
      <c r="EDE149" s="53"/>
      <c r="EDF149" s="54"/>
      <c r="EDG149" s="55"/>
      <c r="EDH149" s="73"/>
      <c r="EDI149" s="51"/>
      <c r="EDJ149" s="50"/>
      <c r="EDK149" s="53"/>
      <c r="EDL149" s="54"/>
      <c r="EDM149" s="55"/>
      <c r="EDN149" s="73"/>
      <c r="EDO149" s="51"/>
      <c r="EDP149" s="50"/>
      <c r="EDQ149" s="53"/>
      <c r="EDR149" s="54"/>
      <c r="EDS149" s="55"/>
      <c r="EDT149" s="73"/>
      <c r="EDU149" s="51"/>
      <c r="EDV149" s="50"/>
      <c r="EDW149" s="53"/>
      <c r="EDX149" s="54"/>
      <c r="EDY149" s="55"/>
      <c r="EDZ149" s="73"/>
      <c r="EEA149" s="51"/>
      <c r="EEB149" s="50"/>
      <c r="EEC149" s="53"/>
      <c r="EED149" s="54"/>
      <c r="EEE149" s="55"/>
      <c r="EEF149" s="73"/>
      <c r="EEG149" s="51"/>
      <c r="EEH149" s="50"/>
      <c r="EEI149" s="53"/>
      <c r="EEJ149" s="54"/>
      <c r="EEK149" s="55"/>
      <c r="EEL149" s="73"/>
      <c r="EEM149" s="51"/>
      <c r="EEN149" s="50"/>
      <c r="EEO149" s="53"/>
      <c r="EEP149" s="54"/>
      <c r="EEQ149" s="55"/>
      <c r="EER149" s="73"/>
      <c r="EES149" s="51"/>
      <c r="EET149" s="50"/>
      <c r="EEU149" s="53"/>
      <c r="EEV149" s="54"/>
      <c r="EEW149" s="55"/>
      <c r="EEX149" s="73"/>
      <c r="EEY149" s="51"/>
      <c r="EEZ149" s="50"/>
      <c r="EFA149" s="53"/>
      <c r="EFB149" s="54"/>
      <c r="EFC149" s="55"/>
      <c r="EFD149" s="73"/>
      <c r="EFE149" s="51"/>
      <c r="EFF149" s="50"/>
      <c r="EFG149" s="53"/>
      <c r="EFH149" s="54"/>
      <c r="EFI149" s="55"/>
      <c r="EFJ149" s="73"/>
      <c r="EFK149" s="51"/>
      <c r="EFL149" s="50"/>
      <c r="EFM149" s="53"/>
      <c r="EFN149" s="54"/>
      <c r="EFO149" s="55"/>
      <c r="EFP149" s="73"/>
      <c r="EFQ149" s="51"/>
      <c r="EFR149" s="50"/>
      <c r="EFS149" s="53"/>
      <c r="EFT149" s="54"/>
      <c r="EFU149" s="55"/>
      <c r="EFV149" s="73"/>
      <c r="EFW149" s="51"/>
      <c r="EFX149" s="50"/>
      <c r="EFY149" s="53"/>
      <c r="EFZ149" s="54"/>
      <c r="EGA149" s="55"/>
      <c r="EGB149" s="73"/>
      <c r="EGC149" s="51"/>
      <c r="EGD149" s="50"/>
      <c r="EGE149" s="53"/>
      <c r="EGF149" s="54"/>
      <c r="EGG149" s="55"/>
      <c r="EGH149" s="73"/>
      <c r="EGI149" s="51"/>
      <c r="EGJ149" s="50"/>
      <c r="EGK149" s="53"/>
      <c r="EGL149" s="54"/>
      <c r="EGM149" s="55"/>
      <c r="EGN149" s="73"/>
      <c r="EGO149" s="51"/>
      <c r="EGP149" s="50"/>
      <c r="EGQ149" s="53"/>
      <c r="EGR149" s="54"/>
      <c r="EGS149" s="55"/>
      <c r="EGT149" s="73"/>
      <c r="EGU149" s="51"/>
      <c r="EGV149" s="50"/>
      <c r="EGW149" s="53"/>
      <c r="EGX149" s="54"/>
      <c r="EGY149" s="55"/>
      <c r="EGZ149" s="73"/>
      <c r="EHA149" s="51"/>
      <c r="EHB149" s="50"/>
      <c r="EHC149" s="53"/>
      <c r="EHD149" s="54"/>
      <c r="EHE149" s="55"/>
      <c r="EHF149" s="73"/>
      <c r="EHG149" s="51"/>
      <c r="EHH149" s="50"/>
      <c r="EHI149" s="53"/>
      <c r="EHJ149" s="54"/>
      <c r="EHK149" s="55"/>
      <c r="EHL149" s="73"/>
      <c r="EHM149" s="51"/>
      <c r="EHN149" s="50"/>
      <c r="EHO149" s="53"/>
      <c r="EHP149" s="54"/>
      <c r="EHQ149" s="55"/>
      <c r="EHR149" s="73"/>
      <c r="EHS149" s="51"/>
      <c r="EHT149" s="50"/>
      <c r="EHU149" s="53"/>
      <c r="EHV149" s="54"/>
      <c r="EHW149" s="55"/>
      <c r="EHX149" s="73"/>
      <c r="EHY149" s="51"/>
      <c r="EHZ149" s="50"/>
      <c r="EIA149" s="53"/>
      <c r="EIB149" s="54"/>
      <c r="EIC149" s="55"/>
      <c r="EID149" s="73"/>
      <c r="EIE149" s="51"/>
      <c r="EIF149" s="50"/>
      <c r="EIG149" s="53"/>
      <c r="EIH149" s="54"/>
      <c r="EII149" s="55"/>
      <c r="EIJ149" s="73"/>
      <c r="EIK149" s="51"/>
      <c r="EIL149" s="50"/>
      <c r="EIM149" s="53"/>
      <c r="EIN149" s="54"/>
      <c r="EIO149" s="55"/>
      <c r="EIP149" s="73"/>
      <c r="EIQ149" s="51"/>
      <c r="EIR149" s="50"/>
      <c r="EIS149" s="53"/>
      <c r="EIT149" s="54"/>
      <c r="EIU149" s="55"/>
      <c r="EIV149" s="73"/>
      <c r="EIW149" s="51"/>
      <c r="EIX149" s="50"/>
      <c r="EIY149" s="53"/>
      <c r="EIZ149" s="54"/>
      <c r="EJA149" s="55"/>
      <c r="EJB149" s="73"/>
      <c r="EJC149" s="51"/>
      <c r="EJD149" s="50"/>
      <c r="EJE149" s="53"/>
      <c r="EJF149" s="54"/>
      <c r="EJG149" s="55"/>
      <c r="EJH149" s="73"/>
      <c r="EJI149" s="51"/>
      <c r="EJJ149" s="50"/>
      <c r="EJK149" s="53"/>
      <c r="EJL149" s="54"/>
      <c r="EJM149" s="55"/>
      <c r="EJN149" s="73"/>
      <c r="EJO149" s="51"/>
      <c r="EJP149" s="50"/>
      <c r="EJQ149" s="53"/>
      <c r="EJR149" s="54"/>
      <c r="EJS149" s="55"/>
      <c r="EJT149" s="73"/>
      <c r="EJU149" s="51"/>
      <c r="EJV149" s="50"/>
      <c r="EJW149" s="53"/>
      <c r="EJX149" s="54"/>
      <c r="EJY149" s="55"/>
      <c r="EJZ149" s="73"/>
      <c r="EKA149" s="51"/>
      <c r="EKB149" s="50"/>
      <c r="EKC149" s="53"/>
      <c r="EKD149" s="54"/>
      <c r="EKE149" s="55"/>
      <c r="EKF149" s="73"/>
      <c r="EKG149" s="51"/>
      <c r="EKH149" s="50"/>
      <c r="EKI149" s="53"/>
      <c r="EKJ149" s="54"/>
      <c r="EKK149" s="55"/>
      <c r="EKL149" s="73"/>
      <c r="EKM149" s="51"/>
      <c r="EKN149" s="50"/>
      <c r="EKO149" s="53"/>
      <c r="EKP149" s="54"/>
      <c r="EKQ149" s="55"/>
      <c r="EKR149" s="73"/>
      <c r="EKS149" s="51"/>
      <c r="EKT149" s="50"/>
      <c r="EKU149" s="53"/>
      <c r="EKV149" s="54"/>
      <c r="EKW149" s="55"/>
      <c r="EKX149" s="73"/>
      <c r="EKY149" s="51"/>
      <c r="EKZ149" s="50"/>
      <c r="ELA149" s="53"/>
      <c r="ELB149" s="54"/>
      <c r="ELC149" s="55"/>
      <c r="ELD149" s="73"/>
      <c r="ELE149" s="51"/>
      <c r="ELF149" s="50"/>
      <c r="ELG149" s="53"/>
      <c r="ELH149" s="54"/>
      <c r="ELI149" s="55"/>
      <c r="ELJ149" s="73"/>
      <c r="ELK149" s="51"/>
      <c r="ELL149" s="50"/>
      <c r="ELM149" s="53"/>
      <c r="ELN149" s="54"/>
      <c r="ELO149" s="55"/>
      <c r="ELP149" s="73"/>
      <c r="ELQ149" s="51"/>
      <c r="ELR149" s="50"/>
      <c r="ELS149" s="53"/>
      <c r="ELT149" s="54"/>
      <c r="ELU149" s="55"/>
      <c r="ELV149" s="73"/>
      <c r="ELW149" s="51"/>
      <c r="ELX149" s="50"/>
      <c r="ELY149" s="53"/>
      <c r="ELZ149" s="54"/>
      <c r="EMA149" s="55"/>
      <c r="EMB149" s="73"/>
      <c r="EMC149" s="51"/>
      <c r="EMD149" s="50"/>
      <c r="EME149" s="53"/>
      <c r="EMF149" s="54"/>
      <c r="EMG149" s="55"/>
      <c r="EMH149" s="73"/>
      <c r="EMI149" s="51"/>
      <c r="EMJ149" s="50"/>
      <c r="EMK149" s="53"/>
      <c r="EML149" s="54"/>
      <c r="EMM149" s="55"/>
      <c r="EMN149" s="73"/>
      <c r="EMO149" s="51"/>
      <c r="EMP149" s="50"/>
      <c r="EMQ149" s="53"/>
      <c r="EMR149" s="54"/>
      <c r="EMS149" s="55"/>
      <c r="EMT149" s="73"/>
      <c r="EMU149" s="51"/>
      <c r="EMV149" s="50"/>
      <c r="EMW149" s="53"/>
      <c r="EMX149" s="54"/>
      <c r="EMY149" s="55"/>
      <c r="EMZ149" s="73"/>
      <c r="ENA149" s="51"/>
      <c r="ENB149" s="50"/>
      <c r="ENC149" s="53"/>
      <c r="END149" s="54"/>
      <c r="ENE149" s="55"/>
      <c r="ENF149" s="73"/>
      <c r="ENG149" s="51"/>
      <c r="ENH149" s="50"/>
      <c r="ENI149" s="53"/>
      <c r="ENJ149" s="54"/>
      <c r="ENK149" s="55"/>
      <c r="ENL149" s="73"/>
      <c r="ENM149" s="51"/>
      <c r="ENN149" s="50"/>
      <c r="ENO149" s="53"/>
      <c r="ENP149" s="54"/>
      <c r="ENQ149" s="55"/>
      <c r="ENR149" s="73"/>
      <c r="ENS149" s="51"/>
      <c r="ENT149" s="50"/>
      <c r="ENU149" s="53"/>
      <c r="ENV149" s="54"/>
      <c r="ENW149" s="55"/>
      <c r="ENX149" s="73"/>
      <c r="ENY149" s="51"/>
      <c r="ENZ149" s="50"/>
      <c r="EOA149" s="53"/>
      <c r="EOB149" s="54"/>
      <c r="EOC149" s="55"/>
      <c r="EOD149" s="73"/>
      <c r="EOE149" s="51"/>
      <c r="EOF149" s="50"/>
      <c r="EOG149" s="53"/>
      <c r="EOH149" s="54"/>
      <c r="EOI149" s="55"/>
      <c r="EOJ149" s="73"/>
      <c r="EOK149" s="51"/>
      <c r="EOL149" s="50"/>
      <c r="EOM149" s="53"/>
      <c r="EON149" s="54"/>
      <c r="EOO149" s="55"/>
      <c r="EOP149" s="73"/>
      <c r="EOQ149" s="51"/>
      <c r="EOR149" s="50"/>
      <c r="EOS149" s="53"/>
      <c r="EOT149" s="54"/>
      <c r="EOU149" s="55"/>
      <c r="EOV149" s="73"/>
      <c r="EOW149" s="51"/>
      <c r="EOX149" s="50"/>
      <c r="EOY149" s="53"/>
      <c r="EOZ149" s="54"/>
      <c r="EPA149" s="55"/>
      <c r="EPB149" s="73"/>
      <c r="EPC149" s="51"/>
      <c r="EPD149" s="50"/>
      <c r="EPE149" s="53"/>
      <c r="EPF149" s="54"/>
      <c r="EPG149" s="55"/>
      <c r="EPH149" s="73"/>
      <c r="EPI149" s="51"/>
      <c r="EPJ149" s="50"/>
      <c r="EPK149" s="53"/>
      <c r="EPL149" s="54"/>
      <c r="EPM149" s="55"/>
      <c r="EPN149" s="73"/>
      <c r="EPO149" s="51"/>
      <c r="EPP149" s="50"/>
      <c r="EPQ149" s="53"/>
      <c r="EPR149" s="54"/>
      <c r="EPS149" s="55"/>
      <c r="EPT149" s="73"/>
      <c r="EPU149" s="51"/>
      <c r="EPV149" s="50"/>
      <c r="EPW149" s="53"/>
      <c r="EPX149" s="54"/>
      <c r="EPY149" s="55"/>
      <c r="EPZ149" s="73"/>
      <c r="EQA149" s="51"/>
      <c r="EQB149" s="50"/>
      <c r="EQC149" s="53"/>
      <c r="EQD149" s="54"/>
      <c r="EQE149" s="55"/>
      <c r="EQF149" s="73"/>
      <c r="EQG149" s="51"/>
      <c r="EQH149" s="50"/>
      <c r="EQI149" s="53"/>
      <c r="EQJ149" s="54"/>
      <c r="EQK149" s="55"/>
      <c r="EQL149" s="73"/>
      <c r="EQM149" s="51"/>
      <c r="EQN149" s="50"/>
      <c r="EQO149" s="53"/>
      <c r="EQP149" s="54"/>
      <c r="EQQ149" s="55"/>
      <c r="EQR149" s="73"/>
      <c r="EQS149" s="51"/>
      <c r="EQT149" s="50"/>
      <c r="EQU149" s="53"/>
      <c r="EQV149" s="54"/>
      <c r="EQW149" s="55"/>
      <c r="EQX149" s="73"/>
      <c r="EQY149" s="51"/>
      <c r="EQZ149" s="50"/>
      <c r="ERA149" s="53"/>
      <c r="ERB149" s="54"/>
      <c r="ERC149" s="55"/>
      <c r="ERD149" s="73"/>
      <c r="ERE149" s="51"/>
      <c r="ERF149" s="50"/>
      <c r="ERG149" s="53"/>
      <c r="ERH149" s="54"/>
      <c r="ERI149" s="55"/>
      <c r="ERJ149" s="73"/>
      <c r="ERK149" s="51"/>
      <c r="ERL149" s="50"/>
      <c r="ERM149" s="53"/>
      <c r="ERN149" s="54"/>
      <c r="ERO149" s="55"/>
      <c r="ERP149" s="73"/>
      <c r="ERQ149" s="51"/>
      <c r="ERR149" s="50"/>
      <c r="ERS149" s="53"/>
      <c r="ERT149" s="54"/>
      <c r="ERU149" s="55"/>
      <c r="ERV149" s="73"/>
      <c r="ERW149" s="51"/>
      <c r="ERX149" s="50"/>
      <c r="ERY149" s="53"/>
      <c r="ERZ149" s="54"/>
      <c r="ESA149" s="55"/>
      <c r="ESB149" s="73"/>
      <c r="ESC149" s="51"/>
      <c r="ESD149" s="50"/>
      <c r="ESE149" s="53"/>
      <c r="ESF149" s="54"/>
      <c r="ESG149" s="55"/>
      <c r="ESH149" s="73"/>
      <c r="ESI149" s="51"/>
      <c r="ESJ149" s="50"/>
      <c r="ESK149" s="53"/>
      <c r="ESL149" s="54"/>
      <c r="ESM149" s="55"/>
      <c r="ESN149" s="73"/>
      <c r="ESO149" s="51"/>
      <c r="ESP149" s="50"/>
      <c r="ESQ149" s="53"/>
      <c r="ESR149" s="54"/>
      <c r="ESS149" s="55"/>
      <c r="EST149" s="73"/>
      <c r="ESU149" s="51"/>
      <c r="ESV149" s="50"/>
      <c r="ESW149" s="53"/>
      <c r="ESX149" s="54"/>
      <c r="ESY149" s="55"/>
      <c r="ESZ149" s="73"/>
      <c r="ETA149" s="51"/>
      <c r="ETB149" s="50"/>
      <c r="ETC149" s="53"/>
      <c r="ETD149" s="54"/>
      <c r="ETE149" s="55"/>
      <c r="ETF149" s="73"/>
      <c r="ETG149" s="51"/>
      <c r="ETH149" s="50"/>
      <c r="ETI149" s="53"/>
      <c r="ETJ149" s="54"/>
      <c r="ETK149" s="55"/>
      <c r="ETL149" s="73"/>
      <c r="ETM149" s="51"/>
      <c r="ETN149" s="50"/>
      <c r="ETO149" s="53"/>
      <c r="ETP149" s="54"/>
      <c r="ETQ149" s="55"/>
      <c r="ETR149" s="73"/>
      <c r="ETS149" s="51"/>
      <c r="ETT149" s="50"/>
      <c r="ETU149" s="53"/>
      <c r="ETV149" s="54"/>
      <c r="ETW149" s="55"/>
      <c r="ETX149" s="73"/>
      <c r="ETY149" s="51"/>
      <c r="ETZ149" s="50"/>
      <c r="EUA149" s="53"/>
      <c r="EUB149" s="54"/>
      <c r="EUC149" s="55"/>
      <c r="EUD149" s="73"/>
      <c r="EUE149" s="51"/>
      <c r="EUF149" s="50"/>
      <c r="EUG149" s="53"/>
      <c r="EUH149" s="54"/>
      <c r="EUI149" s="55"/>
      <c r="EUJ149" s="73"/>
      <c r="EUK149" s="51"/>
      <c r="EUL149" s="50"/>
      <c r="EUM149" s="53"/>
      <c r="EUN149" s="54"/>
      <c r="EUO149" s="55"/>
      <c r="EUP149" s="73"/>
      <c r="EUQ149" s="51"/>
      <c r="EUR149" s="50"/>
      <c r="EUS149" s="53"/>
      <c r="EUT149" s="54"/>
      <c r="EUU149" s="55"/>
      <c r="EUV149" s="73"/>
      <c r="EUW149" s="51"/>
      <c r="EUX149" s="50"/>
      <c r="EUY149" s="53"/>
      <c r="EUZ149" s="54"/>
      <c r="EVA149" s="55"/>
      <c r="EVB149" s="73"/>
      <c r="EVC149" s="51"/>
      <c r="EVD149" s="50"/>
      <c r="EVE149" s="53"/>
      <c r="EVF149" s="54"/>
      <c r="EVG149" s="55"/>
      <c r="EVH149" s="73"/>
      <c r="EVI149" s="51"/>
      <c r="EVJ149" s="50"/>
      <c r="EVK149" s="53"/>
      <c r="EVL149" s="54"/>
      <c r="EVM149" s="55"/>
      <c r="EVN149" s="73"/>
      <c r="EVO149" s="51"/>
      <c r="EVP149" s="50"/>
      <c r="EVQ149" s="53"/>
      <c r="EVR149" s="54"/>
      <c r="EVS149" s="55"/>
      <c r="EVT149" s="73"/>
      <c r="EVU149" s="51"/>
      <c r="EVV149" s="50"/>
      <c r="EVW149" s="53"/>
      <c r="EVX149" s="54"/>
      <c r="EVY149" s="55"/>
      <c r="EVZ149" s="73"/>
      <c r="EWA149" s="51"/>
      <c r="EWB149" s="50"/>
      <c r="EWC149" s="53"/>
      <c r="EWD149" s="54"/>
      <c r="EWE149" s="55"/>
      <c r="EWF149" s="73"/>
      <c r="EWG149" s="51"/>
      <c r="EWH149" s="50"/>
      <c r="EWI149" s="53"/>
      <c r="EWJ149" s="54"/>
      <c r="EWK149" s="55"/>
      <c r="EWL149" s="73"/>
      <c r="EWM149" s="51"/>
      <c r="EWN149" s="50"/>
      <c r="EWO149" s="53"/>
      <c r="EWP149" s="54"/>
      <c r="EWQ149" s="55"/>
      <c r="EWR149" s="73"/>
      <c r="EWS149" s="51"/>
      <c r="EWT149" s="50"/>
      <c r="EWU149" s="53"/>
      <c r="EWV149" s="54"/>
      <c r="EWW149" s="55"/>
      <c r="EWX149" s="73"/>
      <c r="EWY149" s="51"/>
      <c r="EWZ149" s="50"/>
      <c r="EXA149" s="53"/>
      <c r="EXB149" s="54"/>
      <c r="EXC149" s="55"/>
      <c r="EXD149" s="73"/>
      <c r="EXE149" s="51"/>
      <c r="EXF149" s="50"/>
      <c r="EXG149" s="53"/>
      <c r="EXH149" s="54"/>
      <c r="EXI149" s="55"/>
      <c r="EXJ149" s="73"/>
      <c r="EXK149" s="51"/>
      <c r="EXL149" s="50"/>
      <c r="EXM149" s="53"/>
      <c r="EXN149" s="54"/>
      <c r="EXO149" s="55"/>
      <c r="EXP149" s="73"/>
      <c r="EXQ149" s="51"/>
      <c r="EXR149" s="50"/>
      <c r="EXS149" s="53"/>
      <c r="EXT149" s="54"/>
      <c r="EXU149" s="55"/>
      <c r="EXV149" s="73"/>
      <c r="EXW149" s="51"/>
      <c r="EXX149" s="50"/>
      <c r="EXY149" s="53"/>
      <c r="EXZ149" s="54"/>
      <c r="EYA149" s="55"/>
      <c r="EYB149" s="73"/>
      <c r="EYC149" s="51"/>
      <c r="EYD149" s="50"/>
      <c r="EYE149" s="53"/>
      <c r="EYF149" s="54"/>
      <c r="EYG149" s="55"/>
      <c r="EYH149" s="73"/>
      <c r="EYI149" s="51"/>
      <c r="EYJ149" s="50"/>
      <c r="EYK149" s="53"/>
      <c r="EYL149" s="54"/>
      <c r="EYM149" s="55"/>
      <c r="EYN149" s="73"/>
      <c r="EYO149" s="51"/>
      <c r="EYP149" s="50"/>
      <c r="EYQ149" s="53"/>
      <c r="EYR149" s="54"/>
      <c r="EYS149" s="55"/>
      <c r="EYT149" s="73"/>
      <c r="EYU149" s="51"/>
      <c r="EYV149" s="50"/>
      <c r="EYW149" s="53"/>
      <c r="EYX149" s="54"/>
      <c r="EYY149" s="55"/>
      <c r="EYZ149" s="73"/>
      <c r="EZA149" s="51"/>
      <c r="EZB149" s="50"/>
      <c r="EZC149" s="53"/>
      <c r="EZD149" s="54"/>
      <c r="EZE149" s="55"/>
      <c r="EZF149" s="73"/>
      <c r="EZG149" s="51"/>
      <c r="EZH149" s="50"/>
      <c r="EZI149" s="53"/>
      <c r="EZJ149" s="54"/>
      <c r="EZK149" s="55"/>
      <c r="EZL149" s="73"/>
      <c r="EZM149" s="51"/>
      <c r="EZN149" s="50"/>
      <c r="EZO149" s="53"/>
      <c r="EZP149" s="54"/>
      <c r="EZQ149" s="55"/>
      <c r="EZR149" s="73"/>
      <c r="EZS149" s="51"/>
      <c r="EZT149" s="50"/>
      <c r="EZU149" s="53"/>
      <c r="EZV149" s="54"/>
      <c r="EZW149" s="55"/>
      <c r="EZX149" s="73"/>
      <c r="EZY149" s="51"/>
      <c r="EZZ149" s="50"/>
      <c r="FAA149" s="53"/>
      <c r="FAB149" s="54"/>
      <c r="FAC149" s="55"/>
      <c r="FAD149" s="73"/>
      <c r="FAE149" s="51"/>
      <c r="FAF149" s="50"/>
      <c r="FAG149" s="53"/>
      <c r="FAH149" s="54"/>
      <c r="FAI149" s="55"/>
      <c r="FAJ149" s="73"/>
      <c r="FAK149" s="51"/>
      <c r="FAL149" s="50"/>
      <c r="FAM149" s="53"/>
      <c r="FAN149" s="54"/>
      <c r="FAO149" s="55"/>
      <c r="FAP149" s="73"/>
      <c r="FAQ149" s="51"/>
      <c r="FAR149" s="50"/>
      <c r="FAS149" s="53"/>
      <c r="FAT149" s="54"/>
      <c r="FAU149" s="55"/>
      <c r="FAV149" s="73"/>
      <c r="FAW149" s="51"/>
      <c r="FAX149" s="50"/>
      <c r="FAY149" s="53"/>
      <c r="FAZ149" s="54"/>
      <c r="FBA149" s="55"/>
      <c r="FBB149" s="73"/>
      <c r="FBC149" s="51"/>
      <c r="FBD149" s="50"/>
      <c r="FBE149" s="53"/>
      <c r="FBF149" s="54"/>
      <c r="FBG149" s="55"/>
      <c r="FBH149" s="73"/>
      <c r="FBI149" s="51"/>
      <c r="FBJ149" s="50"/>
      <c r="FBK149" s="53"/>
      <c r="FBL149" s="54"/>
      <c r="FBM149" s="55"/>
      <c r="FBN149" s="73"/>
      <c r="FBO149" s="51"/>
      <c r="FBP149" s="50"/>
      <c r="FBQ149" s="53"/>
      <c r="FBR149" s="54"/>
      <c r="FBS149" s="55"/>
      <c r="FBT149" s="73"/>
      <c r="FBU149" s="51"/>
      <c r="FBV149" s="50"/>
      <c r="FBW149" s="53"/>
      <c r="FBX149" s="54"/>
      <c r="FBY149" s="55"/>
      <c r="FBZ149" s="73"/>
      <c r="FCA149" s="51"/>
      <c r="FCB149" s="50"/>
      <c r="FCC149" s="53"/>
      <c r="FCD149" s="54"/>
      <c r="FCE149" s="55"/>
      <c r="FCF149" s="73"/>
      <c r="FCG149" s="51"/>
      <c r="FCH149" s="50"/>
      <c r="FCI149" s="53"/>
      <c r="FCJ149" s="54"/>
      <c r="FCK149" s="55"/>
      <c r="FCL149" s="73"/>
      <c r="FCM149" s="51"/>
      <c r="FCN149" s="50"/>
      <c r="FCO149" s="53"/>
      <c r="FCP149" s="54"/>
      <c r="FCQ149" s="55"/>
      <c r="FCR149" s="73"/>
      <c r="FCS149" s="51"/>
      <c r="FCT149" s="50"/>
      <c r="FCU149" s="53"/>
      <c r="FCV149" s="54"/>
      <c r="FCW149" s="55"/>
      <c r="FCX149" s="73"/>
      <c r="FCY149" s="51"/>
      <c r="FCZ149" s="50"/>
      <c r="FDA149" s="53"/>
      <c r="FDB149" s="54"/>
      <c r="FDC149" s="55"/>
      <c r="FDD149" s="73"/>
      <c r="FDE149" s="51"/>
      <c r="FDF149" s="50"/>
      <c r="FDG149" s="53"/>
      <c r="FDH149" s="54"/>
      <c r="FDI149" s="55"/>
      <c r="FDJ149" s="73"/>
      <c r="FDK149" s="51"/>
      <c r="FDL149" s="50"/>
      <c r="FDM149" s="53"/>
      <c r="FDN149" s="54"/>
      <c r="FDO149" s="55"/>
      <c r="FDP149" s="73"/>
      <c r="FDQ149" s="51"/>
      <c r="FDR149" s="50"/>
      <c r="FDS149" s="53"/>
      <c r="FDT149" s="54"/>
      <c r="FDU149" s="55"/>
      <c r="FDV149" s="73"/>
      <c r="FDW149" s="51"/>
      <c r="FDX149" s="50"/>
      <c r="FDY149" s="53"/>
      <c r="FDZ149" s="54"/>
      <c r="FEA149" s="55"/>
      <c r="FEB149" s="73"/>
      <c r="FEC149" s="51"/>
      <c r="FED149" s="50"/>
      <c r="FEE149" s="53"/>
      <c r="FEF149" s="54"/>
      <c r="FEG149" s="55"/>
      <c r="FEH149" s="73"/>
      <c r="FEI149" s="51"/>
      <c r="FEJ149" s="50"/>
      <c r="FEK149" s="53"/>
      <c r="FEL149" s="54"/>
      <c r="FEM149" s="55"/>
      <c r="FEN149" s="73"/>
      <c r="FEO149" s="51"/>
      <c r="FEP149" s="50"/>
      <c r="FEQ149" s="53"/>
      <c r="FER149" s="54"/>
      <c r="FES149" s="55"/>
      <c r="FET149" s="73"/>
      <c r="FEU149" s="51"/>
      <c r="FEV149" s="50"/>
      <c r="FEW149" s="53"/>
      <c r="FEX149" s="54"/>
      <c r="FEY149" s="55"/>
      <c r="FEZ149" s="73"/>
      <c r="FFA149" s="51"/>
      <c r="FFB149" s="50"/>
      <c r="FFC149" s="53"/>
      <c r="FFD149" s="54"/>
      <c r="FFE149" s="55"/>
      <c r="FFF149" s="73"/>
      <c r="FFG149" s="51"/>
      <c r="FFH149" s="50"/>
      <c r="FFI149" s="53"/>
      <c r="FFJ149" s="54"/>
      <c r="FFK149" s="55"/>
      <c r="FFL149" s="73"/>
      <c r="FFM149" s="51"/>
      <c r="FFN149" s="50"/>
      <c r="FFO149" s="53"/>
      <c r="FFP149" s="54"/>
      <c r="FFQ149" s="55"/>
      <c r="FFR149" s="73"/>
      <c r="FFS149" s="51"/>
      <c r="FFT149" s="50"/>
      <c r="FFU149" s="53"/>
      <c r="FFV149" s="54"/>
      <c r="FFW149" s="55"/>
      <c r="FFX149" s="73"/>
      <c r="FFY149" s="51"/>
      <c r="FFZ149" s="50"/>
      <c r="FGA149" s="53"/>
      <c r="FGB149" s="54"/>
      <c r="FGC149" s="55"/>
      <c r="FGD149" s="73"/>
      <c r="FGE149" s="51"/>
      <c r="FGF149" s="50"/>
      <c r="FGG149" s="53"/>
      <c r="FGH149" s="54"/>
      <c r="FGI149" s="55"/>
      <c r="FGJ149" s="73"/>
      <c r="FGK149" s="51"/>
      <c r="FGL149" s="50"/>
      <c r="FGM149" s="53"/>
      <c r="FGN149" s="54"/>
      <c r="FGO149" s="55"/>
      <c r="FGP149" s="73"/>
      <c r="FGQ149" s="51"/>
      <c r="FGR149" s="50"/>
      <c r="FGS149" s="53"/>
      <c r="FGT149" s="54"/>
      <c r="FGU149" s="55"/>
      <c r="FGV149" s="73"/>
      <c r="FGW149" s="51"/>
      <c r="FGX149" s="50"/>
      <c r="FGY149" s="53"/>
      <c r="FGZ149" s="54"/>
      <c r="FHA149" s="55"/>
      <c r="FHB149" s="73"/>
      <c r="FHC149" s="51"/>
      <c r="FHD149" s="50"/>
      <c r="FHE149" s="53"/>
      <c r="FHF149" s="54"/>
      <c r="FHG149" s="55"/>
      <c r="FHH149" s="73"/>
      <c r="FHI149" s="51"/>
      <c r="FHJ149" s="50"/>
      <c r="FHK149" s="53"/>
      <c r="FHL149" s="54"/>
      <c r="FHM149" s="55"/>
      <c r="FHN149" s="73"/>
      <c r="FHO149" s="51"/>
      <c r="FHP149" s="50"/>
      <c r="FHQ149" s="53"/>
      <c r="FHR149" s="54"/>
      <c r="FHS149" s="55"/>
      <c r="FHT149" s="73"/>
      <c r="FHU149" s="51"/>
      <c r="FHV149" s="50"/>
      <c r="FHW149" s="53"/>
      <c r="FHX149" s="54"/>
      <c r="FHY149" s="55"/>
      <c r="FHZ149" s="73"/>
      <c r="FIA149" s="51"/>
      <c r="FIB149" s="50"/>
      <c r="FIC149" s="53"/>
      <c r="FID149" s="54"/>
      <c r="FIE149" s="55"/>
      <c r="FIF149" s="73"/>
      <c r="FIG149" s="51"/>
      <c r="FIH149" s="50"/>
      <c r="FII149" s="53"/>
      <c r="FIJ149" s="54"/>
      <c r="FIK149" s="55"/>
      <c r="FIL149" s="73"/>
      <c r="FIM149" s="51"/>
      <c r="FIN149" s="50"/>
      <c r="FIO149" s="53"/>
      <c r="FIP149" s="54"/>
      <c r="FIQ149" s="55"/>
      <c r="FIR149" s="73"/>
      <c r="FIS149" s="51"/>
      <c r="FIT149" s="50"/>
      <c r="FIU149" s="53"/>
      <c r="FIV149" s="54"/>
      <c r="FIW149" s="55"/>
      <c r="FIX149" s="73"/>
      <c r="FIY149" s="51"/>
      <c r="FIZ149" s="50"/>
      <c r="FJA149" s="53"/>
      <c r="FJB149" s="54"/>
      <c r="FJC149" s="55"/>
      <c r="FJD149" s="73"/>
      <c r="FJE149" s="51"/>
      <c r="FJF149" s="50"/>
      <c r="FJG149" s="53"/>
      <c r="FJH149" s="54"/>
      <c r="FJI149" s="55"/>
      <c r="FJJ149" s="73"/>
      <c r="FJK149" s="51"/>
      <c r="FJL149" s="50"/>
      <c r="FJM149" s="53"/>
      <c r="FJN149" s="54"/>
      <c r="FJO149" s="55"/>
      <c r="FJP149" s="73"/>
      <c r="FJQ149" s="51"/>
      <c r="FJR149" s="50"/>
      <c r="FJS149" s="53"/>
      <c r="FJT149" s="54"/>
      <c r="FJU149" s="55"/>
      <c r="FJV149" s="73"/>
      <c r="FJW149" s="51"/>
      <c r="FJX149" s="50"/>
      <c r="FJY149" s="53"/>
      <c r="FJZ149" s="54"/>
      <c r="FKA149" s="55"/>
      <c r="FKB149" s="73"/>
      <c r="FKC149" s="51"/>
      <c r="FKD149" s="50"/>
      <c r="FKE149" s="53"/>
      <c r="FKF149" s="54"/>
      <c r="FKG149" s="55"/>
      <c r="FKH149" s="73"/>
      <c r="FKI149" s="51"/>
      <c r="FKJ149" s="50"/>
      <c r="FKK149" s="53"/>
      <c r="FKL149" s="54"/>
      <c r="FKM149" s="55"/>
      <c r="FKN149" s="73"/>
      <c r="FKO149" s="51"/>
      <c r="FKP149" s="50"/>
      <c r="FKQ149" s="53"/>
      <c r="FKR149" s="54"/>
      <c r="FKS149" s="55"/>
      <c r="FKT149" s="73"/>
      <c r="FKU149" s="51"/>
      <c r="FKV149" s="50"/>
      <c r="FKW149" s="53"/>
      <c r="FKX149" s="54"/>
      <c r="FKY149" s="55"/>
      <c r="FKZ149" s="73"/>
      <c r="FLA149" s="51"/>
      <c r="FLB149" s="50"/>
      <c r="FLC149" s="53"/>
      <c r="FLD149" s="54"/>
      <c r="FLE149" s="55"/>
      <c r="FLF149" s="73"/>
      <c r="FLG149" s="51"/>
      <c r="FLH149" s="50"/>
      <c r="FLI149" s="53"/>
      <c r="FLJ149" s="54"/>
      <c r="FLK149" s="55"/>
      <c r="FLL149" s="73"/>
      <c r="FLM149" s="51"/>
      <c r="FLN149" s="50"/>
      <c r="FLO149" s="53"/>
      <c r="FLP149" s="54"/>
      <c r="FLQ149" s="55"/>
      <c r="FLR149" s="73"/>
      <c r="FLS149" s="51"/>
      <c r="FLT149" s="50"/>
      <c r="FLU149" s="53"/>
      <c r="FLV149" s="54"/>
      <c r="FLW149" s="55"/>
      <c r="FLX149" s="73"/>
      <c r="FLY149" s="51"/>
      <c r="FLZ149" s="50"/>
      <c r="FMA149" s="53"/>
      <c r="FMB149" s="54"/>
      <c r="FMC149" s="55"/>
      <c r="FMD149" s="73"/>
      <c r="FME149" s="51"/>
      <c r="FMF149" s="50"/>
      <c r="FMG149" s="53"/>
      <c r="FMH149" s="54"/>
      <c r="FMI149" s="55"/>
      <c r="FMJ149" s="73"/>
      <c r="FMK149" s="51"/>
      <c r="FML149" s="50"/>
      <c r="FMM149" s="53"/>
      <c r="FMN149" s="54"/>
      <c r="FMO149" s="55"/>
      <c r="FMP149" s="73"/>
      <c r="FMQ149" s="51"/>
      <c r="FMR149" s="50"/>
      <c r="FMS149" s="53"/>
      <c r="FMT149" s="54"/>
      <c r="FMU149" s="55"/>
      <c r="FMV149" s="73"/>
      <c r="FMW149" s="51"/>
      <c r="FMX149" s="50"/>
      <c r="FMY149" s="53"/>
      <c r="FMZ149" s="54"/>
      <c r="FNA149" s="55"/>
      <c r="FNB149" s="73"/>
      <c r="FNC149" s="51"/>
      <c r="FND149" s="50"/>
      <c r="FNE149" s="53"/>
      <c r="FNF149" s="54"/>
      <c r="FNG149" s="55"/>
      <c r="FNH149" s="73"/>
      <c r="FNI149" s="51"/>
      <c r="FNJ149" s="50"/>
      <c r="FNK149" s="53"/>
      <c r="FNL149" s="54"/>
      <c r="FNM149" s="55"/>
      <c r="FNN149" s="73"/>
      <c r="FNO149" s="51"/>
      <c r="FNP149" s="50"/>
      <c r="FNQ149" s="53"/>
      <c r="FNR149" s="54"/>
      <c r="FNS149" s="55"/>
      <c r="FNT149" s="73"/>
      <c r="FNU149" s="51"/>
      <c r="FNV149" s="50"/>
      <c r="FNW149" s="53"/>
      <c r="FNX149" s="54"/>
      <c r="FNY149" s="55"/>
      <c r="FNZ149" s="73"/>
      <c r="FOA149" s="51"/>
      <c r="FOB149" s="50"/>
      <c r="FOC149" s="53"/>
      <c r="FOD149" s="54"/>
      <c r="FOE149" s="55"/>
      <c r="FOF149" s="73"/>
      <c r="FOG149" s="51"/>
      <c r="FOH149" s="50"/>
      <c r="FOI149" s="53"/>
      <c r="FOJ149" s="54"/>
      <c r="FOK149" s="55"/>
      <c r="FOL149" s="73"/>
      <c r="FOM149" s="51"/>
      <c r="FON149" s="50"/>
      <c r="FOO149" s="53"/>
      <c r="FOP149" s="54"/>
      <c r="FOQ149" s="55"/>
      <c r="FOR149" s="73"/>
      <c r="FOS149" s="51"/>
      <c r="FOT149" s="50"/>
      <c r="FOU149" s="53"/>
      <c r="FOV149" s="54"/>
      <c r="FOW149" s="55"/>
      <c r="FOX149" s="73"/>
      <c r="FOY149" s="51"/>
      <c r="FOZ149" s="50"/>
      <c r="FPA149" s="53"/>
      <c r="FPB149" s="54"/>
      <c r="FPC149" s="55"/>
      <c r="FPD149" s="73"/>
      <c r="FPE149" s="51"/>
      <c r="FPF149" s="50"/>
      <c r="FPG149" s="53"/>
      <c r="FPH149" s="54"/>
      <c r="FPI149" s="55"/>
      <c r="FPJ149" s="73"/>
      <c r="FPK149" s="51"/>
      <c r="FPL149" s="50"/>
      <c r="FPM149" s="53"/>
      <c r="FPN149" s="54"/>
      <c r="FPO149" s="55"/>
      <c r="FPP149" s="73"/>
      <c r="FPQ149" s="51"/>
      <c r="FPR149" s="50"/>
      <c r="FPS149" s="53"/>
      <c r="FPT149" s="54"/>
      <c r="FPU149" s="55"/>
      <c r="FPV149" s="73"/>
      <c r="FPW149" s="51"/>
      <c r="FPX149" s="50"/>
      <c r="FPY149" s="53"/>
      <c r="FPZ149" s="54"/>
      <c r="FQA149" s="55"/>
      <c r="FQB149" s="73"/>
      <c r="FQC149" s="51"/>
      <c r="FQD149" s="50"/>
      <c r="FQE149" s="53"/>
      <c r="FQF149" s="54"/>
      <c r="FQG149" s="55"/>
      <c r="FQH149" s="73"/>
      <c r="FQI149" s="51"/>
      <c r="FQJ149" s="50"/>
      <c r="FQK149" s="53"/>
      <c r="FQL149" s="54"/>
      <c r="FQM149" s="55"/>
      <c r="FQN149" s="73"/>
      <c r="FQO149" s="51"/>
      <c r="FQP149" s="50"/>
      <c r="FQQ149" s="53"/>
      <c r="FQR149" s="54"/>
      <c r="FQS149" s="55"/>
      <c r="FQT149" s="73"/>
      <c r="FQU149" s="51"/>
      <c r="FQV149" s="50"/>
      <c r="FQW149" s="53"/>
      <c r="FQX149" s="54"/>
      <c r="FQY149" s="55"/>
      <c r="FQZ149" s="73"/>
      <c r="FRA149" s="51"/>
      <c r="FRB149" s="50"/>
      <c r="FRC149" s="53"/>
      <c r="FRD149" s="54"/>
      <c r="FRE149" s="55"/>
      <c r="FRF149" s="73"/>
      <c r="FRG149" s="51"/>
      <c r="FRH149" s="50"/>
      <c r="FRI149" s="53"/>
      <c r="FRJ149" s="54"/>
      <c r="FRK149" s="55"/>
      <c r="FRL149" s="73"/>
      <c r="FRM149" s="51"/>
      <c r="FRN149" s="50"/>
      <c r="FRO149" s="53"/>
      <c r="FRP149" s="54"/>
      <c r="FRQ149" s="55"/>
      <c r="FRR149" s="73"/>
      <c r="FRS149" s="51"/>
      <c r="FRT149" s="50"/>
      <c r="FRU149" s="53"/>
      <c r="FRV149" s="54"/>
      <c r="FRW149" s="55"/>
      <c r="FRX149" s="73"/>
      <c r="FRY149" s="51"/>
      <c r="FRZ149" s="50"/>
      <c r="FSA149" s="53"/>
      <c r="FSB149" s="54"/>
      <c r="FSC149" s="55"/>
      <c r="FSD149" s="73"/>
      <c r="FSE149" s="51"/>
      <c r="FSF149" s="50"/>
      <c r="FSG149" s="53"/>
      <c r="FSH149" s="54"/>
      <c r="FSI149" s="55"/>
      <c r="FSJ149" s="73"/>
      <c r="FSK149" s="51"/>
      <c r="FSL149" s="50"/>
      <c r="FSM149" s="53"/>
      <c r="FSN149" s="54"/>
      <c r="FSO149" s="55"/>
      <c r="FSP149" s="73"/>
      <c r="FSQ149" s="51"/>
      <c r="FSR149" s="50"/>
      <c r="FSS149" s="53"/>
      <c r="FST149" s="54"/>
      <c r="FSU149" s="55"/>
      <c r="FSV149" s="73"/>
      <c r="FSW149" s="51"/>
      <c r="FSX149" s="50"/>
      <c r="FSY149" s="53"/>
      <c r="FSZ149" s="54"/>
      <c r="FTA149" s="55"/>
      <c r="FTB149" s="73"/>
      <c r="FTC149" s="51"/>
      <c r="FTD149" s="50"/>
      <c r="FTE149" s="53"/>
      <c r="FTF149" s="54"/>
      <c r="FTG149" s="55"/>
      <c r="FTH149" s="73"/>
      <c r="FTI149" s="51"/>
      <c r="FTJ149" s="50"/>
      <c r="FTK149" s="53"/>
      <c r="FTL149" s="54"/>
      <c r="FTM149" s="55"/>
      <c r="FTN149" s="73"/>
      <c r="FTO149" s="51"/>
      <c r="FTP149" s="50"/>
      <c r="FTQ149" s="53"/>
      <c r="FTR149" s="54"/>
      <c r="FTS149" s="55"/>
      <c r="FTT149" s="73"/>
      <c r="FTU149" s="51"/>
      <c r="FTV149" s="50"/>
      <c r="FTW149" s="53"/>
      <c r="FTX149" s="54"/>
      <c r="FTY149" s="55"/>
      <c r="FTZ149" s="73"/>
      <c r="FUA149" s="51"/>
      <c r="FUB149" s="50"/>
      <c r="FUC149" s="53"/>
      <c r="FUD149" s="54"/>
      <c r="FUE149" s="55"/>
      <c r="FUF149" s="73"/>
      <c r="FUG149" s="51"/>
      <c r="FUH149" s="50"/>
      <c r="FUI149" s="53"/>
      <c r="FUJ149" s="54"/>
      <c r="FUK149" s="55"/>
      <c r="FUL149" s="73"/>
      <c r="FUM149" s="51"/>
      <c r="FUN149" s="50"/>
      <c r="FUO149" s="53"/>
      <c r="FUP149" s="54"/>
      <c r="FUQ149" s="55"/>
      <c r="FUR149" s="73"/>
      <c r="FUS149" s="51"/>
      <c r="FUT149" s="50"/>
      <c r="FUU149" s="53"/>
      <c r="FUV149" s="54"/>
      <c r="FUW149" s="55"/>
      <c r="FUX149" s="73"/>
      <c r="FUY149" s="51"/>
      <c r="FUZ149" s="50"/>
      <c r="FVA149" s="53"/>
      <c r="FVB149" s="54"/>
      <c r="FVC149" s="55"/>
      <c r="FVD149" s="73"/>
      <c r="FVE149" s="51"/>
      <c r="FVF149" s="50"/>
      <c r="FVG149" s="53"/>
      <c r="FVH149" s="54"/>
      <c r="FVI149" s="55"/>
      <c r="FVJ149" s="73"/>
      <c r="FVK149" s="51"/>
      <c r="FVL149" s="50"/>
      <c r="FVM149" s="53"/>
      <c r="FVN149" s="54"/>
      <c r="FVO149" s="55"/>
      <c r="FVP149" s="73"/>
      <c r="FVQ149" s="51"/>
      <c r="FVR149" s="50"/>
      <c r="FVS149" s="53"/>
      <c r="FVT149" s="54"/>
      <c r="FVU149" s="55"/>
      <c r="FVV149" s="73"/>
      <c r="FVW149" s="51"/>
      <c r="FVX149" s="50"/>
      <c r="FVY149" s="53"/>
      <c r="FVZ149" s="54"/>
      <c r="FWA149" s="55"/>
      <c r="FWB149" s="73"/>
      <c r="FWC149" s="51"/>
      <c r="FWD149" s="50"/>
      <c r="FWE149" s="53"/>
      <c r="FWF149" s="54"/>
      <c r="FWG149" s="55"/>
      <c r="FWH149" s="73"/>
      <c r="FWI149" s="51"/>
      <c r="FWJ149" s="50"/>
      <c r="FWK149" s="53"/>
      <c r="FWL149" s="54"/>
      <c r="FWM149" s="55"/>
      <c r="FWN149" s="73"/>
      <c r="FWO149" s="51"/>
      <c r="FWP149" s="50"/>
      <c r="FWQ149" s="53"/>
      <c r="FWR149" s="54"/>
      <c r="FWS149" s="55"/>
      <c r="FWT149" s="73"/>
      <c r="FWU149" s="51"/>
      <c r="FWV149" s="50"/>
      <c r="FWW149" s="53"/>
      <c r="FWX149" s="54"/>
      <c r="FWY149" s="55"/>
      <c r="FWZ149" s="73"/>
      <c r="FXA149" s="51"/>
      <c r="FXB149" s="50"/>
      <c r="FXC149" s="53"/>
      <c r="FXD149" s="54"/>
      <c r="FXE149" s="55"/>
      <c r="FXF149" s="73"/>
      <c r="FXG149" s="51"/>
      <c r="FXH149" s="50"/>
      <c r="FXI149" s="53"/>
      <c r="FXJ149" s="54"/>
      <c r="FXK149" s="55"/>
      <c r="FXL149" s="73"/>
      <c r="FXM149" s="51"/>
      <c r="FXN149" s="50"/>
      <c r="FXO149" s="53"/>
      <c r="FXP149" s="54"/>
      <c r="FXQ149" s="55"/>
      <c r="FXR149" s="73"/>
      <c r="FXS149" s="51"/>
      <c r="FXT149" s="50"/>
      <c r="FXU149" s="53"/>
      <c r="FXV149" s="54"/>
      <c r="FXW149" s="55"/>
      <c r="FXX149" s="73"/>
      <c r="FXY149" s="51"/>
      <c r="FXZ149" s="50"/>
      <c r="FYA149" s="53"/>
      <c r="FYB149" s="54"/>
      <c r="FYC149" s="55"/>
      <c r="FYD149" s="73"/>
      <c r="FYE149" s="51"/>
      <c r="FYF149" s="50"/>
      <c r="FYG149" s="53"/>
      <c r="FYH149" s="54"/>
      <c r="FYI149" s="55"/>
      <c r="FYJ149" s="73"/>
      <c r="FYK149" s="51"/>
      <c r="FYL149" s="50"/>
      <c r="FYM149" s="53"/>
      <c r="FYN149" s="54"/>
      <c r="FYO149" s="55"/>
      <c r="FYP149" s="73"/>
      <c r="FYQ149" s="51"/>
      <c r="FYR149" s="50"/>
      <c r="FYS149" s="53"/>
      <c r="FYT149" s="54"/>
      <c r="FYU149" s="55"/>
      <c r="FYV149" s="73"/>
      <c r="FYW149" s="51"/>
      <c r="FYX149" s="50"/>
      <c r="FYY149" s="53"/>
      <c r="FYZ149" s="54"/>
      <c r="FZA149" s="55"/>
      <c r="FZB149" s="73"/>
      <c r="FZC149" s="51"/>
      <c r="FZD149" s="50"/>
      <c r="FZE149" s="53"/>
      <c r="FZF149" s="54"/>
      <c r="FZG149" s="55"/>
      <c r="FZH149" s="73"/>
      <c r="FZI149" s="51"/>
      <c r="FZJ149" s="50"/>
      <c r="FZK149" s="53"/>
      <c r="FZL149" s="54"/>
      <c r="FZM149" s="55"/>
      <c r="FZN149" s="73"/>
      <c r="FZO149" s="51"/>
      <c r="FZP149" s="50"/>
      <c r="FZQ149" s="53"/>
      <c r="FZR149" s="54"/>
      <c r="FZS149" s="55"/>
      <c r="FZT149" s="73"/>
      <c r="FZU149" s="51"/>
      <c r="FZV149" s="50"/>
      <c r="FZW149" s="53"/>
      <c r="FZX149" s="54"/>
      <c r="FZY149" s="55"/>
      <c r="FZZ149" s="73"/>
      <c r="GAA149" s="51"/>
      <c r="GAB149" s="50"/>
      <c r="GAC149" s="53"/>
      <c r="GAD149" s="54"/>
      <c r="GAE149" s="55"/>
      <c r="GAF149" s="73"/>
      <c r="GAG149" s="51"/>
      <c r="GAH149" s="50"/>
      <c r="GAI149" s="53"/>
      <c r="GAJ149" s="54"/>
      <c r="GAK149" s="55"/>
      <c r="GAL149" s="73"/>
      <c r="GAM149" s="51"/>
      <c r="GAN149" s="50"/>
      <c r="GAO149" s="53"/>
      <c r="GAP149" s="54"/>
      <c r="GAQ149" s="55"/>
      <c r="GAR149" s="73"/>
      <c r="GAS149" s="51"/>
      <c r="GAT149" s="50"/>
      <c r="GAU149" s="53"/>
      <c r="GAV149" s="54"/>
      <c r="GAW149" s="55"/>
      <c r="GAX149" s="73"/>
      <c r="GAY149" s="51"/>
      <c r="GAZ149" s="50"/>
      <c r="GBA149" s="53"/>
      <c r="GBB149" s="54"/>
      <c r="GBC149" s="55"/>
      <c r="GBD149" s="73"/>
      <c r="GBE149" s="51"/>
      <c r="GBF149" s="50"/>
      <c r="GBG149" s="53"/>
      <c r="GBH149" s="54"/>
      <c r="GBI149" s="55"/>
      <c r="GBJ149" s="73"/>
      <c r="GBK149" s="51"/>
      <c r="GBL149" s="50"/>
      <c r="GBM149" s="53"/>
      <c r="GBN149" s="54"/>
      <c r="GBO149" s="55"/>
      <c r="GBP149" s="73"/>
      <c r="GBQ149" s="51"/>
      <c r="GBR149" s="50"/>
      <c r="GBS149" s="53"/>
      <c r="GBT149" s="54"/>
      <c r="GBU149" s="55"/>
      <c r="GBV149" s="73"/>
      <c r="GBW149" s="51"/>
      <c r="GBX149" s="50"/>
      <c r="GBY149" s="53"/>
      <c r="GBZ149" s="54"/>
      <c r="GCA149" s="55"/>
      <c r="GCB149" s="73"/>
      <c r="GCC149" s="51"/>
      <c r="GCD149" s="50"/>
      <c r="GCE149" s="53"/>
      <c r="GCF149" s="54"/>
      <c r="GCG149" s="55"/>
      <c r="GCH149" s="73"/>
      <c r="GCI149" s="51"/>
      <c r="GCJ149" s="50"/>
      <c r="GCK149" s="53"/>
      <c r="GCL149" s="54"/>
      <c r="GCM149" s="55"/>
      <c r="GCN149" s="73"/>
      <c r="GCO149" s="51"/>
      <c r="GCP149" s="50"/>
      <c r="GCQ149" s="53"/>
      <c r="GCR149" s="54"/>
      <c r="GCS149" s="55"/>
      <c r="GCT149" s="73"/>
      <c r="GCU149" s="51"/>
      <c r="GCV149" s="50"/>
      <c r="GCW149" s="53"/>
      <c r="GCX149" s="54"/>
      <c r="GCY149" s="55"/>
      <c r="GCZ149" s="73"/>
      <c r="GDA149" s="51"/>
      <c r="GDB149" s="50"/>
      <c r="GDC149" s="53"/>
      <c r="GDD149" s="54"/>
      <c r="GDE149" s="55"/>
      <c r="GDF149" s="73"/>
      <c r="GDG149" s="51"/>
      <c r="GDH149" s="50"/>
      <c r="GDI149" s="53"/>
      <c r="GDJ149" s="54"/>
      <c r="GDK149" s="55"/>
      <c r="GDL149" s="73"/>
      <c r="GDM149" s="51"/>
      <c r="GDN149" s="50"/>
      <c r="GDO149" s="53"/>
      <c r="GDP149" s="54"/>
      <c r="GDQ149" s="55"/>
      <c r="GDR149" s="73"/>
      <c r="GDS149" s="51"/>
      <c r="GDT149" s="50"/>
      <c r="GDU149" s="53"/>
      <c r="GDV149" s="54"/>
      <c r="GDW149" s="55"/>
      <c r="GDX149" s="73"/>
      <c r="GDY149" s="51"/>
      <c r="GDZ149" s="50"/>
      <c r="GEA149" s="53"/>
      <c r="GEB149" s="54"/>
      <c r="GEC149" s="55"/>
      <c r="GED149" s="73"/>
      <c r="GEE149" s="51"/>
      <c r="GEF149" s="50"/>
      <c r="GEG149" s="53"/>
      <c r="GEH149" s="54"/>
      <c r="GEI149" s="55"/>
      <c r="GEJ149" s="73"/>
      <c r="GEK149" s="51"/>
      <c r="GEL149" s="50"/>
      <c r="GEM149" s="53"/>
      <c r="GEN149" s="54"/>
      <c r="GEO149" s="55"/>
      <c r="GEP149" s="73"/>
      <c r="GEQ149" s="51"/>
      <c r="GER149" s="50"/>
      <c r="GES149" s="53"/>
      <c r="GET149" s="54"/>
      <c r="GEU149" s="55"/>
      <c r="GEV149" s="73"/>
      <c r="GEW149" s="51"/>
      <c r="GEX149" s="50"/>
      <c r="GEY149" s="53"/>
      <c r="GEZ149" s="54"/>
      <c r="GFA149" s="55"/>
      <c r="GFB149" s="73"/>
      <c r="GFC149" s="51"/>
      <c r="GFD149" s="50"/>
      <c r="GFE149" s="53"/>
      <c r="GFF149" s="54"/>
      <c r="GFG149" s="55"/>
      <c r="GFH149" s="73"/>
      <c r="GFI149" s="51"/>
      <c r="GFJ149" s="50"/>
      <c r="GFK149" s="53"/>
      <c r="GFL149" s="54"/>
      <c r="GFM149" s="55"/>
      <c r="GFN149" s="73"/>
      <c r="GFO149" s="51"/>
      <c r="GFP149" s="50"/>
      <c r="GFQ149" s="53"/>
      <c r="GFR149" s="54"/>
      <c r="GFS149" s="55"/>
      <c r="GFT149" s="73"/>
      <c r="GFU149" s="51"/>
      <c r="GFV149" s="50"/>
      <c r="GFW149" s="53"/>
      <c r="GFX149" s="54"/>
      <c r="GFY149" s="55"/>
      <c r="GFZ149" s="73"/>
      <c r="GGA149" s="51"/>
      <c r="GGB149" s="50"/>
      <c r="GGC149" s="53"/>
      <c r="GGD149" s="54"/>
      <c r="GGE149" s="55"/>
      <c r="GGF149" s="73"/>
      <c r="GGG149" s="51"/>
      <c r="GGH149" s="50"/>
      <c r="GGI149" s="53"/>
      <c r="GGJ149" s="54"/>
      <c r="GGK149" s="55"/>
      <c r="GGL149" s="73"/>
      <c r="GGM149" s="51"/>
      <c r="GGN149" s="50"/>
      <c r="GGO149" s="53"/>
      <c r="GGP149" s="54"/>
      <c r="GGQ149" s="55"/>
      <c r="GGR149" s="73"/>
      <c r="GGS149" s="51"/>
      <c r="GGT149" s="50"/>
      <c r="GGU149" s="53"/>
      <c r="GGV149" s="54"/>
      <c r="GGW149" s="55"/>
      <c r="GGX149" s="73"/>
      <c r="GGY149" s="51"/>
      <c r="GGZ149" s="50"/>
      <c r="GHA149" s="53"/>
      <c r="GHB149" s="54"/>
      <c r="GHC149" s="55"/>
      <c r="GHD149" s="73"/>
      <c r="GHE149" s="51"/>
      <c r="GHF149" s="50"/>
      <c r="GHG149" s="53"/>
      <c r="GHH149" s="54"/>
      <c r="GHI149" s="55"/>
      <c r="GHJ149" s="73"/>
      <c r="GHK149" s="51"/>
      <c r="GHL149" s="50"/>
      <c r="GHM149" s="53"/>
      <c r="GHN149" s="54"/>
      <c r="GHO149" s="55"/>
      <c r="GHP149" s="73"/>
      <c r="GHQ149" s="51"/>
      <c r="GHR149" s="50"/>
      <c r="GHS149" s="53"/>
      <c r="GHT149" s="54"/>
      <c r="GHU149" s="55"/>
      <c r="GHV149" s="73"/>
      <c r="GHW149" s="51"/>
      <c r="GHX149" s="50"/>
      <c r="GHY149" s="53"/>
      <c r="GHZ149" s="54"/>
      <c r="GIA149" s="55"/>
      <c r="GIB149" s="73"/>
      <c r="GIC149" s="51"/>
      <c r="GID149" s="50"/>
      <c r="GIE149" s="53"/>
      <c r="GIF149" s="54"/>
      <c r="GIG149" s="55"/>
      <c r="GIH149" s="73"/>
      <c r="GII149" s="51"/>
      <c r="GIJ149" s="50"/>
      <c r="GIK149" s="53"/>
      <c r="GIL149" s="54"/>
      <c r="GIM149" s="55"/>
      <c r="GIN149" s="73"/>
      <c r="GIO149" s="51"/>
      <c r="GIP149" s="50"/>
      <c r="GIQ149" s="53"/>
      <c r="GIR149" s="54"/>
      <c r="GIS149" s="55"/>
      <c r="GIT149" s="73"/>
      <c r="GIU149" s="51"/>
      <c r="GIV149" s="50"/>
      <c r="GIW149" s="53"/>
      <c r="GIX149" s="54"/>
      <c r="GIY149" s="55"/>
      <c r="GIZ149" s="73"/>
      <c r="GJA149" s="51"/>
      <c r="GJB149" s="50"/>
      <c r="GJC149" s="53"/>
      <c r="GJD149" s="54"/>
      <c r="GJE149" s="55"/>
      <c r="GJF149" s="73"/>
      <c r="GJG149" s="51"/>
      <c r="GJH149" s="50"/>
      <c r="GJI149" s="53"/>
      <c r="GJJ149" s="54"/>
      <c r="GJK149" s="55"/>
      <c r="GJL149" s="73"/>
      <c r="GJM149" s="51"/>
      <c r="GJN149" s="50"/>
      <c r="GJO149" s="53"/>
      <c r="GJP149" s="54"/>
      <c r="GJQ149" s="55"/>
      <c r="GJR149" s="73"/>
      <c r="GJS149" s="51"/>
      <c r="GJT149" s="50"/>
      <c r="GJU149" s="53"/>
      <c r="GJV149" s="54"/>
      <c r="GJW149" s="55"/>
      <c r="GJX149" s="73"/>
      <c r="GJY149" s="51"/>
      <c r="GJZ149" s="50"/>
      <c r="GKA149" s="53"/>
      <c r="GKB149" s="54"/>
      <c r="GKC149" s="55"/>
      <c r="GKD149" s="73"/>
      <c r="GKE149" s="51"/>
      <c r="GKF149" s="50"/>
      <c r="GKG149" s="53"/>
      <c r="GKH149" s="54"/>
      <c r="GKI149" s="55"/>
      <c r="GKJ149" s="73"/>
      <c r="GKK149" s="51"/>
      <c r="GKL149" s="50"/>
      <c r="GKM149" s="53"/>
      <c r="GKN149" s="54"/>
      <c r="GKO149" s="55"/>
      <c r="GKP149" s="73"/>
      <c r="GKQ149" s="51"/>
      <c r="GKR149" s="50"/>
      <c r="GKS149" s="53"/>
      <c r="GKT149" s="54"/>
      <c r="GKU149" s="55"/>
      <c r="GKV149" s="73"/>
      <c r="GKW149" s="51"/>
      <c r="GKX149" s="50"/>
      <c r="GKY149" s="53"/>
      <c r="GKZ149" s="54"/>
      <c r="GLA149" s="55"/>
      <c r="GLB149" s="73"/>
      <c r="GLC149" s="51"/>
      <c r="GLD149" s="50"/>
      <c r="GLE149" s="53"/>
      <c r="GLF149" s="54"/>
      <c r="GLG149" s="55"/>
      <c r="GLH149" s="73"/>
      <c r="GLI149" s="51"/>
      <c r="GLJ149" s="50"/>
      <c r="GLK149" s="53"/>
      <c r="GLL149" s="54"/>
      <c r="GLM149" s="55"/>
      <c r="GLN149" s="73"/>
      <c r="GLO149" s="51"/>
      <c r="GLP149" s="50"/>
      <c r="GLQ149" s="53"/>
      <c r="GLR149" s="54"/>
      <c r="GLS149" s="55"/>
      <c r="GLT149" s="73"/>
      <c r="GLU149" s="51"/>
      <c r="GLV149" s="50"/>
      <c r="GLW149" s="53"/>
      <c r="GLX149" s="54"/>
      <c r="GLY149" s="55"/>
      <c r="GLZ149" s="73"/>
      <c r="GMA149" s="51"/>
      <c r="GMB149" s="50"/>
      <c r="GMC149" s="53"/>
      <c r="GMD149" s="54"/>
      <c r="GME149" s="55"/>
      <c r="GMF149" s="73"/>
      <c r="GMG149" s="51"/>
      <c r="GMH149" s="50"/>
      <c r="GMI149" s="53"/>
      <c r="GMJ149" s="54"/>
      <c r="GMK149" s="55"/>
      <c r="GML149" s="73"/>
      <c r="GMM149" s="51"/>
      <c r="GMN149" s="50"/>
      <c r="GMO149" s="53"/>
      <c r="GMP149" s="54"/>
      <c r="GMQ149" s="55"/>
      <c r="GMR149" s="73"/>
      <c r="GMS149" s="51"/>
      <c r="GMT149" s="50"/>
      <c r="GMU149" s="53"/>
      <c r="GMV149" s="54"/>
      <c r="GMW149" s="55"/>
      <c r="GMX149" s="73"/>
      <c r="GMY149" s="51"/>
      <c r="GMZ149" s="50"/>
      <c r="GNA149" s="53"/>
      <c r="GNB149" s="54"/>
      <c r="GNC149" s="55"/>
      <c r="GND149" s="73"/>
      <c r="GNE149" s="51"/>
      <c r="GNF149" s="50"/>
      <c r="GNG149" s="53"/>
      <c r="GNH149" s="54"/>
      <c r="GNI149" s="55"/>
      <c r="GNJ149" s="73"/>
      <c r="GNK149" s="51"/>
      <c r="GNL149" s="50"/>
      <c r="GNM149" s="53"/>
      <c r="GNN149" s="54"/>
      <c r="GNO149" s="55"/>
      <c r="GNP149" s="73"/>
      <c r="GNQ149" s="51"/>
      <c r="GNR149" s="50"/>
      <c r="GNS149" s="53"/>
      <c r="GNT149" s="54"/>
      <c r="GNU149" s="55"/>
      <c r="GNV149" s="73"/>
      <c r="GNW149" s="51"/>
      <c r="GNX149" s="50"/>
      <c r="GNY149" s="53"/>
      <c r="GNZ149" s="54"/>
      <c r="GOA149" s="55"/>
      <c r="GOB149" s="73"/>
      <c r="GOC149" s="51"/>
      <c r="GOD149" s="50"/>
      <c r="GOE149" s="53"/>
      <c r="GOF149" s="54"/>
      <c r="GOG149" s="55"/>
      <c r="GOH149" s="73"/>
      <c r="GOI149" s="51"/>
      <c r="GOJ149" s="50"/>
      <c r="GOK149" s="53"/>
      <c r="GOL149" s="54"/>
      <c r="GOM149" s="55"/>
      <c r="GON149" s="73"/>
      <c r="GOO149" s="51"/>
      <c r="GOP149" s="50"/>
      <c r="GOQ149" s="53"/>
      <c r="GOR149" s="54"/>
      <c r="GOS149" s="55"/>
      <c r="GOT149" s="73"/>
      <c r="GOU149" s="51"/>
      <c r="GOV149" s="50"/>
      <c r="GOW149" s="53"/>
      <c r="GOX149" s="54"/>
      <c r="GOY149" s="55"/>
      <c r="GOZ149" s="73"/>
      <c r="GPA149" s="51"/>
      <c r="GPB149" s="50"/>
      <c r="GPC149" s="53"/>
      <c r="GPD149" s="54"/>
      <c r="GPE149" s="55"/>
      <c r="GPF149" s="73"/>
      <c r="GPG149" s="51"/>
      <c r="GPH149" s="50"/>
      <c r="GPI149" s="53"/>
      <c r="GPJ149" s="54"/>
      <c r="GPK149" s="55"/>
      <c r="GPL149" s="73"/>
      <c r="GPM149" s="51"/>
      <c r="GPN149" s="50"/>
      <c r="GPO149" s="53"/>
      <c r="GPP149" s="54"/>
      <c r="GPQ149" s="55"/>
      <c r="GPR149" s="73"/>
      <c r="GPS149" s="51"/>
      <c r="GPT149" s="50"/>
      <c r="GPU149" s="53"/>
      <c r="GPV149" s="54"/>
      <c r="GPW149" s="55"/>
      <c r="GPX149" s="73"/>
      <c r="GPY149" s="51"/>
      <c r="GPZ149" s="50"/>
      <c r="GQA149" s="53"/>
      <c r="GQB149" s="54"/>
      <c r="GQC149" s="55"/>
      <c r="GQD149" s="73"/>
      <c r="GQE149" s="51"/>
      <c r="GQF149" s="50"/>
      <c r="GQG149" s="53"/>
      <c r="GQH149" s="54"/>
      <c r="GQI149" s="55"/>
      <c r="GQJ149" s="73"/>
      <c r="GQK149" s="51"/>
      <c r="GQL149" s="50"/>
      <c r="GQM149" s="53"/>
      <c r="GQN149" s="54"/>
      <c r="GQO149" s="55"/>
      <c r="GQP149" s="73"/>
      <c r="GQQ149" s="51"/>
      <c r="GQR149" s="50"/>
      <c r="GQS149" s="53"/>
      <c r="GQT149" s="54"/>
      <c r="GQU149" s="55"/>
      <c r="GQV149" s="73"/>
      <c r="GQW149" s="51"/>
      <c r="GQX149" s="50"/>
      <c r="GQY149" s="53"/>
      <c r="GQZ149" s="54"/>
      <c r="GRA149" s="55"/>
      <c r="GRB149" s="73"/>
      <c r="GRC149" s="51"/>
      <c r="GRD149" s="50"/>
      <c r="GRE149" s="53"/>
      <c r="GRF149" s="54"/>
      <c r="GRG149" s="55"/>
      <c r="GRH149" s="73"/>
      <c r="GRI149" s="51"/>
      <c r="GRJ149" s="50"/>
      <c r="GRK149" s="53"/>
      <c r="GRL149" s="54"/>
      <c r="GRM149" s="55"/>
      <c r="GRN149" s="73"/>
      <c r="GRO149" s="51"/>
      <c r="GRP149" s="50"/>
      <c r="GRQ149" s="53"/>
      <c r="GRR149" s="54"/>
      <c r="GRS149" s="55"/>
      <c r="GRT149" s="73"/>
      <c r="GRU149" s="51"/>
      <c r="GRV149" s="50"/>
      <c r="GRW149" s="53"/>
      <c r="GRX149" s="54"/>
      <c r="GRY149" s="55"/>
      <c r="GRZ149" s="73"/>
      <c r="GSA149" s="51"/>
      <c r="GSB149" s="50"/>
      <c r="GSC149" s="53"/>
      <c r="GSD149" s="54"/>
      <c r="GSE149" s="55"/>
      <c r="GSF149" s="73"/>
      <c r="GSG149" s="51"/>
      <c r="GSH149" s="50"/>
      <c r="GSI149" s="53"/>
      <c r="GSJ149" s="54"/>
      <c r="GSK149" s="55"/>
      <c r="GSL149" s="73"/>
      <c r="GSM149" s="51"/>
      <c r="GSN149" s="50"/>
      <c r="GSO149" s="53"/>
      <c r="GSP149" s="54"/>
      <c r="GSQ149" s="55"/>
      <c r="GSR149" s="73"/>
      <c r="GSS149" s="51"/>
      <c r="GST149" s="50"/>
      <c r="GSU149" s="53"/>
      <c r="GSV149" s="54"/>
      <c r="GSW149" s="55"/>
      <c r="GSX149" s="73"/>
      <c r="GSY149" s="51"/>
      <c r="GSZ149" s="50"/>
      <c r="GTA149" s="53"/>
      <c r="GTB149" s="54"/>
      <c r="GTC149" s="55"/>
      <c r="GTD149" s="73"/>
      <c r="GTE149" s="51"/>
      <c r="GTF149" s="50"/>
      <c r="GTG149" s="53"/>
      <c r="GTH149" s="54"/>
      <c r="GTI149" s="55"/>
      <c r="GTJ149" s="73"/>
      <c r="GTK149" s="51"/>
      <c r="GTL149" s="50"/>
      <c r="GTM149" s="53"/>
      <c r="GTN149" s="54"/>
      <c r="GTO149" s="55"/>
      <c r="GTP149" s="73"/>
      <c r="GTQ149" s="51"/>
      <c r="GTR149" s="50"/>
      <c r="GTS149" s="53"/>
      <c r="GTT149" s="54"/>
      <c r="GTU149" s="55"/>
      <c r="GTV149" s="73"/>
      <c r="GTW149" s="51"/>
      <c r="GTX149" s="50"/>
      <c r="GTY149" s="53"/>
      <c r="GTZ149" s="54"/>
      <c r="GUA149" s="55"/>
      <c r="GUB149" s="73"/>
      <c r="GUC149" s="51"/>
      <c r="GUD149" s="50"/>
      <c r="GUE149" s="53"/>
      <c r="GUF149" s="54"/>
      <c r="GUG149" s="55"/>
      <c r="GUH149" s="73"/>
      <c r="GUI149" s="51"/>
      <c r="GUJ149" s="50"/>
      <c r="GUK149" s="53"/>
      <c r="GUL149" s="54"/>
      <c r="GUM149" s="55"/>
      <c r="GUN149" s="73"/>
      <c r="GUO149" s="51"/>
      <c r="GUP149" s="50"/>
      <c r="GUQ149" s="53"/>
      <c r="GUR149" s="54"/>
      <c r="GUS149" s="55"/>
      <c r="GUT149" s="73"/>
      <c r="GUU149" s="51"/>
      <c r="GUV149" s="50"/>
      <c r="GUW149" s="53"/>
      <c r="GUX149" s="54"/>
      <c r="GUY149" s="55"/>
      <c r="GUZ149" s="73"/>
      <c r="GVA149" s="51"/>
      <c r="GVB149" s="50"/>
      <c r="GVC149" s="53"/>
      <c r="GVD149" s="54"/>
      <c r="GVE149" s="55"/>
      <c r="GVF149" s="73"/>
      <c r="GVG149" s="51"/>
      <c r="GVH149" s="50"/>
      <c r="GVI149" s="53"/>
      <c r="GVJ149" s="54"/>
      <c r="GVK149" s="55"/>
      <c r="GVL149" s="73"/>
      <c r="GVM149" s="51"/>
      <c r="GVN149" s="50"/>
      <c r="GVO149" s="53"/>
      <c r="GVP149" s="54"/>
      <c r="GVQ149" s="55"/>
      <c r="GVR149" s="73"/>
      <c r="GVS149" s="51"/>
      <c r="GVT149" s="50"/>
      <c r="GVU149" s="53"/>
      <c r="GVV149" s="54"/>
      <c r="GVW149" s="55"/>
      <c r="GVX149" s="73"/>
      <c r="GVY149" s="51"/>
      <c r="GVZ149" s="50"/>
      <c r="GWA149" s="53"/>
      <c r="GWB149" s="54"/>
      <c r="GWC149" s="55"/>
      <c r="GWD149" s="73"/>
      <c r="GWE149" s="51"/>
      <c r="GWF149" s="50"/>
      <c r="GWG149" s="53"/>
      <c r="GWH149" s="54"/>
      <c r="GWI149" s="55"/>
      <c r="GWJ149" s="73"/>
      <c r="GWK149" s="51"/>
      <c r="GWL149" s="50"/>
      <c r="GWM149" s="53"/>
      <c r="GWN149" s="54"/>
      <c r="GWO149" s="55"/>
      <c r="GWP149" s="73"/>
      <c r="GWQ149" s="51"/>
      <c r="GWR149" s="50"/>
      <c r="GWS149" s="53"/>
      <c r="GWT149" s="54"/>
      <c r="GWU149" s="55"/>
      <c r="GWV149" s="73"/>
      <c r="GWW149" s="51"/>
      <c r="GWX149" s="50"/>
      <c r="GWY149" s="53"/>
      <c r="GWZ149" s="54"/>
      <c r="GXA149" s="55"/>
      <c r="GXB149" s="73"/>
      <c r="GXC149" s="51"/>
      <c r="GXD149" s="50"/>
      <c r="GXE149" s="53"/>
      <c r="GXF149" s="54"/>
      <c r="GXG149" s="55"/>
      <c r="GXH149" s="73"/>
      <c r="GXI149" s="51"/>
      <c r="GXJ149" s="50"/>
      <c r="GXK149" s="53"/>
      <c r="GXL149" s="54"/>
      <c r="GXM149" s="55"/>
      <c r="GXN149" s="73"/>
      <c r="GXO149" s="51"/>
      <c r="GXP149" s="50"/>
      <c r="GXQ149" s="53"/>
      <c r="GXR149" s="54"/>
      <c r="GXS149" s="55"/>
      <c r="GXT149" s="73"/>
      <c r="GXU149" s="51"/>
      <c r="GXV149" s="50"/>
      <c r="GXW149" s="53"/>
      <c r="GXX149" s="54"/>
      <c r="GXY149" s="55"/>
      <c r="GXZ149" s="73"/>
      <c r="GYA149" s="51"/>
      <c r="GYB149" s="50"/>
      <c r="GYC149" s="53"/>
      <c r="GYD149" s="54"/>
      <c r="GYE149" s="55"/>
      <c r="GYF149" s="73"/>
      <c r="GYG149" s="51"/>
      <c r="GYH149" s="50"/>
      <c r="GYI149" s="53"/>
      <c r="GYJ149" s="54"/>
      <c r="GYK149" s="55"/>
      <c r="GYL149" s="73"/>
      <c r="GYM149" s="51"/>
      <c r="GYN149" s="50"/>
      <c r="GYO149" s="53"/>
      <c r="GYP149" s="54"/>
      <c r="GYQ149" s="55"/>
      <c r="GYR149" s="73"/>
      <c r="GYS149" s="51"/>
      <c r="GYT149" s="50"/>
      <c r="GYU149" s="53"/>
      <c r="GYV149" s="54"/>
      <c r="GYW149" s="55"/>
      <c r="GYX149" s="73"/>
      <c r="GYY149" s="51"/>
      <c r="GYZ149" s="50"/>
      <c r="GZA149" s="53"/>
      <c r="GZB149" s="54"/>
      <c r="GZC149" s="55"/>
      <c r="GZD149" s="73"/>
      <c r="GZE149" s="51"/>
      <c r="GZF149" s="50"/>
      <c r="GZG149" s="53"/>
      <c r="GZH149" s="54"/>
      <c r="GZI149" s="55"/>
      <c r="GZJ149" s="73"/>
      <c r="GZK149" s="51"/>
      <c r="GZL149" s="50"/>
      <c r="GZM149" s="53"/>
      <c r="GZN149" s="54"/>
      <c r="GZO149" s="55"/>
      <c r="GZP149" s="73"/>
      <c r="GZQ149" s="51"/>
      <c r="GZR149" s="50"/>
      <c r="GZS149" s="53"/>
      <c r="GZT149" s="54"/>
      <c r="GZU149" s="55"/>
      <c r="GZV149" s="73"/>
      <c r="GZW149" s="51"/>
      <c r="GZX149" s="50"/>
      <c r="GZY149" s="53"/>
      <c r="GZZ149" s="54"/>
      <c r="HAA149" s="55"/>
      <c r="HAB149" s="73"/>
      <c r="HAC149" s="51"/>
      <c r="HAD149" s="50"/>
      <c r="HAE149" s="53"/>
      <c r="HAF149" s="54"/>
      <c r="HAG149" s="55"/>
      <c r="HAH149" s="73"/>
      <c r="HAI149" s="51"/>
      <c r="HAJ149" s="50"/>
      <c r="HAK149" s="53"/>
      <c r="HAL149" s="54"/>
      <c r="HAM149" s="55"/>
      <c r="HAN149" s="73"/>
      <c r="HAO149" s="51"/>
      <c r="HAP149" s="50"/>
      <c r="HAQ149" s="53"/>
      <c r="HAR149" s="54"/>
      <c r="HAS149" s="55"/>
      <c r="HAT149" s="73"/>
      <c r="HAU149" s="51"/>
      <c r="HAV149" s="50"/>
      <c r="HAW149" s="53"/>
      <c r="HAX149" s="54"/>
      <c r="HAY149" s="55"/>
      <c r="HAZ149" s="73"/>
      <c r="HBA149" s="51"/>
      <c r="HBB149" s="50"/>
      <c r="HBC149" s="53"/>
      <c r="HBD149" s="54"/>
      <c r="HBE149" s="55"/>
      <c r="HBF149" s="73"/>
      <c r="HBG149" s="51"/>
      <c r="HBH149" s="50"/>
      <c r="HBI149" s="53"/>
      <c r="HBJ149" s="54"/>
      <c r="HBK149" s="55"/>
      <c r="HBL149" s="73"/>
      <c r="HBM149" s="51"/>
      <c r="HBN149" s="50"/>
      <c r="HBO149" s="53"/>
      <c r="HBP149" s="54"/>
      <c r="HBQ149" s="55"/>
      <c r="HBR149" s="73"/>
      <c r="HBS149" s="51"/>
      <c r="HBT149" s="50"/>
      <c r="HBU149" s="53"/>
      <c r="HBV149" s="54"/>
      <c r="HBW149" s="55"/>
      <c r="HBX149" s="73"/>
      <c r="HBY149" s="51"/>
      <c r="HBZ149" s="50"/>
      <c r="HCA149" s="53"/>
      <c r="HCB149" s="54"/>
      <c r="HCC149" s="55"/>
      <c r="HCD149" s="73"/>
      <c r="HCE149" s="51"/>
      <c r="HCF149" s="50"/>
      <c r="HCG149" s="53"/>
      <c r="HCH149" s="54"/>
      <c r="HCI149" s="55"/>
      <c r="HCJ149" s="73"/>
      <c r="HCK149" s="51"/>
      <c r="HCL149" s="50"/>
      <c r="HCM149" s="53"/>
      <c r="HCN149" s="54"/>
      <c r="HCO149" s="55"/>
      <c r="HCP149" s="73"/>
      <c r="HCQ149" s="51"/>
      <c r="HCR149" s="50"/>
      <c r="HCS149" s="53"/>
      <c r="HCT149" s="54"/>
      <c r="HCU149" s="55"/>
      <c r="HCV149" s="73"/>
      <c r="HCW149" s="51"/>
      <c r="HCX149" s="50"/>
      <c r="HCY149" s="53"/>
      <c r="HCZ149" s="54"/>
      <c r="HDA149" s="55"/>
      <c r="HDB149" s="73"/>
      <c r="HDC149" s="51"/>
      <c r="HDD149" s="50"/>
      <c r="HDE149" s="53"/>
      <c r="HDF149" s="54"/>
      <c r="HDG149" s="55"/>
      <c r="HDH149" s="73"/>
      <c r="HDI149" s="51"/>
      <c r="HDJ149" s="50"/>
      <c r="HDK149" s="53"/>
      <c r="HDL149" s="54"/>
      <c r="HDM149" s="55"/>
      <c r="HDN149" s="73"/>
      <c r="HDO149" s="51"/>
      <c r="HDP149" s="50"/>
      <c r="HDQ149" s="53"/>
      <c r="HDR149" s="54"/>
      <c r="HDS149" s="55"/>
      <c r="HDT149" s="73"/>
      <c r="HDU149" s="51"/>
      <c r="HDV149" s="50"/>
      <c r="HDW149" s="53"/>
      <c r="HDX149" s="54"/>
      <c r="HDY149" s="55"/>
      <c r="HDZ149" s="73"/>
      <c r="HEA149" s="51"/>
      <c r="HEB149" s="50"/>
      <c r="HEC149" s="53"/>
      <c r="HED149" s="54"/>
      <c r="HEE149" s="55"/>
      <c r="HEF149" s="73"/>
      <c r="HEG149" s="51"/>
      <c r="HEH149" s="50"/>
      <c r="HEI149" s="53"/>
      <c r="HEJ149" s="54"/>
      <c r="HEK149" s="55"/>
      <c r="HEL149" s="73"/>
      <c r="HEM149" s="51"/>
      <c r="HEN149" s="50"/>
      <c r="HEO149" s="53"/>
      <c r="HEP149" s="54"/>
      <c r="HEQ149" s="55"/>
      <c r="HER149" s="73"/>
      <c r="HES149" s="51"/>
      <c r="HET149" s="50"/>
      <c r="HEU149" s="53"/>
      <c r="HEV149" s="54"/>
      <c r="HEW149" s="55"/>
      <c r="HEX149" s="73"/>
      <c r="HEY149" s="51"/>
      <c r="HEZ149" s="50"/>
      <c r="HFA149" s="53"/>
      <c r="HFB149" s="54"/>
      <c r="HFC149" s="55"/>
      <c r="HFD149" s="73"/>
      <c r="HFE149" s="51"/>
      <c r="HFF149" s="50"/>
      <c r="HFG149" s="53"/>
      <c r="HFH149" s="54"/>
      <c r="HFI149" s="55"/>
      <c r="HFJ149" s="73"/>
      <c r="HFK149" s="51"/>
      <c r="HFL149" s="50"/>
      <c r="HFM149" s="53"/>
      <c r="HFN149" s="54"/>
      <c r="HFO149" s="55"/>
      <c r="HFP149" s="73"/>
      <c r="HFQ149" s="51"/>
      <c r="HFR149" s="50"/>
      <c r="HFS149" s="53"/>
      <c r="HFT149" s="54"/>
      <c r="HFU149" s="55"/>
      <c r="HFV149" s="73"/>
      <c r="HFW149" s="51"/>
      <c r="HFX149" s="50"/>
      <c r="HFY149" s="53"/>
      <c r="HFZ149" s="54"/>
      <c r="HGA149" s="55"/>
      <c r="HGB149" s="73"/>
      <c r="HGC149" s="51"/>
      <c r="HGD149" s="50"/>
      <c r="HGE149" s="53"/>
      <c r="HGF149" s="54"/>
      <c r="HGG149" s="55"/>
      <c r="HGH149" s="73"/>
      <c r="HGI149" s="51"/>
      <c r="HGJ149" s="50"/>
      <c r="HGK149" s="53"/>
      <c r="HGL149" s="54"/>
      <c r="HGM149" s="55"/>
      <c r="HGN149" s="73"/>
      <c r="HGO149" s="51"/>
      <c r="HGP149" s="50"/>
      <c r="HGQ149" s="53"/>
      <c r="HGR149" s="54"/>
      <c r="HGS149" s="55"/>
      <c r="HGT149" s="73"/>
      <c r="HGU149" s="51"/>
      <c r="HGV149" s="50"/>
      <c r="HGW149" s="53"/>
      <c r="HGX149" s="54"/>
      <c r="HGY149" s="55"/>
      <c r="HGZ149" s="73"/>
      <c r="HHA149" s="51"/>
      <c r="HHB149" s="50"/>
      <c r="HHC149" s="53"/>
      <c r="HHD149" s="54"/>
      <c r="HHE149" s="55"/>
      <c r="HHF149" s="73"/>
      <c r="HHG149" s="51"/>
      <c r="HHH149" s="50"/>
      <c r="HHI149" s="53"/>
      <c r="HHJ149" s="54"/>
      <c r="HHK149" s="55"/>
      <c r="HHL149" s="73"/>
      <c r="HHM149" s="51"/>
      <c r="HHN149" s="50"/>
      <c r="HHO149" s="53"/>
      <c r="HHP149" s="54"/>
      <c r="HHQ149" s="55"/>
      <c r="HHR149" s="73"/>
      <c r="HHS149" s="51"/>
      <c r="HHT149" s="50"/>
      <c r="HHU149" s="53"/>
      <c r="HHV149" s="54"/>
      <c r="HHW149" s="55"/>
      <c r="HHX149" s="73"/>
      <c r="HHY149" s="51"/>
      <c r="HHZ149" s="50"/>
      <c r="HIA149" s="53"/>
      <c r="HIB149" s="54"/>
      <c r="HIC149" s="55"/>
      <c r="HID149" s="73"/>
      <c r="HIE149" s="51"/>
      <c r="HIF149" s="50"/>
      <c r="HIG149" s="53"/>
      <c r="HIH149" s="54"/>
      <c r="HII149" s="55"/>
      <c r="HIJ149" s="73"/>
      <c r="HIK149" s="51"/>
      <c r="HIL149" s="50"/>
      <c r="HIM149" s="53"/>
      <c r="HIN149" s="54"/>
      <c r="HIO149" s="55"/>
      <c r="HIP149" s="73"/>
      <c r="HIQ149" s="51"/>
      <c r="HIR149" s="50"/>
      <c r="HIS149" s="53"/>
      <c r="HIT149" s="54"/>
      <c r="HIU149" s="55"/>
      <c r="HIV149" s="73"/>
      <c r="HIW149" s="51"/>
      <c r="HIX149" s="50"/>
      <c r="HIY149" s="53"/>
      <c r="HIZ149" s="54"/>
      <c r="HJA149" s="55"/>
      <c r="HJB149" s="73"/>
      <c r="HJC149" s="51"/>
      <c r="HJD149" s="50"/>
      <c r="HJE149" s="53"/>
      <c r="HJF149" s="54"/>
      <c r="HJG149" s="55"/>
      <c r="HJH149" s="73"/>
      <c r="HJI149" s="51"/>
      <c r="HJJ149" s="50"/>
      <c r="HJK149" s="53"/>
      <c r="HJL149" s="54"/>
      <c r="HJM149" s="55"/>
      <c r="HJN149" s="73"/>
      <c r="HJO149" s="51"/>
      <c r="HJP149" s="50"/>
      <c r="HJQ149" s="53"/>
      <c r="HJR149" s="54"/>
      <c r="HJS149" s="55"/>
      <c r="HJT149" s="73"/>
      <c r="HJU149" s="51"/>
      <c r="HJV149" s="50"/>
      <c r="HJW149" s="53"/>
      <c r="HJX149" s="54"/>
      <c r="HJY149" s="55"/>
      <c r="HJZ149" s="73"/>
      <c r="HKA149" s="51"/>
      <c r="HKB149" s="50"/>
      <c r="HKC149" s="53"/>
      <c r="HKD149" s="54"/>
      <c r="HKE149" s="55"/>
      <c r="HKF149" s="73"/>
      <c r="HKG149" s="51"/>
      <c r="HKH149" s="50"/>
      <c r="HKI149" s="53"/>
      <c r="HKJ149" s="54"/>
      <c r="HKK149" s="55"/>
      <c r="HKL149" s="73"/>
      <c r="HKM149" s="51"/>
      <c r="HKN149" s="50"/>
      <c r="HKO149" s="53"/>
      <c r="HKP149" s="54"/>
      <c r="HKQ149" s="55"/>
      <c r="HKR149" s="73"/>
      <c r="HKS149" s="51"/>
      <c r="HKT149" s="50"/>
      <c r="HKU149" s="53"/>
      <c r="HKV149" s="54"/>
      <c r="HKW149" s="55"/>
      <c r="HKX149" s="73"/>
      <c r="HKY149" s="51"/>
      <c r="HKZ149" s="50"/>
      <c r="HLA149" s="53"/>
      <c r="HLB149" s="54"/>
      <c r="HLC149" s="55"/>
      <c r="HLD149" s="73"/>
      <c r="HLE149" s="51"/>
      <c r="HLF149" s="50"/>
      <c r="HLG149" s="53"/>
      <c r="HLH149" s="54"/>
      <c r="HLI149" s="55"/>
      <c r="HLJ149" s="73"/>
      <c r="HLK149" s="51"/>
      <c r="HLL149" s="50"/>
      <c r="HLM149" s="53"/>
      <c r="HLN149" s="54"/>
      <c r="HLO149" s="55"/>
      <c r="HLP149" s="73"/>
      <c r="HLQ149" s="51"/>
      <c r="HLR149" s="50"/>
      <c r="HLS149" s="53"/>
      <c r="HLT149" s="54"/>
      <c r="HLU149" s="55"/>
      <c r="HLV149" s="73"/>
      <c r="HLW149" s="51"/>
      <c r="HLX149" s="50"/>
      <c r="HLY149" s="53"/>
      <c r="HLZ149" s="54"/>
      <c r="HMA149" s="55"/>
      <c r="HMB149" s="73"/>
      <c r="HMC149" s="51"/>
      <c r="HMD149" s="50"/>
      <c r="HME149" s="53"/>
      <c r="HMF149" s="54"/>
      <c r="HMG149" s="55"/>
      <c r="HMH149" s="73"/>
      <c r="HMI149" s="51"/>
      <c r="HMJ149" s="50"/>
      <c r="HMK149" s="53"/>
      <c r="HML149" s="54"/>
      <c r="HMM149" s="55"/>
      <c r="HMN149" s="73"/>
      <c r="HMO149" s="51"/>
      <c r="HMP149" s="50"/>
      <c r="HMQ149" s="53"/>
      <c r="HMR149" s="54"/>
      <c r="HMS149" s="55"/>
      <c r="HMT149" s="73"/>
      <c r="HMU149" s="51"/>
      <c r="HMV149" s="50"/>
      <c r="HMW149" s="53"/>
      <c r="HMX149" s="54"/>
      <c r="HMY149" s="55"/>
      <c r="HMZ149" s="73"/>
      <c r="HNA149" s="51"/>
      <c r="HNB149" s="50"/>
      <c r="HNC149" s="53"/>
      <c r="HND149" s="54"/>
      <c r="HNE149" s="55"/>
      <c r="HNF149" s="73"/>
      <c r="HNG149" s="51"/>
      <c r="HNH149" s="50"/>
      <c r="HNI149" s="53"/>
      <c r="HNJ149" s="54"/>
      <c r="HNK149" s="55"/>
      <c r="HNL149" s="73"/>
      <c r="HNM149" s="51"/>
      <c r="HNN149" s="50"/>
      <c r="HNO149" s="53"/>
      <c r="HNP149" s="54"/>
      <c r="HNQ149" s="55"/>
      <c r="HNR149" s="73"/>
      <c r="HNS149" s="51"/>
      <c r="HNT149" s="50"/>
      <c r="HNU149" s="53"/>
      <c r="HNV149" s="54"/>
      <c r="HNW149" s="55"/>
      <c r="HNX149" s="73"/>
      <c r="HNY149" s="51"/>
      <c r="HNZ149" s="50"/>
      <c r="HOA149" s="53"/>
      <c r="HOB149" s="54"/>
      <c r="HOC149" s="55"/>
      <c r="HOD149" s="73"/>
      <c r="HOE149" s="51"/>
      <c r="HOF149" s="50"/>
      <c r="HOG149" s="53"/>
      <c r="HOH149" s="54"/>
      <c r="HOI149" s="55"/>
      <c r="HOJ149" s="73"/>
      <c r="HOK149" s="51"/>
      <c r="HOL149" s="50"/>
      <c r="HOM149" s="53"/>
      <c r="HON149" s="54"/>
      <c r="HOO149" s="55"/>
      <c r="HOP149" s="73"/>
      <c r="HOQ149" s="51"/>
      <c r="HOR149" s="50"/>
      <c r="HOS149" s="53"/>
      <c r="HOT149" s="54"/>
      <c r="HOU149" s="55"/>
      <c r="HOV149" s="73"/>
      <c r="HOW149" s="51"/>
      <c r="HOX149" s="50"/>
      <c r="HOY149" s="53"/>
      <c r="HOZ149" s="54"/>
      <c r="HPA149" s="55"/>
      <c r="HPB149" s="73"/>
      <c r="HPC149" s="51"/>
      <c r="HPD149" s="50"/>
      <c r="HPE149" s="53"/>
      <c r="HPF149" s="54"/>
      <c r="HPG149" s="55"/>
      <c r="HPH149" s="73"/>
      <c r="HPI149" s="51"/>
      <c r="HPJ149" s="50"/>
      <c r="HPK149" s="53"/>
      <c r="HPL149" s="54"/>
      <c r="HPM149" s="55"/>
      <c r="HPN149" s="73"/>
      <c r="HPO149" s="51"/>
      <c r="HPP149" s="50"/>
      <c r="HPQ149" s="53"/>
      <c r="HPR149" s="54"/>
      <c r="HPS149" s="55"/>
      <c r="HPT149" s="73"/>
      <c r="HPU149" s="51"/>
      <c r="HPV149" s="50"/>
      <c r="HPW149" s="53"/>
      <c r="HPX149" s="54"/>
      <c r="HPY149" s="55"/>
      <c r="HPZ149" s="73"/>
      <c r="HQA149" s="51"/>
      <c r="HQB149" s="50"/>
      <c r="HQC149" s="53"/>
      <c r="HQD149" s="54"/>
      <c r="HQE149" s="55"/>
      <c r="HQF149" s="73"/>
      <c r="HQG149" s="51"/>
      <c r="HQH149" s="50"/>
      <c r="HQI149" s="53"/>
      <c r="HQJ149" s="54"/>
      <c r="HQK149" s="55"/>
      <c r="HQL149" s="73"/>
      <c r="HQM149" s="51"/>
      <c r="HQN149" s="50"/>
      <c r="HQO149" s="53"/>
      <c r="HQP149" s="54"/>
      <c r="HQQ149" s="55"/>
      <c r="HQR149" s="73"/>
      <c r="HQS149" s="51"/>
      <c r="HQT149" s="50"/>
      <c r="HQU149" s="53"/>
      <c r="HQV149" s="54"/>
      <c r="HQW149" s="55"/>
      <c r="HQX149" s="73"/>
      <c r="HQY149" s="51"/>
      <c r="HQZ149" s="50"/>
      <c r="HRA149" s="53"/>
      <c r="HRB149" s="54"/>
      <c r="HRC149" s="55"/>
      <c r="HRD149" s="73"/>
      <c r="HRE149" s="51"/>
      <c r="HRF149" s="50"/>
      <c r="HRG149" s="53"/>
      <c r="HRH149" s="54"/>
      <c r="HRI149" s="55"/>
      <c r="HRJ149" s="73"/>
      <c r="HRK149" s="51"/>
      <c r="HRL149" s="50"/>
      <c r="HRM149" s="53"/>
      <c r="HRN149" s="54"/>
      <c r="HRO149" s="55"/>
      <c r="HRP149" s="73"/>
      <c r="HRQ149" s="51"/>
      <c r="HRR149" s="50"/>
      <c r="HRS149" s="53"/>
      <c r="HRT149" s="54"/>
      <c r="HRU149" s="55"/>
      <c r="HRV149" s="73"/>
      <c r="HRW149" s="51"/>
      <c r="HRX149" s="50"/>
      <c r="HRY149" s="53"/>
      <c r="HRZ149" s="54"/>
      <c r="HSA149" s="55"/>
      <c r="HSB149" s="73"/>
      <c r="HSC149" s="51"/>
      <c r="HSD149" s="50"/>
      <c r="HSE149" s="53"/>
      <c r="HSF149" s="54"/>
      <c r="HSG149" s="55"/>
      <c r="HSH149" s="73"/>
      <c r="HSI149" s="51"/>
      <c r="HSJ149" s="50"/>
      <c r="HSK149" s="53"/>
      <c r="HSL149" s="54"/>
      <c r="HSM149" s="55"/>
      <c r="HSN149" s="73"/>
      <c r="HSO149" s="51"/>
      <c r="HSP149" s="50"/>
      <c r="HSQ149" s="53"/>
      <c r="HSR149" s="54"/>
      <c r="HSS149" s="55"/>
      <c r="HST149" s="73"/>
      <c r="HSU149" s="51"/>
      <c r="HSV149" s="50"/>
      <c r="HSW149" s="53"/>
      <c r="HSX149" s="54"/>
      <c r="HSY149" s="55"/>
      <c r="HSZ149" s="73"/>
      <c r="HTA149" s="51"/>
      <c r="HTB149" s="50"/>
      <c r="HTC149" s="53"/>
      <c r="HTD149" s="54"/>
      <c r="HTE149" s="55"/>
      <c r="HTF149" s="73"/>
      <c r="HTG149" s="51"/>
      <c r="HTH149" s="50"/>
      <c r="HTI149" s="53"/>
      <c r="HTJ149" s="54"/>
      <c r="HTK149" s="55"/>
      <c r="HTL149" s="73"/>
      <c r="HTM149" s="51"/>
      <c r="HTN149" s="50"/>
      <c r="HTO149" s="53"/>
      <c r="HTP149" s="54"/>
      <c r="HTQ149" s="55"/>
      <c r="HTR149" s="73"/>
      <c r="HTS149" s="51"/>
      <c r="HTT149" s="50"/>
      <c r="HTU149" s="53"/>
      <c r="HTV149" s="54"/>
      <c r="HTW149" s="55"/>
      <c r="HTX149" s="73"/>
      <c r="HTY149" s="51"/>
      <c r="HTZ149" s="50"/>
      <c r="HUA149" s="53"/>
      <c r="HUB149" s="54"/>
      <c r="HUC149" s="55"/>
      <c r="HUD149" s="73"/>
      <c r="HUE149" s="51"/>
      <c r="HUF149" s="50"/>
      <c r="HUG149" s="53"/>
      <c r="HUH149" s="54"/>
      <c r="HUI149" s="55"/>
      <c r="HUJ149" s="73"/>
      <c r="HUK149" s="51"/>
      <c r="HUL149" s="50"/>
      <c r="HUM149" s="53"/>
      <c r="HUN149" s="54"/>
      <c r="HUO149" s="55"/>
      <c r="HUP149" s="73"/>
      <c r="HUQ149" s="51"/>
      <c r="HUR149" s="50"/>
      <c r="HUS149" s="53"/>
      <c r="HUT149" s="54"/>
      <c r="HUU149" s="55"/>
      <c r="HUV149" s="73"/>
      <c r="HUW149" s="51"/>
      <c r="HUX149" s="50"/>
      <c r="HUY149" s="53"/>
      <c r="HUZ149" s="54"/>
      <c r="HVA149" s="55"/>
      <c r="HVB149" s="73"/>
      <c r="HVC149" s="51"/>
      <c r="HVD149" s="50"/>
      <c r="HVE149" s="53"/>
      <c r="HVF149" s="54"/>
      <c r="HVG149" s="55"/>
      <c r="HVH149" s="73"/>
      <c r="HVI149" s="51"/>
      <c r="HVJ149" s="50"/>
      <c r="HVK149" s="53"/>
      <c r="HVL149" s="54"/>
      <c r="HVM149" s="55"/>
      <c r="HVN149" s="73"/>
      <c r="HVO149" s="51"/>
      <c r="HVP149" s="50"/>
      <c r="HVQ149" s="53"/>
      <c r="HVR149" s="54"/>
      <c r="HVS149" s="55"/>
      <c r="HVT149" s="73"/>
      <c r="HVU149" s="51"/>
      <c r="HVV149" s="50"/>
      <c r="HVW149" s="53"/>
      <c r="HVX149" s="54"/>
      <c r="HVY149" s="55"/>
      <c r="HVZ149" s="73"/>
      <c r="HWA149" s="51"/>
      <c r="HWB149" s="50"/>
      <c r="HWC149" s="53"/>
      <c r="HWD149" s="54"/>
      <c r="HWE149" s="55"/>
      <c r="HWF149" s="73"/>
      <c r="HWG149" s="51"/>
      <c r="HWH149" s="50"/>
      <c r="HWI149" s="53"/>
      <c r="HWJ149" s="54"/>
      <c r="HWK149" s="55"/>
      <c r="HWL149" s="73"/>
      <c r="HWM149" s="51"/>
      <c r="HWN149" s="50"/>
      <c r="HWO149" s="53"/>
      <c r="HWP149" s="54"/>
      <c r="HWQ149" s="55"/>
      <c r="HWR149" s="73"/>
      <c r="HWS149" s="51"/>
      <c r="HWT149" s="50"/>
      <c r="HWU149" s="53"/>
      <c r="HWV149" s="54"/>
      <c r="HWW149" s="55"/>
      <c r="HWX149" s="73"/>
      <c r="HWY149" s="51"/>
      <c r="HWZ149" s="50"/>
      <c r="HXA149" s="53"/>
      <c r="HXB149" s="54"/>
      <c r="HXC149" s="55"/>
      <c r="HXD149" s="73"/>
      <c r="HXE149" s="51"/>
      <c r="HXF149" s="50"/>
      <c r="HXG149" s="53"/>
      <c r="HXH149" s="54"/>
      <c r="HXI149" s="55"/>
      <c r="HXJ149" s="73"/>
      <c r="HXK149" s="51"/>
      <c r="HXL149" s="50"/>
      <c r="HXM149" s="53"/>
      <c r="HXN149" s="54"/>
      <c r="HXO149" s="55"/>
      <c r="HXP149" s="73"/>
      <c r="HXQ149" s="51"/>
      <c r="HXR149" s="50"/>
      <c r="HXS149" s="53"/>
      <c r="HXT149" s="54"/>
      <c r="HXU149" s="55"/>
      <c r="HXV149" s="73"/>
      <c r="HXW149" s="51"/>
      <c r="HXX149" s="50"/>
      <c r="HXY149" s="53"/>
      <c r="HXZ149" s="54"/>
      <c r="HYA149" s="55"/>
      <c r="HYB149" s="73"/>
      <c r="HYC149" s="51"/>
      <c r="HYD149" s="50"/>
      <c r="HYE149" s="53"/>
      <c r="HYF149" s="54"/>
      <c r="HYG149" s="55"/>
      <c r="HYH149" s="73"/>
      <c r="HYI149" s="51"/>
      <c r="HYJ149" s="50"/>
      <c r="HYK149" s="53"/>
      <c r="HYL149" s="54"/>
      <c r="HYM149" s="55"/>
      <c r="HYN149" s="73"/>
      <c r="HYO149" s="51"/>
      <c r="HYP149" s="50"/>
      <c r="HYQ149" s="53"/>
      <c r="HYR149" s="54"/>
      <c r="HYS149" s="55"/>
      <c r="HYT149" s="73"/>
      <c r="HYU149" s="51"/>
      <c r="HYV149" s="50"/>
      <c r="HYW149" s="53"/>
      <c r="HYX149" s="54"/>
      <c r="HYY149" s="55"/>
      <c r="HYZ149" s="73"/>
      <c r="HZA149" s="51"/>
      <c r="HZB149" s="50"/>
      <c r="HZC149" s="53"/>
      <c r="HZD149" s="54"/>
      <c r="HZE149" s="55"/>
      <c r="HZF149" s="73"/>
      <c r="HZG149" s="51"/>
      <c r="HZH149" s="50"/>
      <c r="HZI149" s="53"/>
      <c r="HZJ149" s="54"/>
      <c r="HZK149" s="55"/>
      <c r="HZL149" s="73"/>
      <c r="HZM149" s="51"/>
      <c r="HZN149" s="50"/>
      <c r="HZO149" s="53"/>
      <c r="HZP149" s="54"/>
      <c r="HZQ149" s="55"/>
      <c r="HZR149" s="73"/>
      <c r="HZS149" s="51"/>
      <c r="HZT149" s="50"/>
      <c r="HZU149" s="53"/>
      <c r="HZV149" s="54"/>
      <c r="HZW149" s="55"/>
      <c r="HZX149" s="73"/>
      <c r="HZY149" s="51"/>
      <c r="HZZ149" s="50"/>
      <c r="IAA149" s="53"/>
      <c r="IAB149" s="54"/>
      <c r="IAC149" s="55"/>
      <c r="IAD149" s="73"/>
      <c r="IAE149" s="51"/>
      <c r="IAF149" s="50"/>
      <c r="IAG149" s="53"/>
      <c r="IAH149" s="54"/>
      <c r="IAI149" s="55"/>
      <c r="IAJ149" s="73"/>
      <c r="IAK149" s="51"/>
      <c r="IAL149" s="50"/>
      <c r="IAM149" s="53"/>
      <c r="IAN149" s="54"/>
      <c r="IAO149" s="55"/>
      <c r="IAP149" s="73"/>
      <c r="IAQ149" s="51"/>
      <c r="IAR149" s="50"/>
      <c r="IAS149" s="53"/>
      <c r="IAT149" s="54"/>
      <c r="IAU149" s="55"/>
      <c r="IAV149" s="73"/>
      <c r="IAW149" s="51"/>
      <c r="IAX149" s="50"/>
      <c r="IAY149" s="53"/>
      <c r="IAZ149" s="54"/>
      <c r="IBA149" s="55"/>
      <c r="IBB149" s="73"/>
      <c r="IBC149" s="51"/>
      <c r="IBD149" s="50"/>
      <c r="IBE149" s="53"/>
      <c r="IBF149" s="54"/>
      <c r="IBG149" s="55"/>
      <c r="IBH149" s="73"/>
      <c r="IBI149" s="51"/>
      <c r="IBJ149" s="50"/>
      <c r="IBK149" s="53"/>
      <c r="IBL149" s="54"/>
      <c r="IBM149" s="55"/>
      <c r="IBN149" s="73"/>
      <c r="IBO149" s="51"/>
      <c r="IBP149" s="50"/>
      <c r="IBQ149" s="53"/>
      <c r="IBR149" s="54"/>
      <c r="IBS149" s="55"/>
      <c r="IBT149" s="73"/>
      <c r="IBU149" s="51"/>
      <c r="IBV149" s="50"/>
      <c r="IBW149" s="53"/>
      <c r="IBX149" s="54"/>
      <c r="IBY149" s="55"/>
      <c r="IBZ149" s="73"/>
      <c r="ICA149" s="51"/>
      <c r="ICB149" s="50"/>
      <c r="ICC149" s="53"/>
      <c r="ICD149" s="54"/>
      <c r="ICE149" s="55"/>
      <c r="ICF149" s="73"/>
      <c r="ICG149" s="51"/>
      <c r="ICH149" s="50"/>
      <c r="ICI149" s="53"/>
      <c r="ICJ149" s="54"/>
      <c r="ICK149" s="55"/>
      <c r="ICL149" s="73"/>
      <c r="ICM149" s="51"/>
      <c r="ICN149" s="50"/>
      <c r="ICO149" s="53"/>
      <c r="ICP149" s="54"/>
      <c r="ICQ149" s="55"/>
      <c r="ICR149" s="73"/>
      <c r="ICS149" s="51"/>
      <c r="ICT149" s="50"/>
      <c r="ICU149" s="53"/>
      <c r="ICV149" s="54"/>
      <c r="ICW149" s="55"/>
      <c r="ICX149" s="73"/>
      <c r="ICY149" s="51"/>
      <c r="ICZ149" s="50"/>
      <c r="IDA149" s="53"/>
      <c r="IDB149" s="54"/>
      <c r="IDC149" s="55"/>
      <c r="IDD149" s="73"/>
      <c r="IDE149" s="51"/>
      <c r="IDF149" s="50"/>
      <c r="IDG149" s="53"/>
      <c r="IDH149" s="54"/>
      <c r="IDI149" s="55"/>
      <c r="IDJ149" s="73"/>
      <c r="IDK149" s="51"/>
      <c r="IDL149" s="50"/>
      <c r="IDM149" s="53"/>
      <c r="IDN149" s="54"/>
      <c r="IDO149" s="55"/>
      <c r="IDP149" s="73"/>
      <c r="IDQ149" s="51"/>
      <c r="IDR149" s="50"/>
      <c r="IDS149" s="53"/>
      <c r="IDT149" s="54"/>
      <c r="IDU149" s="55"/>
      <c r="IDV149" s="73"/>
      <c r="IDW149" s="51"/>
      <c r="IDX149" s="50"/>
      <c r="IDY149" s="53"/>
      <c r="IDZ149" s="54"/>
      <c r="IEA149" s="55"/>
      <c r="IEB149" s="73"/>
      <c r="IEC149" s="51"/>
      <c r="IED149" s="50"/>
      <c r="IEE149" s="53"/>
      <c r="IEF149" s="54"/>
      <c r="IEG149" s="55"/>
      <c r="IEH149" s="73"/>
      <c r="IEI149" s="51"/>
      <c r="IEJ149" s="50"/>
      <c r="IEK149" s="53"/>
      <c r="IEL149" s="54"/>
      <c r="IEM149" s="55"/>
      <c r="IEN149" s="73"/>
      <c r="IEO149" s="51"/>
      <c r="IEP149" s="50"/>
      <c r="IEQ149" s="53"/>
      <c r="IER149" s="54"/>
      <c r="IES149" s="55"/>
      <c r="IET149" s="73"/>
      <c r="IEU149" s="51"/>
      <c r="IEV149" s="50"/>
      <c r="IEW149" s="53"/>
      <c r="IEX149" s="54"/>
      <c r="IEY149" s="55"/>
      <c r="IEZ149" s="73"/>
      <c r="IFA149" s="51"/>
      <c r="IFB149" s="50"/>
      <c r="IFC149" s="53"/>
      <c r="IFD149" s="54"/>
      <c r="IFE149" s="55"/>
      <c r="IFF149" s="73"/>
      <c r="IFG149" s="51"/>
      <c r="IFH149" s="50"/>
      <c r="IFI149" s="53"/>
      <c r="IFJ149" s="54"/>
      <c r="IFK149" s="55"/>
      <c r="IFL149" s="73"/>
      <c r="IFM149" s="51"/>
      <c r="IFN149" s="50"/>
      <c r="IFO149" s="53"/>
      <c r="IFP149" s="54"/>
      <c r="IFQ149" s="55"/>
      <c r="IFR149" s="73"/>
      <c r="IFS149" s="51"/>
      <c r="IFT149" s="50"/>
      <c r="IFU149" s="53"/>
      <c r="IFV149" s="54"/>
      <c r="IFW149" s="55"/>
      <c r="IFX149" s="73"/>
      <c r="IFY149" s="51"/>
      <c r="IFZ149" s="50"/>
      <c r="IGA149" s="53"/>
      <c r="IGB149" s="54"/>
      <c r="IGC149" s="55"/>
      <c r="IGD149" s="73"/>
      <c r="IGE149" s="51"/>
      <c r="IGF149" s="50"/>
      <c r="IGG149" s="53"/>
      <c r="IGH149" s="54"/>
      <c r="IGI149" s="55"/>
      <c r="IGJ149" s="73"/>
      <c r="IGK149" s="51"/>
      <c r="IGL149" s="50"/>
      <c r="IGM149" s="53"/>
      <c r="IGN149" s="54"/>
      <c r="IGO149" s="55"/>
      <c r="IGP149" s="73"/>
      <c r="IGQ149" s="51"/>
      <c r="IGR149" s="50"/>
      <c r="IGS149" s="53"/>
      <c r="IGT149" s="54"/>
      <c r="IGU149" s="55"/>
      <c r="IGV149" s="73"/>
      <c r="IGW149" s="51"/>
      <c r="IGX149" s="50"/>
      <c r="IGY149" s="53"/>
      <c r="IGZ149" s="54"/>
      <c r="IHA149" s="55"/>
      <c r="IHB149" s="73"/>
      <c r="IHC149" s="51"/>
      <c r="IHD149" s="50"/>
      <c r="IHE149" s="53"/>
      <c r="IHF149" s="54"/>
      <c r="IHG149" s="55"/>
      <c r="IHH149" s="73"/>
      <c r="IHI149" s="51"/>
      <c r="IHJ149" s="50"/>
      <c r="IHK149" s="53"/>
      <c r="IHL149" s="54"/>
      <c r="IHM149" s="55"/>
      <c r="IHN149" s="73"/>
      <c r="IHO149" s="51"/>
      <c r="IHP149" s="50"/>
      <c r="IHQ149" s="53"/>
      <c r="IHR149" s="54"/>
      <c r="IHS149" s="55"/>
      <c r="IHT149" s="73"/>
      <c r="IHU149" s="51"/>
      <c r="IHV149" s="50"/>
      <c r="IHW149" s="53"/>
      <c r="IHX149" s="54"/>
      <c r="IHY149" s="55"/>
      <c r="IHZ149" s="73"/>
      <c r="IIA149" s="51"/>
      <c r="IIB149" s="50"/>
      <c r="IIC149" s="53"/>
      <c r="IID149" s="54"/>
      <c r="IIE149" s="55"/>
      <c r="IIF149" s="73"/>
      <c r="IIG149" s="51"/>
      <c r="IIH149" s="50"/>
      <c r="III149" s="53"/>
      <c r="IIJ149" s="54"/>
      <c r="IIK149" s="55"/>
      <c r="IIL149" s="73"/>
      <c r="IIM149" s="51"/>
      <c r="IIN149" s="50"/>
      <c r="IIO149" s="53"/>
      <c r="IIP149" s="54"/>
      <c r="IIQ149" s="55"/>
      <c r="IIR149" s="73"/>
      <c r="IIS149" s="51"/>
      <c r="IIT149" s="50"/>
      <c r="IIU149" s="53"/>
      <c r="IIV149" s="54"/>
      <c r="IIW149" s="55"/>
      <c r="IIX149" s="73"/>
      <c r="IIY149" s="51"/>
      <c r="IIZ149" s="50"/>
      <c r="IJA149" s="53"/>
      <c r="IJB149" s="54"/>
      <c r="IJC149" s="55"/>
      <c r="IJD149" s="73"/>
      <c r="IJE149" s="51"/>
      <c r="IJF149" s="50"/>
      <c r="IJG149" s="53"/>
      <c r="IJH149" s="54"/>
      <c r="IJI149" s="55"/>
      <c r="IJJ149" s="73"/>
      <c r="IJK149" s="51"/>
      <c r="IJL149" s="50"/>
      <c r="IJM149" s="53"/>
      <c r="IJN149" s="54"/>
      <c r="IJO149" s="55"/>
      <c r="IJP149" s="73"/>
      <c r="IJQ149" s="51"/>
      <c r="IJR149" s="50"/>
      <c r="IJS149" s="53"/>
      <c r="IJT149" s="54"/>
      <c r="IJU149" s="55"/>
      <c r="IJV149" s="73"/>
      <c r="IJW149" s="51"/>
      <c r="IJX149" s="50"/>
      <c r="IJY149" s="53"/>
      <c r="IJZ149" s="54"/>
      <c r="IKA149" s="55"/>
      <c r="IKB149" s="73"/>
      <c r="IKC149" s="51"/>
      <c r="IKD149" s="50"/>
      <c r="IKE149" s="53"/>
      <c r="IKF149" s="54"/>
      <c r="IKG149" s="55"/>
      <c r="IKH149" s="73"/>
      <c r="IKI149" s="51"/>
      <c r="IKJ149" s="50"/>
      <c r="IKK149" s="53"/>
      <c r="IKL149" s="54"/>
      <c r="IKM149" s="55"/>
      <c r="IKN149" s="73"/>
      <c r="IKO149" s="51"/>
      <c r="IKP149" s="50"/>
      <c r="IKQ149" s="53"/>
      <c r="IKR149" s="54"/>
      <c r="IKS149" s="55"/>
      <c r="IKT149" s="73"/>
      <c r="IKU149" s="51"/>
      <c r="IKV149" s="50"/>
      <c r="IKW149" s="53"/>
      <c r="IKX149" s="54"/>
      <c r="IKY149" s="55"/>
      <c r="IKZ149" s="73"/>
      <c r="ILA149" s="51"/>
      <c r="ILB149" s="50"/>
      <c r="ILC149" s="53"/>
      <c r="ILD149" s="54"/>
      <c r="ILE149" s="55"/>
      <c r="ILF149" s="73"/>
      <c r="ILG149" s="51"/>
      <c r="ILH149" s="50"/>
      <c r="ILI149" s="53"/>
      <c r="ILJ149" s="54"/>
      <c r="ILK149" s="55"/>
      <c r="ILL149" s="73"/>
      <c r="ILM149" s="51"/>
      <c r="ILN149" s="50"/>
      <c r="ILO149" s="53"/>
      <c r="ILP149" s="54"/>
      <c r="ILQ149" s="55"/>
      <c r="ILR149" s="73"/>
      <c r="ILS149" s="51"/>
      <c r="ILT149" s="50"/>
      <c r="ILU149" s="53"/>
      <c r="ILV149" s="54"/>
      <c r="ILW149" s="55"/>
      <c r="ILX149" s="73"/>
      <c r="ILY149" s="51"/>
      <c r="ILZ149" s="50"/>
      <c r="IMA149" s="53"/>
      <c r="IMB149" s="54"/>
      <c r="IMC149" s="55"/>
      <c r="IMD149" s="73"/>
      <c r="IME149" s="51"/>
      <c r="IMF149" s="50"/>
      <c r="IMG149" s="53"/>
      <c r="IMH149" s="54"/>
      <c r="IMI149" s="55"/>
      <c r="IMJ149" s="73"/>
      <c r="IMK149" s="51"/>
      <c r="IML149" s="50"/>
      <c r="IMM149" s="53"/>
      <c r="IMN149" s="54"/>
      <c r="IMO149" s="55"/>
      <c r="IMP149" s="73"/>
      <c r="IMQ149" s="51"/>
      <c r="IMR149" s="50"/>
      <c r="IMS149" s="53"/>
      <c r="IMT149" s="54"/>
      <c r="IMU149" s="55"/>
      <c r="IMV149" s="73"/>
      <c r="IMW149" s="51"/>
      <c r="IMX149" s="50"/>
      <c r="IMY149" s="53"/>
      <c r="IMZ149" s="54"/>
      <c r="INA149" s="55"/>
      <c r="INB149" s="73"/>
      <c r="INC149" s="51"/>
      <c r="IND149" s="50"/>
      <c r="INE149" s="53"/>
      <c r="INF149" s="54"/>
      <c r="ING149" s="55"/>
      <c r="INH149" s="73"/>
      <c r="INI149" s="51"/>
      <c r="INJ149" s="50"/>
      <c r="INK149" s="53"/>
      <c r="INL149" s="54"/>
      <c r="INM149" s="55"/>
      <c r="INN149" s="73"/>
      <c r="INO149" s="51"/>
      <c r="INP149" s="50"/>
      <c r="INQ149" s="53"/>
      <c r="INR149" s="54"/>
      <c r="INS149" s="55"/>
      <c r="INT149" s="73"/>
      <c r="INU149" s="51"/>
      <c r="INV149" s="50"/>
      <c r="INW149" s="53"/>
      <c r="INX149" s="54"/>
      <c r="INY149" s="55"/>
      <c r="INZ149" s="73"/>
      <c r="IOA149" s="51"/>
      <c r="IOB149" s="50"/>
      <c r="IOC149" s="53"/>
      <c r="IOD149" s="54"/>
      <c r="IOE149" s="55"/>
      <c r="IOF149" s="73"/>
      <c r="IOG149" s="51"/>
      <c r="IOH149" s="50"/>
      <c r="IOI149" s="53"/>
      <c r="IOJ149" s="54"/>
      <c r="IOK149" s="55"/>
      <c r="IOL149" s="73"/>
      <c r="IOM149" s="51"/>
      <c r="ION149" s="50"/>
      <c r="IOO149" s="53"/>
      <c r="IOP149" s="54"/>
      <c r="IOQ149" s="55"/>
      <c r="IOR149" s="73"/>
      <c r="IOS149" s="51"/>
      <c r="IOT149" s="50"/>
      <c r="IOU149" s="53"/>
      <c r="IOV149" s="54"/>
      <c r="IOW149" s="55"/>
      <c r="IOX149" s="73"/>
      <c r="IOY149" s="51"/>
      <c r="IOZ149" s="50"/>
      <c r="IPA149" s="53"/>
      <c r="IPB149" s="54"/>
      <c r="IPC149" s="55"/>
      <c r="IPD149" s="73"/>
      <c r="IPE149" s="51"/>
      <c r="IPF149" s="50"/>
      <c r="IPG149" s="53"/>
      <c r="IPH149" s="54"/>
      <c r="IPI149" s="55"/>
      <c r="IPJ149" s="73"/>
      <c r="IPK149" s="51"/>
      <c r="IPL149" s="50"/>
      <c r="IPM149" s="53"/>
      <c r="IPN149" s="54"/>
      <c r="IPO149" s="55"/>
      <c r="IPP149" s="73"/>
      <c r="IPQ149" s="51"/>
      <c r="IPR149" s="50"/>
      <c r="IPS149" s="53"/>
      <c r="IPT149" s="54"/>
      <c r="IPU149" s="55"/>
      <c r="IPV149" s="73"/>
      <c r="IPW149" s="51"/>
      <c r="IPX149" s="50"/>
      <c r="IPY149" s="53"/>
      <c r="IPZ149" s="54"/>
      <c r="IQA149" s="55"/>
      <c r="IQB149" s="73"/>
      <c r="IQC149" s="51"/>
      <c r="IQD149" s="50"/>
      <c r="IQE149" s="53"/>
      <c r="IQF149" s="54"/>
      <c r="IQG149" s="55"/>
      <c r="IQH149" s="73"/>
      <c r="IQI149" s="51"/>
      <c r="IQJ149" s="50"/>
      <c r="IQK149" s="53"/>
      <c r="IQL149" s="54"/>
      <c r="IQM149" s="55"/>
      <c r="IQN149" s="73"/>
      <c r="IQO149" s="51"/>
      <c r="IQP149" s="50"/>
      <c r="IQQ149" s="53"/>
      <c r="IQR149" s="54"/>
      <c r="IQS149" s="55"/>
      <c r="IQT149" s="73"/>
      <c r="IQU149" s="51"/>
      <c r="IQV149" s="50"/>
      <c r="IQW149" s="53"/>
      <c r="IQX149" s="54"/>
      <c r="IQY149" s="55"/>
      <c r="IQZ149" s="73"/>
      <c r="IRA149" s="51"/>
      <c r="IRB149" s="50"/>
      <c r="IRC149" s="53"/>
      <c r="IRD149" s="54"/>
      <c r="IRE149" s="55"/>
      <c r="IRF149" s="73"/>
      <c r="IRG149" s="51"/>
      <c r="IRH149" s="50"/>
      <c r="IRI149" s="53"/>
      <c r="IRJ149" s="54"/>
      <c r="IRK149" s="55"/>
      <c r="IRL149" s="73"/>
      <c r="IRM149" s="51"/>
      <c r="IRN149" s="50"/>
      <c r="IRO149" s="53"/>
      <c r="IRP149" s="54"/>
      <c r="IRQ149" s="55"/>
      <c r="IRR149" s="73"/>
      <c r="IRS149" s="51"/>
      <c r="IRT149" s="50"/>
      <c r="IRU149" s="53"/>
      <c r="IRV149" s="54"/>
      <c r="IRW149" s="55"/>
      <c r="IRX149" s="73"/>
      <c r="IRY149" s="51"/>
      <c r="IRZ149" s="50"/>
      <c r="ISA149" s="53"/>
      <c r="ISB149" s="54"/>
      <c r="ISC149" s="55"/>
      <c r="ISD149" s="73"/>
      <c r="ISE149" s="51"/>
      <c r="ISF149" s="50"/>
      <c r="ISG149" s="53"/>
      <c r="ISH149" s="54"/>
      <c r="ISI149" s="55"/>
      <c r="ISJ149" s="73"/>
      <c r="ISK149" s="51"/>
      <c r="ISL149" s="50"/>
      <c r="ISM149" s="53"/>
      <c r="ISN149" s="54"/>
      <c r="ISO149" s="55"/>
      <c r="ISP149" s="73"/>
      <c r="ISQ149" s="51"/>
      <c r="ISR149" s="50"/>
      <c r="ISS149" s="53"/>
      <c r="IST149" s="54"/>
      <c r="ISU149" s="55"/>
      <c r="ISV149" s="73"/>
      <c r="ISW149" s="51"/>
      <c r="ISX149" s="50"/>
      <c r="ISY149" s="53"/>
      <c r="ISZ149" s="54"/>
      <c r="ITA149" s="55"/>
      <c r="ITB149" s="73"/>
      <c r="ITC149" s="51"/>
      <c r="ITD149" s="50"/>
      <c r="ITE149" s="53"/>
      <c r="ITF149" s="54"/>
      <c r="ITG149" s="55"/>
      <c r="ITH149" s="73"/>
      <c r="ITI149" s="51"/>
      <c r="ITJ149" s="50"/>
      <c r="ITK149" s="53"/>
      <c r="ITL149" s="54"/>
      <c r="ITM149" s="55"/>
      <c r="ITN149" s="73"/>
      <c r="ITO149" s="51"/>
      <c r="ITP149" s="50"/>
      <c r="ITQ149" s="53"/>
      <c r="ITR149" s="54"/>
      <c r="ITS149" s="55"/>
      <c r="ITT149" s="73"/>
      <c r="ITU149" s="51"/>
      <c r="ITV149" s="50"/>
      <c r="ITW149" s="53"/>
      <c r="ITX149" s="54"/>
      <c r="ITY149" s="55"/>
      <c r="ITZ149" s="73"/>
      <c r="IUA149" s="51"/>
      <c r="IUB149" s="50"/>
      <c r="IUC149" s="53"/>
      <c r="IUD149" s="54"/>
      <c r="IUE149" s="55"/>
      <c r="IUF149" s="73"/>
      <c r="IUG149" s="51"/>
      <c r="IUH149" s="50"/>
      <c r="IUI149" s="53"/>
      <c r="IUJ149" s="54"/>
      <c r="IUK149" s="55"/>
      <c r="IUL149" s="73"/>
      <c r="IUM149" s="51"/>
      <c r="IUN149" s="50"/>
      <c r="IUO149" s="53"/>
      <c r="IUP149" s="54"/>
      <c r="IUQ149" s="55"/>
      <c r="IUR149" s="73"/>
      <c r="IUS149" s="51"/>
      <c r="IUT149" s="50"/>
      <c r="IUU149" s="53"/>
      <c r="IUV149" s="54"/>
      <c r="IUW149" s="55"/>
      <c r="IUX149" s="73"/>
      <c r="IUY149" s="51"/>
      <c r="IUZ149" s="50"/>
      <c r="IVA149" s="53"/>
      <c r="IVB149" s="54"/>
      <c r="IVC149" s="55"/>
      <c r="IVD149" s="73"/>
      <c r="IVE149" s="51"/>
      <c r="IVF149" s="50"/>
      <c r="IVG149" s="53"/>
      <c r="IVH149" s="54"/>
      <c r="IVI149" s="55"/>
      <c r="IVJ149" s="73"/>
      <c r="IVK149" s="51"/>
      <c r="IVL149" s="50"/>
      <c r="IVM149" s="53"/>
      <c r="IVN149" s="54"/>
      <c r="IVO149" s="55"/>
      <c r="IVP149" s="73"/>
      <c r="IVQ149" s="51"/>
      <c r="IVR149" s="50"/>
      <c r="IVS149" s="53"/>
      <c r="IVT149" s="54"/>
      <c r="IVU149" s="55"/>
      <c r="IVV149" s="73"/>
      <c r="IVW149" s="51"/>
      <c r="IVX149" s="50"/>
      <c r="IVY149" s="53"/>
      <c r="IVZ149" s="54"/>
      <c r="IWA149" s="55"/>
      <c r="IWB149" s="73"/>
      <c r="IWC149" s="51"/>
      <c r="IWD149" s="50"/>
      <c r="IWE149" s="53"/>
      <c r="IWF149" s="54"/>
      <c r="IWG149" s="55"/>
      <c r="IWH149" s="73"/>
      <c r="IWI149" s="51"/>
      <c r="IWJ149" s="50"/>
      <c r="IWK149" s="53"/>
      <c r="IWL149" s="54"/>
      <c r="IWM149" s="55"/>
      <c r="IWN149" s="73"/>
      <c r="IWO149" s="51"/>
      <c r="IWP149" s="50"/>
      <c r="IWQ149" s="53"/>
      <c r="IWR149" s="54"/>
      <c r="IWS149" s="55"/>
      <c r="IWT149" s="73"/>
      <c r="IWU149" s="51"/>
      <c r="IWV149" s="50"/>
      <c r="IWW149" s="53"/>
      <c r="IWX149" s="54"/>
      <c r="IWY149" s="55"/>
      <c r="IWZ149" s="73"/>
      <c r="IXA149" s="51"/>
      <c r="IXB149" s="50"/>
      <c r="IXC149" s="53"/>
      <c r="IXD149" s="54"/>
      <c r="IXE149" s="55"/>
      <c r="IXF149" s="73"/>
      <c r="IXG149" s="51"/>
      <c r="IXH149" s="50"/>
      <c r="IXI149" s="53"/>
      <c r="IXJ149" s="54"/>
      <c r="IXK149" s="55"/>
      <c r="IXL149" s="73"/>
      <c r="IXM149" s="51"/>
      <c r="IXN149" s="50"/>
      <c r="IXO149" s="53"/>
      <c r="IXP149" s="54"/>
      <c r="IXQ149" s="55"/>
      <c r="IXR149" s="73"/>
      <c r="IXS149" s="51"/>
      <c r="IXT149" s="50"/>
      <c r="IXU149" s="53"/>
      <c r="IXV149" s="54"/>
      <c r="IXW149" s="55"/>
      <c r="IXX149" s="73"/>
      <c r="IXY149" s="51"/>
      <c r="IXZ149" s="50"/>
      <c r="IYA149" s="53"/>
      <c r="IYB149" s="54"/>
      <c r="IYC149" s="55"/>
      <c r="IYD149" s="73"/>
      <c r="IYE149" s="51"/>
      <c r="IYF149" s="50"/>
      <c r="IYG149" s="53"/>
      <c r="IYH149" s="54"/>
      <c r="IYI149" s="55"/>
      <c r="IYJ149" s="73"/>
      <c r="IYK149" s="51"/>
      <c r="IYL149" s="50"/>
      <c r="IYM149" s="53"/>
      <c r="IYN149" s="54"/>
      <c r="IYO149" s="55"/>
      <c r="IYP149" s="73"/>
      <c r="IYQ149" s="51"/>
      <c r="IYR149" s="50"/>
      <c r="IYS149" s="53"/>
      <c r="IYT149" s="54"/>
      <c r="IYU149" s="55"/>
      <c r="IYV149" s="73"/>
      <c r="IYW149" s="51"/>
      <c r="IYX149" s="50"/>
      <c r="IYY149" s="53"/>
      <c r="IYZ149" s="54"/>
      <c r="IZA149" s="55"/>
      <c r="IZB149" s="73"/>
      <c r="IZC149" s="51"/>
      <c r="IZD149" s="50"/>
      <c r="IZE149" s="53"/>
      <c r="IZF149" s="54"/>
      <c r="IZG149" s="55"/>
      <c r="IZH149" s="73"/>
      <c r="IZI149" s="51"/>
      <c r="IZJ149" s="50"/>
      <c r="IZK149" s="53"/>
      <c r="IZL149" s="54"/>
      <c r="IZM149" s="55"/>
      <c r="IZN149" s="73"/>
      <c r="IZO149" s="51"/>
      <c r="IZP149" s="50"/>
      <c r="IZQ149" s="53"/>
      <c r="IZR149" s="54"/>
      <c r="IZS149" s="55"/>
      <c r="IZT149" s="73"/>
      <c r="IZU149" s="51"/>
      <c r="IZV149" s="50"/>
      <c r="IZW149" s="53"/>
      <c r="IZX149" s="54"/>
      <c r="IZY149" s="55"/>
      <c r="IZZ149" s="73"/>
      <c r="JAA149" s="51"/>
      <c r="JAB149" s="50"/>
      <c r="JAC149" s="53"/>
      <c r="JAD149" s="54"/>
      <c r="JAE149" s="55"/>
      <c r="JAF149" s="73"/>
      <c r="JAG149" s="51"/>
      <c r="JAH149" s="50"/>
      <c r="JAI149" s="53"/>
      <c r="JAJ149" s="54"/>
      <c r="JAK149" s="55"/>
      <c r="JAL149" s="73"/>
      <c r="JAM149" s="51"/>
      <c r="JAN149" s="50"/>
      <c r="JAO149" s="53"/>
      <c r="JAP149" s="54"/>
      <c r="JAQ149" s="55"/>
      <c r="JAR149" s="73"/>
      <c r="JAS149" s="51"/>
      <c r="JAT149" s="50"/>
      <c r="JAU149" s="53"/>
      <c r="JAV149" s="54"/>
      <c r="JAW149" s="55"/>
      <c r="JAX149" s="73"/>
      <c r="JAY149" s="51"/>
      <c r="JAZ149" s="50"/>
      <c r="JBA149" s="53"/>
      <c r="JBB149" s="54"/>
      <c r="JBC149" s="55"/>
      <c r="JBD149" s="73"/>
      <c r="JBE149" s="51"/>
      <c r="JBF149" s="50"/>
      <c r="JBG149" s="53"/>
      <c r="JBH149" s="54"/>
      <c r="JBI149" s="55"/>
      <c r="JBJ149" s="73"/>
      <c r="JBK149" s="51"/>
      <c r="JBL149" s="50"/>
      <c r="JBM149" s="53"/>
      <c r="JBN149" s="54"/>
      <c r="JBO149" s="55"/>
      <c r="JBP149" s="73"/>
      <c r="JBQ149" s="51"/>
      <c r="JBR149" s="50"/>
      <c r="JBS149" s="53"/>
      <c r="JBT149" s="54"/>
      <c r="JBU149" s="55"/>
      <c r="JBV149" s="73"/>
      <c r="JBW149" s="51"/>
      <c r="JBX149" s="50"/>
      <c r="JBY149" s="53"/>
      <c r="JBZ149" s="54"/>
      <c r="JCA149" s="55"/>
      <c r="JCB149" s="73"/>
      <c r="JCC149" s="51"/>
      <c r="JCD149" s="50"/>
      <c r="JCE149" s="53"/>
      <c r="JCF149" s="54"/>
      <c r="JCG149" s="55"/>
      <c r="JCH149" s="73"/>
      <c r="JCI149" s="51"/>
      <c r="JCJ149" s="50"/>
      <c r="JCK149" s="53"/>
      <c r="JCL149" s="54"/>
      <c r="JCM149" s="55"/>
      <c r="JCN149" s="73"/>
      <c r="JCO149" s="51"/>
      <c r="JCP149" s="50"/>
      <c r="JCQ149" s="53"/>
      <c r="JCR149" s="54"/>
      <c r="JCS149" s="55"/>
      <c r="JCT149" s="73"/>
      <c r="JCU149" s="51"/>
      <c r="JCV149" s="50"/>
      <c r="JCW149" s="53"/>
      <c r="JCX149" s="54"/>
      <c r="JCY149" s="55"/>
      <c r="JCZ149" s="73"/>
      <c r="JDA149" s="51"/>
      <c r="JDB149" s="50"/>
      <c r="JDC149" s="53"/>
      <c r="JDD149" s="54"/>
      <c r="JDE149" s="55"/>
      <c r="JDF149" s="73"/>
      <c r="JDG149" s="51"/>
      <c r="JDH149" s="50"/>
      <c r="JDI149" s="53"/>
      <c r="JDJ149" s="54"/>
      <c r="JDK149" s="55"/>
      <c r="JDL149" s="73"/>
      <c r="JDM149" s="51"/>
      <c r="JDN149" s="50"/>
      <c r="JDO149" s="53"/>
      <c r="JDP149" s="54"/>
      <c r="JDQ149" s="55"/>
      <c r="JDR149" s="73"/>
      <c r="JDS149" s="51"/>
      <c r="JDT149" s="50"/>
      <c r="JDU149" s="53"/>
      <c r="JDV149" s="54"/>
      <c r="JDW149" s="55"/>
      <c r="JDX149" s="73"/>
      <c r="JDY149" s="51"/>
      <c r="JDZ149" s="50"/>
      <c r="JEA149" s="53"/>
      <c r="JEB149" s="54"/>
      <c r="JEC149" s="55"/>
      <c r="JED149" s="73"/>
      <c r="JEE149" s="51"/>
      <c r="JEF149" s="50"/>
      <c r="JEG149" s="53"/>
      <c r="JEH149" s="54"/>
      <c r="JEI149" s="55"/>
      <c r="JEJ149" s="73"/>
      <c r="JEK149" s="51"/>
      <c r="JEL149" s="50"/>
      <c r="JEM149" s="53"/>
      <c r="JEN149" s="54"/>
      <c r="JEO149" s="55"/>
      <c r="JEP149" s="73"/>
      <c r="JEQ149" s="51"/>
      <c r="JER149" s="50"/>
      <c r="JES149" s="53"/>
      <c r="JET149" s="54"/>
      <c r="JEU149" s="55"/>
      <c r="JEV149" s="73"/>
      <c r="JEW149" s="51"/>
      <c r="JEX149" s="50"/>
      <c r="JEY149" s="53"/>
      <c r="JEZ149" s="54"/>
      <c r="JFA149" s="55"/>
      <c r="JFB149" s="73"/>
      <c r="JFC149" s="51"/>
      <c r="JFD149" s="50"/>
      <c r="JFE149" s="53"/>
      <c r="JFF149" s="54"/>
      <c r="JFG149" s="55"/>
      <c r="JFH149" s="73"/>
      <c r="JFI149" s="51"/>
      <c r="JFJ149" s="50"/>
      <c r="JFK149" s="53"/>
      <c r="JFL149" s="54"/>
      <c r="JFM149" s="55"/>
      <c r="JFN149" s="73"/>
      <c r="JFO149" s="51"/>
      <c r="JFP149" s="50"/>
      <c r="JFQ149" s="53"/>
      <c r="JFR149" s="54"/>
      <c r="JFS149" s="55"/>
      <c r="JFT149" s="73"/>
      <c r="JFU149" s="51"/>
      <c r="JFV149" s="50"/>
      <c r="JFW149" s="53"/>
      <c r="JFX149" s="54"/>
      <c r="JFY149" s="55"/>
      <c r="JFZ149" s="73"/>
      <c r="JGA149" s="51"/>
      <c r="JGB149" s="50"/>
      <c r="JGC149" s="53"/>
      <c r="JGD149" s="54"/>
      <c r="JGE149" s="55"/>
      <c r="JGF149" s="73"/>
      <c r="JGG149" s="51"/>
      <c r="JGH149" s="50"/>
      <c r="JGI149" s="53"/>
      <c r="JGJ149" s="54"/>
      <c r="JGK149" s="55"/>
      <c r="JGL149" s="73"/>
      <c r="JGM149" s="51"/>
      <c r="JGN149" s="50"/>
      <c r="JGO149" s="53"/>
      <c r="JGP149" s="54"/>
      <c r="JGQ149" s="55"/>
      <c r="JGR149" s="73"/>
      <c r="JGS149" s="51"/>
      <c r="JGT149" s="50"/>
      <c r="JGU149" s="53"/>
      <c r="JGV149" s="54"/>
      <c r="JGW149" s="55"/>
      <c r="JGX149" s="73"/>
      <c r="JGY149" s="51"/>
      <c r="JGZ149" s="50"/>
      <c r="JHA149" s="53"/>
      <c r="JHB149" s="54"/>
      <c r="JHC149" s="55"/>
      <c r="JHD149" s="73"/>
      <c r="JHE149" s="51"/>
      <c r="JHF149" s="50"/>
      <c r="JHG149" s="53"/>
      <c r="JHH149" s="54"/>
      <c r="JHI149" s="55"/>
      <c r="JHJ149" s="73"/>
      <c r="JHK149" s="51"/>
      <c r="JHL149" s="50"/>
      <c r="JHM149" s="53"/>
      <c r="JHN149" s="54"/>
      <c r="JHO149" s="55"/>
      <c r="JHP149" s="73"/>
      <c r="JHQ149" s="51"/>
      <c r="JHR149" s="50"/>
      <c r="JHS149" s="53"/>
      <c r="JHT149" s="54"/>
      <c r="JHU149" s="55"/>
      <c r="JHV149" s="73"/>
      <c r="JHW149" s="51"/>
      <c r="JHX149" s="50"/>
      <c r="JHY149" s="53"/>
      <c r="JHZ149" s="54"/>
      <c r="JIA149" s="55"/>
      <c r="JIB149" s="73"/>
      <c r="JIC149" s="51"/>
      <c r="JID149" s="50"/>
      <c r="JIE149" s="53"/>
      <c r="JIF149" s="54"/>
      <c r="JIG149" s="55"/>
      <c r="JIH149" s="73"/>
      <c r="JII149" s="51"/>
      <c r="JIJ149" s="50"/>
      <c r="JIK149" s="53"/>
      <c r="JIL149" s="54"/>
      <c r="JIM149" s="55"/>
      <c r="JIN149" s="73"/>
      <c r="JIO149" s="51"/>
      <c r="JIP149" s="50"/>
      <c r="JIQ149" s="53"/>
      <c r="JIR149" s="54"/>
      <c r="JIS149" s="55"/>
      <c r="JIT149" s="73"/>
      <c r="JIU149" s="51"/>
      <c r="JIV149" s="50"/>
      <c r="JIW149" s="53"/>
      <c r="JIX149" s="54"/>
      <c r="JIY149" s="55"/>
      <c r="JIZ149" s="73"/>
      <c r="JJA149" s="51"/>
      <c r="JJB149" s="50"/>
      <c r="JJC149" s="53"/>
      <c r="JJD149" s="54"/>
      <c r="JJE149" s="55"/>
      <c r="JJF149" s="73"/>
      <c r="JJG149" s="51"/>
      <c r="JJH149" s="50"/>
      <c r="JJI149" s="53"/>
      <c r="JJJ149" s="54"/>
      <c r="JJK149" s="55"/>
      <c r="JJL149" s="73"/>
      <c r="JJM149" s="51"/>
      <c r="JJN149" s="50"/>
      <c r="JJO149" s="53"/>
      <c r="JJP149" s="54"/>
      <c r="JJQ149" s="55"/>
      <c r="JJR149" s="73"/>
      <c r="JJS149" s="51"/>
      <c r="JJT149" s="50"/>
      <c r="JJU149" s="53"/>
      <c r="JJV149" s="54"/>
      <c r="JJW149" s="55"/>
      <c r="JJX149" s="73"/>
      <c r="JJY149" s="51"/>
      <c r="JJZ149" s="50"/>
      <c r="JKA149" s="53"/>
      <c r="JKB149" s="54"/>
      <c r="JKC149" s="55"/>
      <c r="JKD149" s="73"/>
      <c r="JKE149" s="51"/>
      <c r="JKF149" s="50"/>
      <c r="JKG149" s="53"/>
      <c r="JKH149" s="54"/>
      <c r="JKI149" s="55"/>
      <c r="JKJ149" s="73"/>
      <c r="JKK149" s="51"/>
      <c r="JKL149" s="50"/>
      <c r="JKM149" s="53"/>
      <c r="JKN149" s="54"/>
      <c r="JKO149" s="55"/>
      <c r="JKP149" s="73"/>
      <c r="JKQ149" s="51"/>
      <c r="JKR149" s="50"/>
      <c r="JKS149" s="53"/>
      <c r="JKT149" s="54"/>
      <c r="JKU149" s="55"/>
      <c r="JKV149" s="73"/>
      <c r="JKW149" s="51"/>
      <c r="JKX149" s="50"/>
      <c r="JKY149" s="53"/>
      <c r="JKZ149" s="54"/>
      <c r="JLA149" s="55"/>
      <c r="JLB149" s="73"/>
      <c r="JLC149" s="51"/>
      <c r="JLD149" s="50"/>
      <c r="JLE149" s="53"/>
      <c r="JLF149" s="54"/>
      <c r="JLG149" s="55"/>
      <c r="JLH149" s="73"/>
      <c r="JLI149" s="51"/>
      <c r="JLJ149" s="50"/>
      <c r="JLK149" s="53"/>
      <c r="JLL149" s="54"/>
      <c r="JLM149" s="55"/>
      <c r="JLN149" s="73"/>
      <c r="JLO149" s="51"/>
      <c r="JLP149" s="50"/>
      <c r="JLQ149" s="53"/>
      <c r="JLR149" s="54"/>
      <c r="JLS149" s="55"/>
      <c r="JLT149" s="73"/>
      <c r="JLU149" s="51"/>
      <c r="JLV149" s="50"/>
      <c r="JLW149" s="53"/>
      <c r="JLX149" s="54"/>
      <c r="JLY149" s="55"/>
      <c r="JLZ149" s="73"/>
      <c r="JMA149" s="51"/>
      <c r="JMB149" s="50"/>
      <c r="JMC149" s="53"/>
      <c r="JMD149" s="54"/>
      <c r="JME149" s="55"/>
      <c r="JMF149" s="73"/>
      <c r="JMG149" s="51"/>
      <c r="JMH149" s="50"/>
      <c r="JMI149" s="53"/>
      <c r="JMJ149" s="54"/>
      <c r="JMK149" s="55"/>
      <c r="JML149" s="73"/>
      <c r="JMM149" s="51"/>
      <c r="JMN149" s="50"/>
      <c r="JMO149" s="53"/>
      <c r="JMP149" s="54"/>
      <c r="JMQ149" s="55"/>
      <c r="JMR149" s="73"/>
      <c r="JMS149" s="51"/>
      <c r="JMT149" s="50"/>
      <c r="JMU149" s="53"/>
      <c r="JMV149" s="54"/>
      <c r="JMW149" s="55"/>
      <c r="JMX149" s="73"/>
      <c r="JMY149" s="51"/>
      <c r="JMZ149" s="50"/>
      <c r="JNA149" s="53"/>
      <c r="JNB149" s="54"/>
      <c r="JNC149" s="55"/>
      <c r="JND149" s="73"/>
      <c r="JNE149" s="51"/>
      <c r="JNF149" s="50"/>
      <c r="JNG149" s="53"/>
      <c r="JNH149" s="54"/>
      <c r="JNI149" s="55"/>
      <c r="JNJ149" s="73"/>
      <c r="JNK149" s="51"/>
      <c r="JNL149" s="50"/>
      <c r="JNM149" s="53"/>
      <c r="JNN149" s="54"/>
      <c r="JNO149" s="55"/>
      <c r="JNP149" s="73"/>
      <c r="JNQ149" s="51"/>
      <c r="JNR149" s="50"/>
      <c r="JNS149" s="53"/>
      <c r="JNT149" s="54"/>
      <c r="JNU149" s="55"/>
      <c r="JNV149" s="73"/>
      <c r="JNW149" s="51"/>
      <c r="JNX149" s="50"/>
      <c r="JNY149" s="53"/>
      <c r="JNZ149" s="54"/>
      <c r="JOA149" s="55"/>
      <c r="JOB149" s="73"/>
      <c r="JOC149" s="51"/>
      <c r="JOD149" s="50"/>
      <c r="JOE149" s="53"/>
      <c r="JOF149" s="54"/>
      <c r="JOG149" s="55"/>
      <c r="JOH149" s="73"/>
      <c r="JOI149" s="51"/>
      <c r="JOJ149" s="50"/>
      <c r="JOK149" s="53"/>
      <c r="JOL149" s="54"/>
      <c r="JOM149" s="55"/>
      <c r="JON149" s="73"/>
      <c r="JOO149" s="51"/>
      <c r="JOP149" s="50"/>
      <c r="JOQ149" s="53"/>
      <c r="JOR149" s="54"/>
      <c r="JOS149" s="55"/>
      <c r="JOT149" s="73"/>
      <c r="JOU149" s="51"/>
      <c r="JOV149" s="50"/>
      <c r="JOW149" s="53"/>
      <c r="JOX149" s="54"/>
      <c r="JOY149" s="55"/>
      <c r="JOZ149" s="73"/>
      <c r="JPA149" s="51"/>
      <c r="JPB149" s="50"/>
      <c r="JPC149" s="53"/>
      <c r="JPD149" s="54"/>
      <c r="JPE149" s="55"/>
      <c r="JPF149" s="73"/>
      <c r="JPG149" s="51"/>
      <c r="JPH149" s="50"/>
      <c r="JPI149" s="53"/>
      <c r="JPJ149" s="54"/>
      <c r="JPK149" s="55"/>
      <c r="JPL149" s="73"/>
      <c r="JPM149" s="51"/>
      <c r="JPN149" s="50"/>
      <c r="JPO149" s="53"/>
      <c r="JPP149" s="54"/>
      <c r="JPQ149" s="55"/>
      <c r="JPR149" s="73"/>
      <c r="JPS149" s="51"/>
      <c r="JPT149" s="50"/>
      <c r="JPU149" s="53"/>
      <c r="JPV149" s="54"/>
      <c r="JPW149" s="55"/>
      <c r="JPX149" s="73"/>
      <c r="JPY149" s="51"/>
      <c r="JPZ149" s="50"/>
      <c r="JQA149" s="53"/>
      <c r="JQB149" s="54"/>
      <c r="JQC149" s="55"/>
      <c r="JQD149" s="73"/>
      <c r="JQE149" s="51"/>
      <c r="JQF149" s="50"/>
      <c r="JQG149" s="53"/>
      <c r="JQH149" s="54"/>
      <c r="JQI149" s="55"/>
      <c r="JQJ149" s="73"/>
      <c r="JQK149" s="51"/>
      <c r="JQL149" s="50"/>
      <c r="JQM149" s="53"/>
      <c r="JQN149" s="54"/>
      <c r="JQO149" s="55"/>
      <c r="JQP149" s="73"/>
      <c r="JQQ149" s="51"/>
      <c r="JQR149" s="50"/>
      <c r="JQS149" s="53"/>
      <c r="JQT149" s="54"/>
      <c r="JQU149" s="55"/>
      <c r="JQV149" s="73"/>
      <c r="JQW149" s="51"/>
      <c r="JQX149" s="50"/>
      <c r="JQY149" s="53"/>
      <c r="JQZ149" s="54"/>
      <c r="JRA149" s="55"/>
      <c r="JRB149" s="73"/>
      <c r="JRC149" s="51"/>
      <c r="JRD149" s="50"/>
      <c r="JRE149" s="53"/>
      <c r="JRF149" s="54"/>
      <c r="JRG149" s="55"/>
      <c r="JRH149" s="73"/>
      <c r="JRI149" s="51"/>
      <c r="JRJ149" s="50"/>
      <c r="JRK149" s="53"/>
      <c r="JRL149" s="54"/>
      <c r="JRM149" s="55"/>
      <c r="JRN149" s="73"/>
      <c r="JRO149" s="51"/>
      <c r="JRP149" s="50"/>
      <c r="JRQ149" s="53"/>
      <c r="JRR149" s="54"/>
      <c r="JRS149" s="55"/>
      <c r="JRT149" s="73"/>
      <c r="JRU149" s="51"/>
      <c r="JRV149" s="50"/>
      <c r="JRW149" s="53"/>
      <c r="JRX149" s="54"/>
      <c r="JRY149" s="55"/>
      <c r="JRZ149" s="73"/>
      <c r="JSA149" s="51"/>
      <c r="JSB149" s="50"/>
      <c r="JSC149" s="53"/>
      <c r="JSD149" s="54"/>
      <c r="JSE149" s="55"/>
      <c r="JSF149" s="73"/>
      <c r="JSG149" s="51"/>
      <c r="JSH149" s="50"/>
      <c r="JSI149" s="53"/>
      <c r="JSJ149" s="54"/>
      <c r="JSK149" s="55"/>
      <c r="JSL149" s="73"/>
      <c r="JSM149" s="51"/>
      <c r="JSN149" s="50"/>
      <c r="JSO149" s="53"/>
      <c r="JSP149" s="54"/>
      <c r="JSQ149" s="55"/>
      <c r="JSR149" s="73"/>
      <c r="JSS149" s="51"/>
      <c r="JST149" s="50"/>
      <c r="JSU149" s="53"/>
      <c r="JSV149" s="54"/>
      <c r="JSW149" s="55"/>
      <c r="JSX149" s="73"/>
      <c r="JSY149" s="51"/>
      <c r="JSZ149" s="50"/>
      <c r="JTA149" s="53"/>
      <c r="JTB149" s="54"/>
      <c r="JTC149" s="55"/>
      <c r="JTD149" s="73"/>
      <c r="JTE149" s="51"/>
      <c r="JTF149" s="50"/>
      <c r="JTG149" s="53"/>
      <c r="JTH149" s="54"/>
      <c r="JTI149" s="55"/>
      <c r="JTJ149" s="73"/>
      <c r="JTK149" s="51"/>
      <c r="JTL149" s="50"/>
      <c r="JTM149" s="53"/>
      <c r="JTN149" s="54"/>
      <c r="JTO149" s="55"/>
      <c r="JTP149" s="73"/>
      <c r="JTQ149" s="51"/>
      <c r="JTR149" s="50"/>
      <c r="JTS149" s="53"/>
      <c r="JTT149" s="54"/>
      <c r="JTU149" s="55"/>
      <c r="JTV149" s="73"/>
      <c r="JTW149" s="51"/>
      <c r="JTX149" s="50"/>
      <c r="JTY149" s="53"/>
      <c r="JTZ149" s="54"/>
      <c r="JUA149" s="55"/>
      <c r="JUB149" s="73"/>
      <c r="JUC149" s="51"/>
      <c r="JUD149" s="50"/>
      <c r="JUE149" s="53"/>
      <c r="JUF149" s="54"/>
      <c r="JUG149" s="55"/>
      <c r="JUH149" s="73"/>
      <c r="JUI149" s="51"/>
      <c r="JUJ149" s="50"/>
      <c r="JUK149" s="53"/>
      <c r="JUL149" s="54"/>
      <c r="JUM149" s="55"/>
      <c r="JUN149" s="73"/>
      <c r="JUO149" s="51"/>
      <c r="JUP149" s="50"/>
      <c r="JUQ149" s="53"/>
      <c r="JUR149" s="54"/>
      <c r="JUS149" s="55"/>
      <c r="JUT149" s="73"/>
      <c r="JUU149" s="51"/>
      <c r="JUV149" s="50"/>
      <c r="JUW149" s="53"/>
      <c r="JUX149" s="54"/>
      <c r="JUY149" s="55"/>
      <c r="JUZ149" s="73"/>
      <c r="JVA149" s="51"/>
      <c r="JVB149" s="50"/>
      <c r="JVC149" s="53"/>
      <c r="JVD149" s="54"/>
      <c r="JVE149" s="55"/>
      <c r="JVF149" s="73"/>
      <c r="JVG149" s="51"/>
      <c r="JVH149" s="50"/>
      <c r="JVI149" s="53"/>
      <c r="JVJ149" s="54"/>
      <c r="JVK149" s="55"/>
      <c r="JVL149" s="73"/>
      <c r="JVM149" s="51"/>
      <c r="JVN149" s="50"/>
      <c r="JVO149" s="53"/>
      <c r="JVP149" s="54"/>
      <c r="JVQ149" s="55"/>
      <c r="JVR149" s="73"/>
      <c r="JVS149" s="51"/>
      <c r="JVT149" s="50"/>
      <c r="JVU149" s="53"/>
      <c r="JVV149" s="54"/>
      <c r="JVW149" s="55"/>
      <c r="JVX149" s="73"/>
      <c r="JVY149" s="51"/>
      <c r="JVZ149" s="50"/>
      <c r="JWA149" s="53"/>
      <c r="JWB149" s="54"/>
      <c r="JWC149" s="55"/>
      <c r="JWD149" s="73"/>
      <c r="JWE149" s="51"/>
      <c r="JWF149" s="50"/>
      <c r="JWG149" s="53"/>
      <c r="JWH149" s="54"/>
      <c r="JWI149" s="55"/>
      <c r="JWJ149" s="73"/>
      <c r="JWK149" s="51"/>
      <c r="JWL149" s="50"/>
      <c r="JWM149" s="53"/>
      <c r="JWN149" s="54"/>
      <c r="JWO149" s="55"/>
      <c r="JWP149" s="73"/>
      <c r="JWQ149" s="51"/>
      <c r="JWR149" s="50"/>
      <c r="JWS149" s="53"/>
      <c r="JWT149" s="54"/>
      <c r="JWU149" s="55"/>
      <c r="JWV149" s="73"/>
      <c r="JWW149" s="51"/>
      <c r="JWX149" s="50"/>
      <c r="JWY149" s="53"/>
      <c r="JWZ149" s="54"/>
      <c r="JXA149" s="55"/>
      <c r="JXB149" s="73"/>
      <c r="JXC149" s="51"/>
      <c r="JXD149" s="50"/>
      <c r="JXE149" s="53"/>
      <c r="JXF149" s="54"/>
      <c r="JXG149" s="55"/>
      <c r="JXH149" s="73"/>
      <c r="JXI149" s="51"/>
      <c r="JXJ149" s="50"/>
      <c r="JXK149" s="53"/>
      <c r="JXL149" s="54"/>
      <c r="JXM149" s="55"/>
      <c r="JXN149" s="73"/>
      <c r="JXO149" s="51"/>
      <c r="JXP149" s="50"/>
      <c r="JXQ149" s="53"/>
      <c r="JXR149" s="54"/>
      <c r="JXS149" s="55"/>
      <c r="JXT149" s="73"/>
      <c r="JXU149" s="51"/>
      <c r="JXV149" s="50"/>
      <c r="JXW149" s="53"/>
      <c r="JXX149" s="54"/>
      <c r="JXY149" s="55"/>
      <c r="JXZ149" s="73"/>
      <c r="JYA149" s="51"/>
      <c r="JYB149" s="50"/>
      <c r="JYC149" s="53"/>
      <c r="JYD149" s="54"/>
      <c r="JYE149" s="55"/>
      <c r="JYF149" s="73"/>
      <c r="JYG149" s="51"/>
      <c r="JYH149" s="50"/>
      <c r="JYI149" s="53"/>
      <c r="JYJ149" s="54"/>
      <c r="JYK149" s="55"/>
      <c r="JYL149" s="73"/>
      <c r="JYM149" s="51"/>
      <c r="JYN149" s="50"/>
      <c r="JYO149" s="53"/>
      <c r="JYP149" s="54"/>
      <c r="JYQ149" s="55"/>
      <c r="JYR149" s="73"/>
      <c r="JYS149" s="51"/>
      <c r="JYT149" s="50"/>
      <c r="JYU149" s="53"/>
      <c r="JYV149" s="54"/>
      <c r="JYW149" s="55"/>
      <c r="JYX149" s="73"/>
      <c r="JYY149" s="51"/>
      <c r="JYZ149" s="50"/>
      <c r="JZA149" s="53"/>
      <c r="JZB149" s="54"/>
      <c r="JZC149" s="55"/>
      <c r="JZD149" s="73"/>
      <c r="JZE149" s="51"/>
      <c r="JZF149" s="50"/>
      <c r="JZG149" s="53"/>
      <c r="JZH149" s="54"/>
      <c r="JZI149" s="55"/>
      <c r="JZJ149" s="73"/>
      <c r="JZK149" s="51"/>
      <c r="JZL149" s="50"/>
      <c r="JZM149" s="53"/>
      <c r="JZN149" s="54"/>
      <c r="JZO149" s="55"/>
      <c r="JZP149" s="73"/>
      <c r="JZQ149" s="51"/>
      <c r="JZR149" s="50"/>
      <c r="JZS149" s="53"/>
      <c r="JZT149" s="54"/>
      <c r="JZU149" s="55"/>
      <c r="JZV149" s="73"/>
      <c r="JZW149" s="51"/>
      <c r="JZX149" s="50"/>
      <c r="JZY149" s="53"/>
      <c r="JZZ149" s="54"/>
      <c r="KAA149" s="55"/>
      <c r="KAB149" s="73"/>
      <c r="KAC149" s="51"/>
      <c r="KAD149" s="50"/>
      <c r="KAE149" s="53"/>
      <c r="KAF149" s="54"/>
      <c r="KAG149" s="55"/>
      <c r="KAH149" s="73"/>
      <c r="KAI149" s="51"/>
      <c r="KAJ149" s="50"/>
      <c r="KAK149" s="53"/>
      <c r="KAL149" s="54"/>
      <c r="KAM149" s="55"/>
      <c r="KAN149" s="73"/>
      <c r="KAO149" s="51"/>
      <c r="KAP149" s="50"/>
      <c r="KAQ149" s="53"/>
      <c r="KAR149" s="54"/>
      <c r="KAS149" s="55"/>
      <c r="KAT149" s="73"/>
      <c r="KAU149" s="51"/>
      <c r="KAV149" s="50"/>
      <c r="KAW149" s="53"/>
      <c r="KAX149" s="54"/>
      <c r="KAY149" s="55"/>
      <c r="KAZ149" s="73"/>
      <c r="KBA149" s="51"/>
      <c r="KBB149" s="50"/>
      <c r="KBC149" s="53"/>
      <c r="KBD149" s="54"/>
      <c r="KBE149" s="55"/>
      <c r="KBF149" s="73"/>
      <c r="KBG149" s="51"/>
      <c r="KBH149" s="50"/>
      <c r="KBI149" s="53"/>
      <c r="KBJ149" s="54"/>
      <c r="KBK149" s="55"/>
      <c r="KBL149" s="73"/>
      <c r="KBM149" s="51"/>
      <c r="KBN149" s="50"/>
      <c r="KBO149" s="53"/>
      <c r="KBP149" s="54"/>
      <c r="KBQ149" s="55"/>
      <c r="KBR149" s="73"/>
      <c r="KBS149" s="51"/>
      <c r="KBT149" s="50"/>
      <c r="KBU149" s="53"/>
      <c r="KBV149" s="54"/>
      <c r="KBW149" s="55"/>
      <c r="KBX149" s="73"/>
      <c r="KBY149" s="51"/>
      <c r="KBZ149" s="50"/>
      <c r="KCA149" s="53"/>
      <c r="KCB149" s="54"/>
      <c r="KCC149" s="55"/>
      <c r="KCD149" s="73"/>
      <c r="KCE149" s="51"/>
      <c r="KCF149" s="50"/>
      <c r="KCG149" s="53"/>
      <c r="KCH149" s="54"/>
      <c r="KCI149" s="55"/>
      <c r="KCJ149" s="73"/>
      <c r="KCK149" s="51"/>
      <c r="KCL149" s="50"/>
      <c r="KCM149" s="53"/>
      <c r="KCN149" s="54"/>
      <c r="KCO149" s="55"/>
      <c r="KCP149" s="73"/>
      <c r="KCQ149" s="51"/>
      <c r="KCR149" s="50"/>
      <c r="KCS149" s="53"/>
      <c r="KCT149" s="54"/>
      <c r="KCU149" s="55"/>
      <c r="KCV149" s="73"/>
      <c r="KCW149" s="51"/>
      <c r="KCX149" s="50"/>
      <c r="KCY149" s="53"/>
      <c r="KCZ149" s="54"/>
      <c r="KDA149" s="55"/>
      <c r="KDB149" s="73"/>
      <c r="KDC149" s="51"/>
      <c r="KDD149" s="50"/>
      <c r="KDE149" s="53"/>
      <c r="KDF149" s="54"/>
      <c r="KDG149" s="55"/>
      <c r="KDH149" s="73"/>
      <c r="KDI149" s="51"/>
      <c r="KDJ149" s="50"/>
      <c r="KDK149" s="53"/>
      <c r="KDL149" s="54"/>
      <c r="KDM149" s="55"/>
      <c r="KDN149" s="73"/>
      <c r="KDO149" s="51"/>
      <c r="KDP149" s="50"/>
      <c r="KDQ149" s="53"/>
      <c r="KDR149" s="54"/>
      <c r="KDS149" s="55"/>
      <c r="KDT149" s="73"/>
      <c r="KDU149" s="51"/>
      <c r="KDV149" s="50"/>
      <c r="KDW149" s="53"/>
      <c r="KDX149" s="54"/>
      <c r="KDY149" s="55"/>
      <c r="KDZ149" s="73"/>
      <c r="KEA149" s="51"/>
      <c r="KEB149" s="50"/>
      <c r="KEC149" s="53"/>
      <c r="KED149" s="54"/>
      <c r="KEE149" s="55"/>
      <c r="KEF149" s="73"/>
      <c r="KEG149" s="51"/>
      <c r="KEH149" s="50"/>
      <c r="KEI149" s="53"/>
      <c r="KEJ149" s="54"/>
      <c r="KEK149" s="55"/>
      <c r="KEL149" s="73"/>
      <c r="KEM149" s="51"/>
      <c r="KEN149" s="50"/>
      <c r="KEO149" s="53"/>
      <c r="KEP149" s="54"/>
      <c r="KEQ149" s="55"/>
      <c r="KER149" s="73"/>
      <c r="KES149" s="51"/>
      <c r="KET149" s="50"/>
      <c r="KEU149" s="53"/>
      <c r="KEV149" s="54"/>
      <c r="KEW149" s="55"/>
      <c r="KEX149" s="73"/>
      <c r="KEY149" s="51"/>
      <c r="KEZ149" s="50"/>
      <c r="KFA149" s="53"/>
      <c r="KFB149" s="54"/>
      <c r="KFC149" s="55"/>
      <c r="KFD149" s="73"/>
      <c r="KFE149" s="51"/>
      <c r="KFF149" s="50"/>
      <c r="KFG149" s="53"/>
      <c r="KFH149" s="54"/>
      <c r="KFI149" s="55"/>
      <c r="KFJ149" s="73"/>
      <c r="KFK149" s="51"/>
      <c r="KFL149" s="50"/>
      <c r="KFM149" s="53"/>
      <c r="KFN149" s="54"/>
      <c r="KFO149" s="55"/>
      <c r="KFP149" s="73"/>
      <c r="KFQ149" s="51"/>
      <c r="KFR149" s="50"/>
      <c r="KFS149" s="53"/>
      <c r="KFT149" s="54"/>
      <c r="KFU149" s="55"/>
      <c r="KFV149" s="73"/>
      <c r="KFW149" s="51"/>
      <c r="KFX149" s="50"/>
      <c r="KFY149" s="53"/>
      <c r="KFZ149" s="54"/>
      <c r="KGA149" s="55"/>
      <c r="KGB149" s="73"/>
      <c r="KGC149" s="51"/>
      <c r="KGD149" s="50"/>
      <c r="KGE149" s="53"/>
      <c r="KGF149" s="54"/>
      <c r="KGG149" s="55"/>
      <c r="KGH149" s="73"/>
      <c r="KGI149" s="51"/>
      <c r="KGJ149" s="50"/>
      <c r="KGK149" s="53"/>
      <c r="KGL149" s="54"/>
      <c r="KGM149" s="55"/>
      <c r="KGN149" s="73"/>
      <c r="KGO149" s="51"/>
      <c r="KGP149" s="50"/>
      <c r="KGQ149" s="53"/>
      <c r="KGR149" s="54"/>
      <c r="KGS149" s="55"/>
      <c r="KGT149" s="73"/>
      <c r="KGU149" s="51"/>
      <c r="KGV149" s="50"/>
      <c r="KGW149" s="53"/>
      <c r="KGX149" s="54"/>
      <c r="KGY149" s="55"/>
      <c r="KGZ149" s="73"/>
      <c r="KHA149" s="51"/>
      <c r="KHB149" s="50"/>
      <c r="KHC149" s="53"/>
      <c r="KHD149" s="54"/>
      <c r="KHE149" s="55"/>
      <c r="KHF149" s="73"/>
      <c r="KHG149" s="51"/>
      <c r="KHH149" s="50"/>
      <c r="KHI149" s="53"/>
      <c r="KHJ149" s="54"/>
      <c r="KHK149" s="55"/>
      <c r="KHL149" s="73"/>
      <c r="KHM149" s="51"/>
      <c r="KHN149" s="50"/>
      <c r="KHO149" s="53"/>
      <c r="KHP149" s="54"/>
      <c r="KHQ149" s="55"/>
      <c r="KHR149" s="73"/>
      <c r="KHS149" s="51"/>
      <c r="KHT149" s="50"/>
      <c r="KHU149" s="53"/>
      <c r="KHV149" s="54"/>
      <c r="KHW149" s="55"/>
      <c r="KHX149" s="73"/>
      <c r="KHY149" s="51"/>
      <c r="KHZ149" s="50"/>
      <c r="KIA149" s="53"/>
      <c r="KIB149" s="54"/>
      <c r="KIC149" s="55"/>
      <c r="KID149" s="73"/>
      <c r="KIE149" s="51"/>
      <c r="KIF149" s="50"/>
      <c r="KIG149" s="53"/>
      <c r="KIH149" s="54"/>
      <c r="KII149" s="55"/>
      <c r="KIJ149" s="73"/>
      <c r="KIK149" s="51"/>
      <c r="KIL149" s="50"/>
      <c r="KIM149" s="53"/>
      <c r="KIN149" s="54"/>
      <c r="KIO149" s="55"/>
      <c r="KIP149" s="73"/>
      <c r="KIQ149" s="51"/>
      <c r="KIR149" s="50"/>
      <c r="KIS149" s="53"/>
      <c r="KIT149" s="54"/>
      <c r="KIU149" s="55"/>
      <c r="KIV149" s="73"/>
      <c r="KIW149" s="51"/>
      <c r="KIX149" s="50"/>
      <c r="KIY149" s="53"/>
      <c r="KIZ149" s="54"/>
      <c r="KJA149" s="55"/>
      <c r="KJB149" s="73"/>
      <c r="KJC149" s="51"/>
      <c r="KJD149" s="50"/>
      <c r="KJE149" s="53"/>
      <c r="KJF149" s="54"/>
      <c r="KJG149" s="55"/>
      <c r="KJH149" s="73"/>
      <c r="KJI149" s="51"/>
      <c r="KJJ149" s="50"/>
      <c r="KJK149" s="53"/>
      <c r="KJL149" s="54"/>
      <c r="KJM149" s="55"/>
      <c r="KJN149" s="73"/>
      <c r="KJO149" s="51"/>
      <c r="KJP149" s="50"/>
      <c r="KJQ149" s="53"/>
      <c r="KJR149" s="54"/>
      <c r="KJS149" s="55"/>
      <c r="KJT149" s="73"/>
      <c r="KJU149" s="51"/>
      <c r="KJV149" s="50"/>
      <c r="KJW149" s="53"/>
      <c r="KJX149" s="54"/>
      <c r="KJY149" s="55"/>
      <c r="KJZ149" s="73"/>
      <c r="KKA149" s="51"/>
      <c r="KKB149" s="50"/>
      <c r="KKC149" s="53"/>
      <c r="KKD149" s="54"/>
      <c r="KKE149" s="55"/>
      <c r="KKF149" s="73"/>
      <c r="KKG149" s="51"/>
      <c r="KKH149" s="50"/>
      <c r="KKI149" s="53"/>
      <c r="KKJ149" s="54"/>
      <c r="KKK149" s="55"/>
      <c r="KKL149" s="73"/>
      <c r="KKM149" s="51"/>
      <c r="KKN149" s="50"/>
      <c r="KKO149" s="53"/>
      <c r="KKP149" s="54"/>
      <c r="KKQ149" s="55"/>
      <c r="KKR149" s="73"/>
      <c r="KKS149" s="51"/>
      <c r="KKT149" s="50"/>
      <c r="KKU149" s="53"/>
      <c r="KKV149" s="54"/>
      <c r="KKW149" s="55"/>
      <c r="KKX149" s="73"/>
      <c r="KKY149" s="51"/>
      <c r="KKZ149" s="50"/>
      <c r="KLA149" s="53"/>
      <c r="KLB149" s="54"/>
      <c r="KLC149" s="55"/>
      <c r="KLD149" s="73"/>
      <c r="KLE149" s="51"/>
      <c r="KLF149" s="50"/>
      <c r="KLG149" s="53"/>
      <c r="KLH149" s="54"/>
      <c r="KLI149" s="55"/>
      <c r="KLJ149" s="73"/>
      <c r="KLK149" s="51"/>
      <c r="KLL149" s="50"/>
      <c r="KLM149" s="53"/>
      <c r="KLN149" s="54"/>
      <c r="KLO149" s="55"/>
      <c r="KLP149" s="73"/>
      <c r="KLQ149" s="51"/>
      <c r="KLR149" s="50"/>
      <c r="KLS149" s="53"/>
      <c r="KLT149" s="54"/>
      <c r="KLU149" s="55"/>
      <c r="KLV149" s="73"/>
      <c r="KLW149" s="51"/>
      <c r="KLX149" s="50"/>
      <c r="KLY149" s="53"/>
      <c r="KLZ149" s="54"/>
      <c r="KMA149" s="55"/>
      <c r="KMB149" s="73"/>
      <c r="KMC149" s="51"/>
      <c r="KMD149" s="50"/>
      <c r="KME149" s="53"/>
      <c r="KMF149" s="54"/>
      <c r="KMG149" s="55"/>
      <c r="KMH149" s="73"/>
      <c r="KMI149" s="51"/>
      <c r="KMJ149" s="50"/>
      <c r="KMK149" s="53"/>
      <c r="KML149" s="54"/>
      <c r="KMM149" s="55"/>
      <c r="KMN149" s="73"/>
      <c r="KMO149" s="51"/>
      <c r="KMP149" s="50"/>
      <c r="KMQ149" s="53"/>
      <c r="KMR149" s="54"/>
      <c r="KMS149" s="55"/>
      <c r="KMT149" s="73"/>
      <c r="KMU149" s="51"/>
      <c r="KMV149" s="50"/>
      <c r="KMW149" s="53"/>
      <c r="KMX149" s="54"/>
      <c r="KMY149" s="55"/>
      <c r="KMZ149" s="73"/>
      <c r="KNA149" s="51"/>
      <c r="KNB149" s="50"/>
      <c r="KNC149" s="53"/>
      <c r="KND149" s="54"/>
      <c r="KNE149" s="55"/>
      <c r="KNF149" s="73"/>
      <c r="KNG149" s="51"/>
      <c r="KNH149" s="50"/>
      <c r="KNI149" s="53"/>
      <c r="KNJ149" s="54"/>
      <c r="KNK149" s="55"/>
      <c r="KNL149" s="73"/>
      <c r="KNM149" s="51"/>
      <c r="KNN149" s="50"/>
      <c r="KNO149" s="53"/>
      <c r="KNP149" s="54"/>
      <c r="KNQ149" s="55"/>
      <c r="KNR149" s="73"/>
      <c r="KNS149" s="51"/>
      <c r="KNT149" s="50"/>
      <c r="KNU149" s="53"/>
      <c r="KNV149" s="54"/>
      <c r="KNW149" s="55"/>
      <c r="KNX149" s="73"/>
      <c r="KNY149" s="51"/>
      <c r="KNZ149" s="50"/>
      <c r="KOA149" s="53"/>
      <c r="KOB149" s="54"/>
      <c r="KOC149" s="55"/>
      <c r="KOD149" s="73"/>
      <c r="KOE149" s="51"/>
      <c r="KOF149" s="50"/>
      <c r="KOG149" s="53"/>
      <c r="KOH149" s="54"/>
      <c r="KOI149" s="55"/>
      <c r="KOJ149" s="73"/>
      <c r="KOK149" s="51"/>
      <c r="KOL149" s="50"/>
      <c r="KOM149" s="53"/>
      <c r="KON149" s="54"/>
      <c r="KOO149" s="55"/>
      <c r="KOP149" s="73"/>
      <c r="KOQ149" s="51"/>
      <c r="KOR149" s="50"/>
      <c r="KOS149" s="53"/>
      <c r="KOT149" s="54"/>
      <c r="KOU149" s="55"/>
      <c r="KOV149" s="73"/>
      <c r="KOW149" s="51"/>
      <c r="KOX149" s="50"/>
      <c r="KOY149" s="53"/>
      <c r="KOZ149" s="54"/>
      <c r="KPA149" s="55"/>
      <c r="KPB149" s="73"/>
      <c r="KPC149" s="51"/>
      <c r="KPD149" s="50"/>
      <c r="KPE149" s="53"/>
      <c r="KPF149" s="54"/>
      <c r="KPG149" s="55"/>
      <c r="KPH149" s="73"/>
      <c r="KPI149" s="51"/>
      <c r="KPJ149" s="50"/>
      <c r="KPK149" s="53"/>
      <c r="KPL149" s="54"/>
      <c r="KPM149" s="55"/>
      <c r="KPN149" s="73"/>
      <c r="KPO149" s="51"/>
      <c r="KPP149" s="50"/>
      <c r="KPQ149" s="53"/>
      <c r="KPR149" s="54"/>
      <c r="KPS149" s="55"/>
      <c r="KPT149" s="73"/>
      <c r="KPU149" s="51"/>
      <c r="KPV149" s="50"/>
      <c r="KPW149" s="53"/>
      <c r="KPX149" s="54"/>
      <c r="KPY149" s="55"/>
      <c r="KPZ149" s="73"/>
      <c r="KQA149" s="51"/>
      <c r="KQB149" s="50"/>
      <c r="KQC149" s="53"/>
      <c r="KQD149" s="54"/>
      <c r="KQE149" s="55"/>
      <c r="KQF149" s="73"/>
      <c r="KQG149" s="51"/>
      <c r="KQH149" s="50"/>
      <c r="KQI149" s="53"/>
      <c r="KQJ149" s="54"/>
      <c r="KQK149" s="55"/>
      <c r="KQL149" s="73"/>
      <c r="KQM149" s="51"/>
      <c r="KQN149" s="50"/>
      <c r="KQO149" s="53"/>
      <c r="KQP149" s="54"/>
      <c r="KQQ149" s="55"/>
      <c r="KQR149" s="73"/>
      <c r="KQS149" s="51"/>
      <c r="KQT149" s="50"/>
      <c r="KQU149" s="53"/>
      <c r="KQV149" s="54"/>
      <c r="KQW149" s="55"/>
      <c r="KQX149" s="73"/>
      <c r="KQY149" s="51"/>
      <c r="KQZ149" s="50"/>
      <c r="KRA149" s="53"/>
      <c r="KRB149" s="54"/>
      <c r="KRC149" s="55"/>
      <c r="KRD149" s="73"/>
      <c r="KRE149" s="51"/>
      <c r="KRF149" s="50"/>
      <c r="KRG149" s="53"/>
      <c r="KRH149" s="54"/>
      <c r="KRI149" s="55"/>
      <c r="KRJ149" s="73"/>
      <c r="KRK149" s="51"/>
      <c r="KRL149" s="50"/>
      <c r="KRM149" s="53"/>
      <c r="KRN149" s="54"/>
      <c r="KRO149" s="55"/>
      <c r="KRP149" s="73"/>
      <c r="KRQ149" s="51"/>
      <c r="KRR149" s="50"/>
      <c r="KRS149" s="53"/>
      <c r="KRT149" s="54"/>
      <c r="KRU149" s="55"/>
      <c r="KRV149" s="73"/>
      <c r="KRW149" s="51"/>
      <c r="KRX149" s="50"/>
      <c r="KRY149" s="53"/>
      <c r="KRZ149" s="54"/>
      <c r="KSA149" s="55"/>
      <c r="KSB149" s="73"/>
      <c r="KSC149" s="51"/>
      <c r="KSD149" s="50"/>
      <c r="KSE149" s="53"/>
      <c r="KSF149" s="54"/>
      <c r="KSG149" s="55"/>
      <c r="KSH149" s="73"/>
      <c r="KSI149" s="51"/>
      <c r="KSJ149" s="50"/>
      <c r="KSK149" s="53"/>
      <c r="KSL149" s="54"/>
      <c r="KSM149" s="55"/>
      <c r="KSN149" s="73"/>
      <c r="KSO149" s="51"/>
      <c r="KSP149" s="50"/>
      <c r="KSQ149" s="53"/>
      <c r="KSR149" s="54"/>
      <c r="KSS149" s="55"/>
      <c r="KST149" s="73"/>
      <c r="KSU149" s="51"/>
      <c r="KSV149" s="50"/>
      <c r="KSW149" s="53"/>
      <c r="KSX149" s="54"/>
      <c r="KSY149" s="55"/>
      <c r="KSZ149" s="73"/>
      <c r="KTA149" s="51"/>
      <c r="KTB149" s="50"/>
      <c r="KTC149" s="53"/>
      <c r="KTD149" s="54"/>
      <c r="KTE149" s="55"/>
      <c r="KTF149" s="73"/>
      <c r="KTG149" s="51"/>
      <c r="KTH149" s="50"/>
      <c r="KTI149" s="53"/>
      <c r="KTJ149" s="54"/>
      <c r="KTK149" s="55"/>
      <c r="KTL149" s="73"/>
      <c r="KTM149" s="51"/>
      <c r="KTN149" s="50"/>
      <c r="KTO149" s="53"/>
      <c r="KTP149" s="54"/>
      <c r="KTQ149" s="55"/>
      <c r="KTR149" s="73"/>
      <c r="KTS149" s="51"/>
      <c r="KTT149" s="50"/>
      <c r="KTU149" s="53"/>
      <c r="KTV149" s="54"/>
      <c r="KTW149" s="55"/>
      <c r="KTX149" s="73"/>
      <c r="KTY149" s="51"/>
      <c r="KTZ149" s="50"/>
      <c r="KUA149" s="53"/>
      <c r="KUB149" s="54"/>
      <c r="KUC149" s="55"/>
      <c r="KUD149" s="73"/>
      <c r="KUE149" s="51"/>
      <c r="KUF149" s="50"/>
      <c r="KUG149" s="53"/>
      <c r="KUH149" s="54"/>
      <c r="KUI149" s="55"/>
      <c r="KUJ149" s="73"/>
      <c r="KUK149" s="51"/>
      <c r="KUL149" s="50"/>
      <c r="KUM149" s="53"/>
      <c r="KUN149" s="54"/>
      <c r="KUO149" s="55"/>
      <c r="KUP149" s="73"/>
      <c r="KUQ149" s="51"/>
      <c r="KUR149" s="50"/>
      <c r="KUS149" s="53"/>
      <c r="KUT149" s="54"/>
      <c r="KUU149" s="55"/>
      <c r="KUV149" s="73"/>
      <c r="KUW149" s="51"/>
      <c r="KUX149" s="50"/>
      <c r="KUY149" s="53"/>
      <c r="KUZ149" s="54"/>
      <c r="KVA149" s="55"/>
      <c r="KVB149" s="73"/>
      <c r="KVC149" s="51"/>
      <c r="KVD149" s="50"/>
      <c r="KVE149" s="53"/>
      <c r="KVF149" s="54"/>
      <c r="KVG149" s="55"/>
      <c r="KVH149" s="73"/>
      <c r="KVI149" s="51"/>
      <c r="KVJ149" s="50"/>
      <c r="KVK149" s="53"/>
      <c r="KVL149" s="54"/>
      <c r="KVM149" s="55"/>
      <c r="KVN149" s="73"/>
      <c r="KVO149" s="51"/>
      <c r="KVP149" s="50"/>
      <c r="KVQ149" s="53"/>
      <c r="KVR149" s="54"/>
      <c r="KVS149" s="55"/>
      <c r="KVT149" s="73"/>
      <c r="KVU149" s="51"/>
      <c r="KVV149" s="50"/>
      <c r="KVW149" s="53"/>
      <c r="KVX149" s="54"/>
      <c r="KVY149" s="55"/>
      <c r="KVZ149" s="73"/>
      <c r="KWA149" s="51"/>
      <c r="KWB149" s="50"/>
      <c r="KWC149" s="53"/>
      <c r="KWD149" s="54"/>
      <c r="KWE149" s="55"/>
      <c r="KWF149" s="73"/>
      <c r="KWG149" s="51"/>
      <c r="KWH149" s="50"/>
      <c r="KWI149" s="53"/>
      <c r="KWJ149" s="54"/>
      <c r="KWK149" s="55"/>
      <c r="KWL149" s="73"/>
      <c r="KWM149" s="51"/>
      <c r="KWN149" s="50"/>
      <c r="KWO149" s="53"/>
      <c r="KWP149" s="54"/>
      <c r="KWQ149" s="55"/>
      <c r="KWR149" s="73"/>
      <c r="KWS149" s="51"/>
      <c r="KWT149" s="50"/>
      <c r="KWU149" s="53"/>
      <c r="KWV149" s="54"/>
      <c r="KWW149" s="55"/>
      <c r="KWX149" s="73"/>
      <c r="KWY149" s="51"/>
      <c r="KWZ149" s="50"/>
      <c r="KXA149" s="53"/>
      <c r="KXB149" s="54"/>
      <c r="KXC149" s="55"/>
      <c r="KXD149" s="73"/>
      <c r="KXE149" s="51"/>
      <c r="KXF149" s="50"/>
      <c r="KXG149" s="53"/>
      <c r="KXH149" s="54"/>
      <c r="KXI149" s="55"/>
      <c r="KXJ149" s="73"/>
      <c r="KXK149" s="51"/>
      <c r="KXL149" s="50"/>
      <c r="KXM149" s="53"/>
      <c r="KXN149" s="54"/>
      <c r="KXO149" s="55"/>
      <c r="KXP149" s="73"/>
      <c r="KXQ149" s="51"/>
      <c r="KXR149" s="50"/>
      <c r="KXS149" s="53"/>
      <c r="KXT149" s="54"/>
      <c r="KXU149" s="55"/>
      <c r="KXV149" s="73"/>
      <c r="KXW149" s="51"/>
      <c r="KXX149" s="50"/>
      <c r="KXY149" s="53"/>
      <c r="KXZ149" s="54"/>
      <c r="KYA149" s="55"/>
      <c r="KYB149" s="73"/>
      <c r="KYC149" s="51"/>
      <c r="KYD149" s="50"/>
      <c r="KYE149" s="53"/>
      <c r="KYF149" s="54"/>
      <c r="KYG149" s="55"/>
      <c r="KYH149" s="73"/>
      <c r="KYI149" s="51"/>
      <c r="KYJ149" s="50"/>
      <c r="KYK149" s="53"/>
      <c r="KYL149" s="54"/>
      <c r="KYM149" s="55"/>
      <c r="KYN149" s="73"/>
      <c r="KYO149" s="51"/>
      <c r="KYP149" s="50"/>
      <c r="KYQ149" s="53"/>
      <c r="KYR149" s="54"/>
      <c r="KYS149" s="55"/>
      <c r="KYT149" s="73"/>
      <c r="KYU149" s="51"/>
      <c r="KYV149" s="50"/>
      <c r="KYW149" s="53"/>
      <c r="KYX149" s="54"/>
      <c r="KYY149" s="55"/>
      <c r="KYZ149" s="73"/>
      <c r="KZA149" s="51"/>
      <c r="KZB149" s="50"/>
      <c r="KZC149" s="53"/>
      <c r="KZD149" s="54"/>
      <c r="KZE149" s="55"/>
      <c r="KZF149" s="73"/>
      <c r="KZG149" s="51"/>
      <c r="KZH149" s="50"/>
      <c r="KZI149" s="53"/>
      <c r="KZJ149" s="54"/>
      <c r="KZK149" s="55"/>
      <c r="KZL149" s="73"/>
      <c r="KZM149" s="51"/>
      <c r="KZN149" s="50"/>
      <c r="KZO149" s="53"/>
      <c r="KZP149" s="54"/>
      <c r="KZQ149" s="55"/>
      <c r="KZR149" s="73"/>
      <c r="KZS149" s="51"/>
      <c r="KZT149" s="50"/>
      <c r="KZU149" s="53"/>
      <c r="KZV149" s="54"/>
      <c r="KZW149" s="55"/>
      <c r="KZX149" s="73"/>
      <c r="KZY149" s="51"/>
      <c r="KZZ149" s="50"/>
      <c r="LAA149" s="53"/>
      <c r="LAB149" s="54"/>
      <c r="LAC149" s="55"/>
      <c r="LAD149" s="73"/>
      <c r="LAE149" s="51"/>
      <c r="LAF149" s="50"/>
      <c r="LAG149" s="53"/>
      <c r="LAH149" s="54"/>
      <c r="LAI149" s="55"/>
      <c r="LAJ149" s="73"/>
      <c r="LAK149" s="51"/>
      <c r="LAL149" s="50"/>
      <c r="LAM149" s="53"/>
      <c r="LAN149" s="54"/>
      <c r="LAO149" s="55"/>
      <c r="LAP149" s="73"/>
      <c r="LAQ149" s="51"/>
      <c r="LAR149" s="50"/>
      <c r="LAS149" s="53"/>
      <c r="LAT149" s="54"/>
      <c r="LAU149" s="55"/>
      <c r="LAV149" s="73"/>
      <c r="LAW149" s="51"/>
      <c r="LAX149" s="50"/>
      <c r="LAY149" s="53"/>
      <c r="LAZ149" s="54"/>
      <c r="LBA149" s="55"/>
      <c r="LBB149" s="73"/>
      <c r="LBC149" s="51"/>
      <c r="LBD149" s="50"/>
      <c r="LBE149" s="53"/>
      <c r="LBF149" s="54"/>
      <c r="LBG149" s="55"/>
      <c r="LBH149" s="73"/>
      <c r="LBI149" s="51"/>
      <c r="LBJ149" s="50"/>
      <c r="LBK149" s="53"/>
      <c r="LBL149" s="54"/>
      <c r="LBM149" s="55"/>
      <c r="LBN149" s="73"/>
      <c r="LBO149" s="51"/>
      <c r="LBP149" s="50"/>
      <c r="LBQ149" s="53"/>
      <c r="LBR149" s="54"/>
      <c r="LBS149" s="55"/>
      <c r="LBT149" s="73"/>
      <c r="LBU149" s="51"/>
      <c r="LBV149" s="50"/>
      <c r="LBW149" s="53"/>
      <c r="LBX149" s="54"/>
      <c r="LBY149" s="55"/>
      <c r="LBZ149" s="73"/>
      <c r="LCA149" s="51"/>
      <c r="LCB149" s="50"/>
      <c r="LCC149" s="53"/>
      <c r="LCD149" s="54"/>
      <c r="LCE149" s="55"/>
      <c r="LCF149" s="73"/>
      <c r="LCG149" s="51"/>
      <c r="LCH149" s="50"/>
      <c r="LCI149" s="53"/>
      <c r="LCJ149" s="54"/>
      <c r="LCK149" s="55"/>
      <c r="LCL149" s="73"/>
      <c r="LCM149" s="51"/>
      <c r="LCN149" s="50"/>
      <c r="LCO149" s="53"/>
      <c r="LCP149" s="54"/>
      <c r="LCQ149" s="55"/>
      <c r="LCR149" s="73"/>
      <c r="LCS149" s="51"/>
      <c r="LCT149" s="50"/>
      <c r="LCU149" s="53"/>
      <c r="LCV149" s="54"/>
      <c r="LCW149" s="55"/>
      <c r="LCX149" s="73"/>
      <c r="LCY149" s="51"/>
      <c r="LCZ149" s="50"/>
      <c r="LDA149" s="53"/>
      <c r="LDB149" s="54"/>
      <c r="LDC149" s="55"/>
      <c r="LDD149" s="73"/>
      <c r="LDE149" s="51"/>
      <c r="LDF149" s="50"/>
      <c r="LDG149" s="53"/>
      <c r="LDH149" s="54"/>
      <c r="LDI149" s="55"/>
      <c r="LDJ149" s="73"/>
      <c r="LDK149" s="51"/>
      <c r="LDL149" s="50"/>
      <c r="LDM149" s="53"/>
      <c r="LDN149" s="54"/>
      <c r="LDO149" s="55"/>
      <c r="LDP149" s="73"/>
      <c r="LDQ149" s="51"/>
      <c r="LDR149" s="50"/>
      <c r="LDS149" s="53"/>
      <c r="LDT149" s="54"/>
      <c r="LDU149" s="55"/>
      <c r="LDV149" s="73"/>
      <c r="LDW149" s="51"/>
      <c r="LDX149" s="50"/>
      <c r="LDY149" s="53"/>
      <c r="LDZ149" s="54"/>
      <c r="LEA149" s="55"/>
      <c r="LEB149" s="73"/>
      <c r="LEC149" s="51"/>
      <c r="LED149" s="50"/>
      <c r="LEE149" s="53"/>
      <c r="LEF149" s="54"/>
      <c r="LEG149" s="55"/>
      <c r="LEH149" s="73"/>
      <c r="LEI149" s="51"/>
      <c r="LEJ149" s="50"/>
      <c r="LEK149" s="53"/>
      <c r="LEL149" s="54"/>
      <c r="LEM149" s="55"/>
      <c r="LEN149" s="73"/>
      <c r="LEO149" s="51"/>
      <c r="LEP149" s="50"/>
      <c r="LEQ149" s="53"/>
      <c r="LER149" s="54"/>
      <c r="LES149" s="55"/>
      <c r="LET149" s="73"/>
      <c r="LEU149" s="51"/>
      <c r="LEV149" s="50"/>
      <c r="LEW149" s="53"/>
      <c r="LEX149" s="54"/>
      <c r="LEY149" s="55"/>
      <c r="LEZ149" s="73"/>
      <c r="LFA149" s="51"/>
      <c r="LFB149" s="50"/>
      <c r="LFC149" s="53"/>
      <c r="LFD149" s="54"/>
      <c r="LFE149" s="55"/>
      <c r="LFF149" s="73"/>
      <c r="LFG149" s="51"/>
      <c r="LFH149" s="50"/>
      <c r="LFI149" s="53"/>
      <c r="LFJ149" s="54"/>
      <c r="LFK149" s="55"/>
      <c r="LFL149" s="73"/>
      <c r="LFM149" s="51"/>
      <c r="LFN149" s="50"/>
      <c r="LFO149" s="53"/>
      <c r="LFP149" s="54"/>
      <c r="LFQ149" s="55"/>
      <c r="LFR149" s="73"/>
      <c r="LFS149" s="51"/>
      <c r="LFT149" s="50"/>
      <c r="LFU149" s="53"/>
      <c r="LFV149" s="54"/>
      <c r="LFW149" s="55"/>
      <c r="LFX149" s="73"/>
      <c r="LFY149" s="51"/>
      <c r="LFZ149" s="50"/>
      <c r="LGA149" s="53"/>
      <c r="LGB149" s="54"/>
      <c r="LGC149" s="55"/>
      <c r="LGD149" s="73"/>
      <c r="LGE149" s="51"/>
      <c r="LGF149" s="50"/>
      <c r="LGG149" s="53"/>
      <c r="LGH149" s="54"/>
      <c r="LGI149" s="55"/>
      <c r="LGJ149" s="73"/>
      <c r="LGK149" s="51"/>
      <c r="LGL149" s="50"/>
      <c r="LGM149" s="53"/>
      <c r="LGN149" s="54"/>
      <c r="LGO149" s="55"/>
      <c r="LGP149" s="73"/>
      <c r="LGQ149" s="51"/>
      <c r="LGR149" s="50"/>
      <c r="LGS149" s="53"/>
      <c r="LGT149" s="54"/>
      <c r="LGU149" s="55"/>
      <c r="LGV149" s="73"/>
      <c r="LGW149" s="51"/>
      <c r="LGX149" s="50"/>
      <c r="LGY149" s="53"/>
      <c r="LGZ149" s="54"/>
      <c r="LHA149" s="55"/>
      <c r="LHB149" s="73"/>
      <c r="LHC149" s="51"/>
      <c r="LHD149" s="50"/>
      <c r="LHE149" s="53"/>
      <c r="LHF149" s="54"/>
      <c r="LHG149" s="55"/>
      <c r="LHH149" s="73"/>
      <c r="LHI149" s="51"/>
      <c r="LHJ149" s="50"/>
      <c r="LHK149" s="53"/>
      <c r="LHL149" s="54"/>
      <c r="LHM149" s="55"/>
      <c r="LHN149" s="73"/>
      <c r="LHO149" s="51"/>
      <c r="LHP149" s="50"/>
      <c r="LHQ149" s="53"/>
      <c r="LHR149" s="54"/>
      <c r="LHS149" s="55"/>
      <c r="LHT149" s="73"/>
      <c r="LHU149" s="51"/>
      <c r="LHV149" s="50"/>
      <c r="LHW149" s="53"/>
      <c r="LHX149" s="54"/>
      <c r="LHY149" s="55"/>
      <c r="LHZ149" s="73"/>
      <c r="LIA149" s="51"/>
      <c r="LIB149" s="50"/>
      <c r="LIC149" s="53"/>
      <c r="LID149" s="54"/>
      <c r="LIE149" s="55"/>
      <c r="LIF149" s="73"/>
      <c r="LIG149" s="51"/>
      <c r="LIH149" s="50"/>
      <c r="LII149" s="53"/>
      <c r="LIJ149" s="54"/>
      <c r="LIK149" s="55"/>
      <c r="LIL149" s="73"/>
      <c r="LIM149" s="51"/>
      <c r="LIN149" s="50"/>
      <c r="LIO149" s="53"/>
      <c r="LIP149" s="54"/>
      <c r="LIQ149" s="55"/>
      <c r="LIR149" s="73"/>
      <c r="LIS149" s="51"/>
      <c r="LIT149" s="50"/>
      <c r="LIU149" s="53"/>
      <c r="LIV149" s="54"/>
      <c r="LIW149" s="55"/>
      <c r="LIX149" s="73"/>
      <c r="LIY149" s="51"/>
      <c r="LIZ149" s="50"/>
      <c r="LJA149" s="53"/>
      <c r="LJB149" s="54"/>
      <c r="LJC149" s="55"/>
      <c r="LJD149" s="73"/>
      <c r="LJE149" s="51"/>
      <c r="LJF149" s="50"/>
      <c r="LJG149" s="53"/>
      <c r="LJH149" s="54"/>
      <c r="LJI149" s="55"/>
      <c r="LJJ149" s="73"/>
      <c r="LJK149" s="51"/>
      <c r="LJL149" s="50"/>
      <c r="LJM149" s="53"/>
      <c r="LJN149" s="54"/>
      <c r="LJO149" s="55"/>
      <c r="LJP149" s="73"/>
      <c r="LJQ149" s="51"/>
      <c r="LJR149" s="50"/>
      <c r="LJS149" s="53"/>
      <c r="LJT149" s="54"/>
      <c r="LJU149" s="55"/>
      <c r="LJV149" s="73"/>
      <c r="LJW149" s="51"/>
      <c r="LJX149" s="50"/>
      <c r="LJY149" s="53"/>
      <c r="LJZ149" s="54"/>
      <c r="LKA149" s="55"/>
      <c r="LKB149" s="73"/>
      <c r="LKC149" s="51"/>
      <c r="LKD149" s="50"/>
      <c r="LKE149" s="53"/>
      <c r="LKF149" s="54"/>
      <c r="LKG149" s="55"/>
      <c r="LKH149" s="73"/>
      <c r="LKI149" s="51"/>
      <c r="LKJ149" s="50"/>
      <c r="LKK149" s="53"/>
      <c r="LKL149" s="54"/>
      <c r="LKM149" s="55"/>
      <c r="LKN149" s="73"/>
      <c r="LKO149" s="51"/>
      <c r="LKP149" s="50"/>
      <c r="LKQ149" s="53"/>
      <c r="LKR149" s="54"/>
      <c r="LKS149" s="55"/>
      <c r="LKT149" s="73"/>
      <c r="LKU149" s="51"/>
      <c r="LKV149" s="50"/>
      <c r="LKW149" s="53"/>
      <c r="LKX149" s="54"/>
      <c r="LKY149" s="55"/>
      <c r="LKZ149" s="73"/>
      <c r="LLA149" s="51"/>
      <c r="LLB149" s="50"/>
      <c r="LLC149" s="53"/>
      <c r="LLD149" s="54"/>
      <c r="LLE149" s="55"/>
      <c r="LLF149" s="73"/>
      <c r="LLG149" s="51"/>
      <c r="LLH149" s="50"/>
      <c r="LLI149" s="53"/>
      <c r="LLJ149" s="54"/>
      <c r="LLK149" s="55"/>
      <c r="LLL149" s="73"/>
      <c r="LLM149" s="51"/>
      <c r="LLN149" s="50"/>
      <c r="LLO149" s="53"/>
      <c r="LLP149" s="54"/>
      <c r="LLQ149" s="55"/>
      <c r="LLR149" s="73"/>
      <c r="LLS149" s="51"/>
      <c r="LLT149" s="50"/>
      <c r="LLU149" s="53"/>
      <c r="LLV149" s="54"/>
      <c r="LLW149" s="55"/>
      <c r="LLX149" s="73"/>
      <c r="LLY149" s="51"/>
      <c r="LLZ149" s="50"/>
      <c r="LMA149" s="53"/>
      <c r="LMB149" s="54"/>
      <c r="LMC149" s="55"/>
      <c r="LMD149" s="73"/>
      <c r="LME149" s="51"/>
      <c r="LMF149" s="50"/>
      <c r="LMG149" s="53"/>
      <c r="LMH149" s="54"/>
      <c r="LMI149" s="55"/>
      <c r="LMJ149" s="73"/>
      <c r="LMK149" s="51"/>
      <c r="LML149" s="50"/>
      <c r="LMM149" s="53"/>
      <c r="LMN149" s="54"/>
      <c r="LMO149" s="55"/>
      <c r="LMP149" s="73"/>
      <c r="LMQ149" s="51"/>
      <c r="LMR149" s="50"/>
      <c r="LMS149" s="53"/>
      <c r="LMT149" s="54"/>
      <c r="LMU149" s="55"/>
      <c r="LMV149" s="73"/>
      <c r="LMW149" s="51"/>
      <c r="LMX149" s="50"/>
      <c r="LMY149" s="53"/>
      <c r="LMZ149" s="54"/>
      <c r="LNA149" s="55"/>
      <c r="LNB149" s="73"/>
      <c r="LNC149" s="51"/>
      <c r="LND149" s="50"/>
      <c r="LNE149" s="53"/>
      <c r="LNF149" s="54"/>
      <c r="LNG149" s="55"/>
      <c r="LNH149" s="73"/>
      <c r="LNI149" s="51"/>
      <c r="LNJ149" s="50"/>
      <c r="LNK149" s="53"/>
      <c r="LNL149" s="54"/>
      <c r="LNM149" s="55"/>
      <c r="LNN149" s="73"/>
      <c r="LNO149" s="51"/>
      <c r="LNP149" s="50"/>
      <c r="LNQ149" s="53"/>
      <c r="LNR149" s="54"/>
      <c r="LNS149" s="55"/>
      <c r="LNT149" s="73"/>
      <c r="LNU149" s="51"/>
      <c r="LNV149" s="50"/>
      <c r="LNW149" s="53"/>
      <c r="LNX149" s="54"/>
      <c r="LNY149" s="55"/>
      <c r="LNZ149" s="73"/>
      <c r="LOA149" s="51"/>
      <c r="LOB149" s="50"/>
      <c r="LOC149" s="53"/>
      <c r="LOD149" s="54"/>
      <c r="LOE149" s="55"/>
      <c r="LOF149" s="73"/>
      <c r="LOG149" s="51"/>
      <c r="LOH149" s="50"/>
      <c r="LOI149" s="53"/>
      <c r="LOJ149" s="54"/>
      <c r="LOK149" s="55"/>
      <c r="LOL149" s="73"/>
      <c r="LOM149" s="51"/>
      <c r="LON149" s="50"/>
      <c r="LOO149" s="53"/>
      <c r="LOP149" s="54"/>
      <c r="LOQ149" s="55"/>
      <c r="LOR149" s="73"/>
      <c r="LOS149" s="51"/>
      <c r="LOT149" s="50"/>
      <c r="LOU149" s="53"/>
      <c r="LOV149" s="54"/>
      <c r="LOW149" s="55"/>
      <c r="LOX149" s="73"/>
      <c r="LOY149" s="51"/>
      <c r="LOZ149" s="50"/>
      <c r="LPA149" s="53"/>
      <c r="LPB149" s="54"/>
      <c r="LPC149" s="55"/>
      <c r="LPD149" s="73"/>
      <c r="LPE149" s="51"/>
      <c r="LPF149" s="50"/>
      <c r="LPG149" s="53"/>
      <c r="LPH149" s="54"/>
      <c r="LPI149" s="55"/>
      <c r="LPJ149" s="73"/>
      <c r="LPK149" s="51"/>
      <c r="LPL149" s="50"/>
      <c r="LPM149" s="53"/>
      <c r="LPN149" s="54"/>
      <c r="LPO149" s="55"/>
      <c r="LPP149" s="73"/>
      <c r="LPQ149" s="51"/>
      <c r="LPR149" s="50"/>
      <c r="LPS149" s="53"/>
      <c r="LPT149" s="54"/>
      <c r="LPU149" s="55"/>
      <c r="LPV149" s="73"/>
      <c r="LPW149" s="51"/>
      <c r="LPX149" s="50"/>
      <c r="LPY149" s="53"/>
      <c r="LPZ149" s="54"/>
      <c r="LQA149" s="55"/>
      <c r="LQB149" s="73"/>
      <c r="LQC149" s="51"/>
      <c r="LQD149" s="50"/>
      <c r="LQE149" s="53"/>
      <c r="LQF149" s="54"/>
      <c r="LQG149" s="55"/>
      <c r="LQH149" s="73"/>
      <c r="LQI149" s="51"/>
      <c r="LQJ149" s="50"/>
      <c r="LQK149" s="53"/>
      <c r="LQL149" s="54"/>
      <c r="LQM149" s="55"/>
      <c r="LQN149" s="73"/>
      <c r="LQO149" s="51"/>
      <c r="LQP149" s="50"/>
      <c r="LQQ149" s="53"/>
      <c r="LQR149" s="54"/>
      <c r="LQS149" s="55"/>
      <c r="LQT149" s="73"/>
      <c r="LQU149" s="51"/>
      <c r="LQV149" s="50"/>
      <c r="LQW149" s="53"/>
      <c r="LQX149" s="54"/>
      <c r="LQY149" s="55"/>
      <c r="LQZ149" s="73"/>
      <c r="LRA149" s="51"/>
      <c r="LRB149" s="50"/>
      <c r="LRC149" s="53"/>
      <c r="LRD149" s="54"/>
      <c r="LRE149" s="55"/>
      <c r="LRF149" s="73"/>
      <c r="LRG149" s="51"/>
      <c r="LRH149" s="50"/>
      <c r="LRI149" s="53"/>
      <c r="LRJ149" s="54"/>
      <c r="LRK149" s="55"/>
      <c r="LRL149" s="73"/>
      <c r="LRM149" s="51"/>
      <c r="LRN149" s="50"/>
      <c r="LRO149" s="53"/>
      <c r="LRP149" s="54"/>
      <c r="LRQ149" s="55"/>
      <c r="LRR149" s="73"/>
      <c r="LRS149" s="51"/>
      <c r="LRT149" s="50"/>
      <c r="LRU149" s="53"/>
      <c r="LRV149" s="54"/>
      <c r="LRW149" s="55"/>
      <c r="LRX149" s="73"/>
      <c r="LRY149" s="51"/>
      <c r="LRZ149" s="50"/>
      <c r="LSA149" s="53"/>
      <c r="LSB149" s="54"/>
      <c r="LSC149" s="55"/>
      <c r="LSD149" s="73"/>
      <c r="LSE149" s="51"/>
      <c r="LSF149" s="50"/>
      <c r="LSG149" s="53"/>
      <c r="LSH149" s="54"/>
      <c r="LSI149" s="55"/>
      <c r="LSJ149" s="73"/>
      <c r="LSK149" s="51"/>
      <c r="LSL149" s="50"/>
      <c r="LSM149" s="53"/>
      <c r="LSN149" s="54"/>
      <c r="LSO149" s="55"/>
      <c r="LSP149" s="73"/>
      <c r="LSQ149" s="51"/>
      <c r="LSR149" s="50"/>
      <c r="LSS149" s="53"/>
      <c r="LST149" s="54"/>
      <c r="LSU149" s="55"/>
      <c r="LSV149" s="73"/>
      <c r="LSW149" s="51"/>
      <c r="LSX149" s="50"/>
      <c r="LSY149" s="53"/>
      <c r="LSZ149" s="54"/>
      <c r="LTA149" s="55"/>
      <c r="LTB149" s="73"/>
      <c r="LTC149" s="51"/>
      <c r="LTD149" s="50"/>
      <c r="LTE149" s="53"/>
      <c r="LTF149" s="54"/>
      <c r="LTG149" s="55"/>
      <c r="LTH149" s="73"/>
      <c r="LTI149" s="51"/>
      <c r="LTJ149" s="50"/>
      <c r="LTK149" s="53"/>
      <c r="LTL149" s="54"/>
      <c r="LTM149" s="55"/>
      <c r="LTN149" s="73"/>
      <c r="LTO149" s="51"/>
      <c r="LTP149" s="50"/>
      <c r="LTQ149" s="53"/>
      <c r="LTR149" s="54"/>
      <c r="LTS149" s="55"/>
      <c r="LTT149" s="73"/>
      <c r="LTU149" s="51"/>
      <c r="LTV149" s="50"/>
      <c r="LTW149" s="53"/>
      <c r="LTX149" s="54"/>
      <c r="LTY149" s="55"/>
      <c r="LTZ149" s="73"/>
      <c r="LUA149" s="51"/>
      <c r="LUB149" s="50"/>
      <c r="LUC149" s="53"/>
      <c r="LUD149" s="54"/>
      <c r="LUE149" s="55"/>
      <c r="LUF149" s="73"/>
      <c r="LUG149" s="51"/>
      <c r="LUH149" s="50"/>
      <c r="LUI149" s="53"/>
      <c r="LUJ149" s="54"/>
      <c r="LUK149" s="55"/>
      <c r="LUL149" s="73"/>
      <c r="LUM149" s="51"/>
      <c r="LUN149" s="50"/>
      <c r="LUO149" s="53"/>
      <c r="LUP149" s="54"/>
      <c r="LUQ149" s="55"/>
      <c r="LUR149" s="73"/>
      <c r="LUS149" s="51"/>
      <c r="LUT149" s="50"/>
      <c r="LUU149" s="53"/>
      <c r="LUV149" s="54"/>
      <c r="LUW149" s="55"/>
      <c r="LUX149" s="73"/>
      <c r="LUY149" s="51"/>
      <c r="LUZ149" s="50"/>
      <c r="LVA149" s="53"/>
      <c r="LVB149" s="54"/>
      <c r="LVC149" s="55"/>
      <c r="LVD149" s="73"/>
      <c r="LVE149" s="51"/>
      <c r="LVF149" s="50"/>
      <c r="LVG149" s="53"/>
      <c r="LVH149" s="54"/>
      <c r="LVI149" s="55"/>
      <c r="LVJ149" s="73"/>
      <c r="LVK149" s="51"/>
      <c r="LVL149" s="50"/>
      <c r="LVM149" s="53"/>
      <c r="LVN149" s="54"/>
      <c r="LVO149" s="55"/>
      <c r="LVP149" s="73"/>
      <c r="LVQ149" s="51"/>
      <c r="LVR149" s="50"/>
      <c r="LVS149" s="53"/>
      <c r="LVT149" s="54"/>
      <c r="LVU149" s="55"/>
      <c r="LVV149" s="73"/>
      <c r="LVW149" s="51"/>
      <c r="LVX149" s="50"/>
      <c r="LVY149" s="53"/>
      <c r="LVZ149" s="54"/>
      <c r="LWA149" s="55"/>
      <c r="LWB149" s="73"/>
      <c r="LWC149" s="51"/>
      <c r="LWD149" s="50"/>
      <c r="LWE149" s="53"/>
      <c r="LWF149" s="54"/>
      <c r="LWG149" s="55"/>
      <c r="LWH149" s="73"/>
      <c r="LWI149" s="51"/>
      <c r="LWJ149" s="50"/>
      <c r="LWK149" s="53"/>
      <c r="LWL149" s="54"/>
      <c r="LWM149" s="55"/>
      <c r="LWN149" s="73"/>
      <c r="LWO149" s="51"/>
      <c r="LWP149" s="50"/>
      <c r="LWQ149" s="53"/>
      <c r="LWR149" s="54"/>
      <c r="LWS149" s="55"/>
      <c r="LWT149" s="73"/>
      <c r="LWU149" s="51"/>
      <c r="LWV149" s="50"/>
      <c r="LWW149" s="53"/>
      <c r="LWX149" s="54"/>
      <c r="LWY149" s="55"/>
      <c r="LWZ149" s="73"/>
      <c r="LXA149" s="51"/>
      <c r="LXB149" s="50"/>
      <c r="LXC149" s="53"/>
      <c r="LXD149" s="54"/>
      <c r="LXE149" s="55"/>
      <c r="LXF149" s="73"/>
      <c r="LXG149" s="51"/>
      <c r="LXH149" s="50"/>
      <c r="LXI149" s="53"/>
      <c r="LXJ149" s="54"/>
      <c r="LXK149" s="55"/>
      <c r="LXL149" s="73"/>
      <c r="LXM149" s="51"/>
      <c r="LXN149" s="50"/>
      <c r="LXO149" s="53"/>
      <c r="LXP149" s="54"/>
      <c r="LXQ149" s="55"/>
      <c r="LXR149" s="73"/>
      <c r="LXS149" s="51"/>
      <c r="LXT149" s="50"/>
      <c r="LXU149" s="53"/>
      <c r="LXV149" s="54"/>
      <c r="LXW149" s="55"/>
      <c r="LXX149" s="73"/>
      <c r="LXY149" s="51"/>
      <c r="LXZ149" s="50"/>
      <c r="LYA149" s="53"/>
      <c r="LYB149" s="54"/>
      <c r="LYC149" s="55"/>
      <c r="LYD149" s="73"/>
      <c r="LYE149" s="51"/>
      <c r="LYF149" s="50"/>
      <c r="LYG149" s="53"/>
      <c r="LYH149" s="54"/>
      <c r="LYI149" s="55"/>
      <c r="LYJ149" s="73"/>
      <c r="LYK149" s="51"/>
      <c r="LYL149" s="50"/>
      <c r="LYM149" s="53"/>
      <c r="LYN149" s="54"/>
      <c r="LYO149" s="55"/>
      <c r="LYP149" s="73"/>
      <c r="LYQ149" s="51"/>
      <c r="LYR149" s="50"/>
      <c r="LYS149" s="53"/>
      <c r="LYT149" s="54"/>
      <c r="LYU149" s="55"/>
      <c r="LYV149" s="73"/>
      <c r="LYW149" s="51"/>
      <c r="LYX149" s="50"/>
      <c r="LYY149" s="53"/>
      <c r="LYZ149" s="54"/>
      <c r="LZA149" s="55"/>
      <c r="LZB149" s="73"/>
      <c r="LZC149" s="51"/>
      <c r="LZD149" s="50"/>
      <c r="LZE149" s="53"/>
      <c r="LZF149" s="54"/>
      <c r="LZG149" s="55"/>
      <c r="LZH149" s="73"/>
      <c r="LZI149" s="51"/>
      <c r="LZJ149" s="50"/>
      <c r="LZK149" s="53"/>
      <c r="LZL149" s="54"/>
      <c r="LZM149" s="55"/>
      <c r="LZN149" s="73"/>
      <c r="LZO149" s="51"/>
      <c r="LZP149" s="50"/>
      <c r="LZQ149" s="53"/>
      <c r="LZR149" s="54"/>
      <c r="LZS149" s="55"/>
      <c r="LZT149" s="73"/>
      <c r="LZU149" s="51"/>
      <c r="LZV149" s="50"/>
      <c r="LZW149" s="53"/>
      <c r="LZX149" s="54"/>
      <c r="LZY149" s="55"/>
      <c r="LZZ149" s="73"/>
      <c r="MAA149" s="51"/>
      <c r="MAB149" s="50"/>
      <c r="MAC149" s="53"/>
      <c r="MAD149" s="54"/>
      <c r="MAE149" s="55"/>
      <c r="MAF149" s="73"/>
      <c r="MAG149" s="51"/>
      <c r="MAH149" s="50"/>
      <c r="MAI149" s="53"/>
      <c r="MAJ149" s="54"/>
      <c r="MAK149" s="55"/>
      <c r="MAL149" s="73"/>
      <c r="MAM149" s="51"/>
      <c r="MAN149" s="50"/>
      <c r="MAO149" s="53"/>
      <c r="MAP149" s="54"/>
      <c r="MAQ149" s="55"/>
      <c r="MAR149" s="73"/>
      <c r="MAS149" s="51"/>
      <c r="MAT149" s="50"/>
      <c r="MAU149" s="53"/>
      <c r="MAV149" s="54"/>
      <c r="MAW149" s="55"/>
      <c r="MAX149" s="73"/>
      <c r="MAY149" s="51"/>
      <c r="MAZ149" s="50"/>
      <c r="MBA149" s="53"/>
      <c r="MBB149" s="54"/>
      <c r="MBC149" s="55"/>
      <c r="MBD149" s="73"/>
      <c r="MBE149" s="51"/>
      <c r="MBF149" s="50"/>
      <c r="MBG149" s="53"/>
      <c r="MBH149" s="54"/>
      <c r="MBI149" s="55"/>
      <c r="MBJ149" s="73"/>
      <c r="MBK149" s="51"/>
      <c r="MBL149" s="50"/>
      <c r="MBM149" s="53"/>
      <c r="MBN149" s="54"/>
      <c r="MBO149" s="55"/>
      <c r="MBP149" s="73"/>
      <c r="MBQ149" s="51"/>
      <c r="MBR149" s="50"/>
      <c r="MBS149" s="53"/>
      <c r="MBT149" s="54"/>
      <c r="MBU149" s="55"/>
      <c r="MBV149" s="73"/>
      <c r="MBW149" s="51"/>
      <c r="MBX149" s="50"/>
      <c r="MBY149" s="53"/>
      <c r="MBZ149" s="54"/>
      <c r="MCA149" s="55"/>
      <c r="MCB149" s="73"/>
      <c r="MCC149" s="51"/>
      <c r="MCD149" s="50"/>
      <c r="MCE149" s="53"/>
      <c r="MCF149" s="54"/>
      <c r="MCG149" s="55"/>
      <c r="MCH149" s="73"/>
      <c r="MCI149" s="51"/>
      <c r="MCJ149" s="50"/>
      <c r="MCK149" s="53"/>
      <c r="MCL149" s="54"/>
      <c r="MCM149" s="55"/>
      <c r="MCN149" s="73"/>
      <c r="MCO149" s="51"/>
      <c r="MCP149" s="50"/>
      <c r="MCQ149" s="53"/>
      <c r="MCR149" s="54"/>
      <c r="MCS149" s="55"/>
      <c r="MCT149" s="73"/>
      <c r="MCU149" s="51"/>
      <c r="MCV149" s="50"/>
      <c r="MCW149" s="53"/>
      <c r="MCX149" s="54"/>
      <c r="MCY149" s="55"/>
      <c r="MCZ149" s="73"/>
      <c r="MDA149" s="51"/>
      <c r="MDB149" s="50"/>
      <c r="MDC149" s="53"/>
      <c r="MDD149" s="54"/>
      <c r="MDE149" s="55"/>
      <c r="MDF149" s="73"/>
      <c r="MDG149" s="51"/>
      <c r="MDH149" s="50"/>
      <c r="MDI149" s="53"/>
      <c r="MDJ149" s="54"/>
      <c r="MDK149" s="55"/>
      <c r="MDL149" s="73"/>
      <c r="MDM149" s="51"/>
      <c r="MDN149" s="50"/>
      <c r="MDO149" s="53"/>
      <c r="MDP149" s="54"/>
      <c r="MDQ149" s="55"/>
      <c r="MDR149" s="73"/>
      <c r="MDS149" s="51"/>
      <c r="MDT149" s="50"/>
      <c r="MDU149" s="53"/>
      <c r="MDV149" s="54"/>
      <c r="MDW149" s="55"/>
      <c r="MDX149" s="73"/>
      <c r="MDY149" s="51"/>
      <c r="MDZ149" s="50"/>
      <c r="MEA149" s="53"/>
      <c r="MEB149" s="54"/>
      <c r="MEC149" s="55"/>
      <c r="MED149" s="73"/>
      <c r="MEE149" s="51"/>
      <c r="MEF149" s="50"/>
      <c r="MEG149" s="53"/>
      <c r="MEH149" s="54"/>
      <c r="MEI149" s="55"/>
      <c r="MEJ149" s="73"/>
      <c r="MEK149" s="51"/>
      <c r="MEL149" s="50"/>
      <c r="MEM149" s="53"/>
      <c r="MEN149" s="54"/>
      <c r="MEO149" s="55"/>
      <c r="MEP149" s="73"/>
      <c r="MEQ149" s="51"/>
      <c r="MER149" s="50"/>
      <c r="MES149" s="53"/>
      <c r="MET149" s="54"/>
      <c r="MEU149" s="55"/>
      <c r="MEV149" s="73"/>
      <c r="MEW149" s="51"/>
      <c r="MEX149" s="50"/>
      <c r="MEY149" s="53"/>
      <c r="MEZ149" s="54"/>
      <c r="MFA149" s="55"/>
      <c r="MFB149" s="73"/>
      <c r="MFC149" s="51"/>
      <c r="MFD149" s="50"/>
      <c r="MFE149" s="53"/>
      <c r="MFF149" s="54"/>
      <c r="MFG149" s="55"/>
      <c r="MFH149" s="73"/>
      <c r="MFI149" s="51"/>
      <c r="MFJ149" s="50"/>
      <c r="MFK149" s="53"/>
      <c r="MFL149" s="54"/>
      <c r="MFM149" s="55"/>
      <c r="MFN149" s="73"/>
      <c r="MFO149" s="51"/>
      <c r="MFP149" s="50"/>
      <c r="MFQ149" s="53"/>
      <c r="MFR149" s="54"/>
      <c r="MFS149" s="55"/>
      <c r="MFT149" s="73"/>
      <c r="MFU149" s="51"/>
      <c r="MFV149" s="50"/>
      <c r="MFW149" s="53"/>
      <c r="MFX149" s="54"/>
      <c r="MFY149" s="55"/>
      <c r="MFZ149" s="73"/>
      <c r="MGA149" s="51"/>
      <c r="MGB149" s="50"/>
      <c r="MGC149" s="53"/>
      <c r="MGD149" s="54"/>
      <c r="MGE149" s="55"/>
      <c r="MGF149" s="73"/>
      <c r="MGG149" s="51"/>
      <c r="MGH149" s="50"/>
      <c r="MGI149" s="53"/>
      <c r="MGJ149" s="54"/>
      <c r="MGK149" s="55"/>
      <c r="MGL149" s="73"/>
      <c r="MGM149" s="51"/>
      <c r="MGN149" s="50"/>
      <c r="MGO149" s="53"/>
      <c r="MGP149" s="54"/>
      <c r="MGQ149" s="55"/>
      <c r="MGR149" s="73"/>
      <c r="MGS149" s="51"/>
      <c r="MGT149" s="50"/>
      <c r="MGU149" s="53"/>
      <c r="MGV149" s="54"/>
      <c r="MGW149" s="55"/>
      <c r="MGX149" s="73"/>
      <c r="MGY149" s="51"/>
      <c r="MGZ149" s="50"/>
      <c r="MHA149" s="53"/>
      <c r="MHB149" s="54"/>
      <c r="MHC149" s="55"/>
      <c r="MHD149" s="73"/>
      <c r="MHE149" s="51"/>
      <c r="MHF149" s="50"/>
      <c r="MHG149" s="53"/>
      <c r="MHH149" s="54"/>
      <c r="MHI149" s="55"/>
      <c r="MHJ149" s="73"/>
      <c r="MHK149" s="51"/>
      <c r="MHL149" s="50"/>
      <c r="MHM149" s="53"/>
      <c r="MHN149" s="54"/>
      <c r="MHO149" s="55"/>
      <c r="MHP149" s="73"/>
      <c r="MHQ149" s="51"/>
      <c r="MHR149" s="50"/>
      <c r="MHS149" s="53"/>
      <c r="MHT149" s="54"/>
      <c r="MHU149" s="55"/>
      <c r="MHV149" s="73"/>
      <c r="MHW149" s="51"/>
      <c r="MHX149" s="50"/>
      <c r="MHY149" s="53"/>
      <c r="MHZ149" s="54"/>
      <c r="MIA149" s="55"/>
      <c r="MIB149" s="73"/>
      <c r="MIC149" s="51"/>
      <c r="MID149" s="50"/>
      <c r="MIE149" s="53"/>
      <c r="MIF149" s="54"/>
      <c r="MIG149" s="55"/>
      <c r="MIH149" s="73"/>
      <c r="MII149" s="51"/>
      <c r="MIJ149" s="50"/>
      <c r="MIK149" s="53"/>
      <c r="MIL149" s="54"/>
      <c r="MIM149" s="55"/>
      <c r="MIN149" s="73"/>
      <c r="MIO149" s="51"/>
      <c r="MIP149" s="50"/>
      <c r="MIQ149" s="53"/>
      <c r="MIR149" s="54"/>
      <c r="MIS149" s="55"/>
      <c r="MIT149" s="73"/>
      <c r="MIU149" s="51"/>
      <c r="MIV149" s="50"/>
      <c r="MIW149" s="53"/>
      <c r="MIX149" s="54"/>
      <c r="MIY149" s="55"/>
      <c r="MIZ149" s="73"/>
      <c r="MJA149" s="51"/>
      <c r="MJB149" s="50"/>
      <c r="MJC149" s="53"/>
      <c r="MJD149" s="54"/>
      <c r="MJE149" s="55"/>
      <c r="MJF149" s="73"/>
      <c r="MJG149" s="51"/>
      <c r="MJH149" s="50"/>
      <c r="MJI149" s="53"/>
      <c r="MJJ149" s="54"/>
      <c r="MJK149" s="55"/>
      <c r="MJL149" s="73"/>
      <c r="MJM149" s="51"/>
      <c r="MJN149" s="50"/>
      <c r="MJO149" s="53"/>
      <c r="MJP149" s="54"/>
      <c r="MJQ149" s="55"/>
      <c r="MJR149" s="73"/>
      <c r="MJS149" s="51"/>
      <c r="MJT149" s="50"/>
      <c r="MJU149" s="53"/>
      <c r="MJV149" s="54"/>
      <c r="MJW149" s="55"/>
      <c r="MJX149" s="73"/>
      <c r="MJY149" s="51"/>
      <c r="MJZ149" s="50"/>
      <c r="MKA149" s="53"/>
      <c r="MKB149" s="54"/>
      <c r="MKC149" s="55"/>
      <c r="MKD149" s="73"/>
      <c r="MKE149" s="51"/>
      <c r="MKF149" s="50"/>
      <c r="MKG149" s="53"/>
      <c r="MKH149" s="54"/>
      <c r="MKI149" s="55"/>
      <c r="MKJ149" s="73"/>
      <c r="MKK149" s="51"/>
      <c r="MKL149" s="50"/>
      <c r="MKM149" s="53"/>
      <c r="MKN149" s="54"/>
      <c r="MKO149" s="55"/>
      <c r="MKP149" s="73"/>
      <c r="MKQ149" s="51"/>
      <c r="MKR149" s="50"/>
      <c r="MKS149" s="53"/>
      <c r="MKT149" s="54"/>
      <c r="MKU149" s="55"/>
      <c r="MKV149" s="73"/>
      <c r="MKW149" s="51"/>
      <c r="MKX149" s="50"/>
      <c r="MKY149" s="53"/>
      <c r="MKZ149" s="54"/>
      <c r="MLA149" s="55"/>
      <c r="MLB149" s="73"/>
      <c r="MLC149" s="51"/>
      <c r="MLD149" s="50"/>
      <c r="MLE149" s="53"/>
      <c r="MLF149" s="54"/>
      <c r="MLG149" s="55"/>
      <c r="MLH149" s="73"/>
      <c r="MLI149" s="51"/>
      <c r="MLJ149" s="50"/>
      <c r="MLK149" s="53"/>
      <c r="MLL149" s="54"/>
      <c r="MLM149" s="55"/>
      <c r="MLN149" s="73"/>
      <c r="MLO149" s="51"/>
      <c r="MLP149" s="50"/>
      <c r="MLQ149" s="53"/>
      <c r="MLR149" s="54"/>
      <c r="MLS149" s="55"/>
      <c r="MLT149" s="73"/>
      <c r="MLU149" s="51"/>
      <c r="MLV149" s="50"/>
      <c r="MLW149" s="53"/>
      <c r="MLX149" s="54"/>
      <c r="MLY149" s="55"/>
      <c r="MLZ149" s="73"/>
      <c r="MMA149" s="51"/>
      <c r="MMB149" s="50"/>
      <c r="MMC149" s="53"/>
      <c r="MMD149" s="54"/>
      <c r="MME149" s="55"/>
      <c r="MMF149" s="73"/>
      <c r="MMG149" s="51"/>
      <c r="MMH149" s="50"/>
      <c r="MMI149" s="53"/>
      <c r="MMJ149" s="54"/>
      <c r="MMK149" s="55"/>
      <c r="MML149" s="73"/>
      <c r="MMM149" s="51"/>
      <c r="MMN149" s="50"/>
      <c r="MMO149" s="53"/>
      <c r="MMP149" s="54"/>
      <c r="MMQ149" s="55"/>
      <c r="MMR149" s="73"/>
      <c r="MMS149" s="51"/>
      <c r="MMT149" s="50"/>
      <c r="MMU149" s="53"/>
      <c r="MMV149" s="54"/>
      <c r="MMW149" s="55"/>
      <c r="MMX149" s="73"/>
      <c r="MMY149" s="51"/>
      <c r="MMZ149" s="50"/>
      <c r="MNA149" s="53"/>
      <c r="MNB149" s="54"/>
      <c r="MNC149" s="55"/>
      <c r="MND149" s="73"/>
      <c r="MNE149" s="51"/>
      <c r="MNF149" s="50"/>
      <c r="MNG149" s="53"/>
      <c r="MNH149" s="54"/>
      <c r="MNI149" s="55"/>
      <c r="MNJ149" s="73"/>
      <c r="MNK149" s="51"/>
      <c r="MNL149" s="50"/>
      <c r="MNM149" s="53"/>
      <c r="MNN149" s="54"/>
      <c r="MNO149" s="55"/>
      <c r="MNP149" s="73"/>
      <c r="MNQ149" s="51"/>
      <c r="MNR149" s="50"/>
      <c r="MNS149" s="53"/>
      <c r="MNT149" s="54"/>
      <c r="MNU149" s="55"/>
      <c r="MNV149" s="73"/>
      <c r="MNW149" s="51"/>
      <c r="MNX149" s="50"/>
      <c r="MNY149" s="53"/>
      <c r="MNZ149" s="54"/>
      <c r="MOA149" s="55"/>
      <c r="MOB149" s="73"/>
      <c r="MOC149" s="51"/>
      <c r="MOD149" s="50"/>
      <c r="MOE149" s="53"/>
      <c r="MOF149" s="54"/>
      <c r="MOG149" s="55"/>
      <c r="MOH149" s="73"/>
      <c r="MOI149" s="51"/>
      <c r="MOJ149" s="50"/>
      <c r="MOK149" s="53"/>
      <c r="MOL149" s="54"/>
      <c r="MOM149" s="55"/>
      <c r="MON149" s="73"/>
      <c r="MOO149" s="51"/>
      <c r="MOP149" s="50"/>
      <c r="MOQ149" s="53"/>
      <c r="MOR149" s="54"/>
      <c r="MOS149" s="55"/>
      <c r="MOT149" s="73"/>
      <c r="MOU149" s="51"/>
      <c r="MOV149" s="50"/>
      <c r="MOW149" s="53"/>
      <c r="MOX149" s="54"/>
      <c r="MOY149" s="55"/>
      <c r="MOZ149" s="73"/>
      <c r="MPA149" s="51"/>
      <c r="MPB149" s="50"/>
      <c r="MPC149" s="53"/>
      <c r="MPD149" s="54"/>
      <c r="MPE149" s="55"/>
      <c r="MPF149" s="73"/>
      <c r="MPG149" s="51"/>
      <c r="MPH149" s="50"/>
      <c r="MPI149" s="53"/>
      <c r="MPJ149" s="54"/>
      <c r="MPK149" s="55"/>
      <c r="MPL149" s="73"/>
      <c r="MPM149" s="51"/>
      <c r="MPN149" s="50"/>
      <c r="MPO149" s="53"/>
      <c r="MPP149" s="54"/>
      <c r="MPQ149" s="55"/>
      <c r="MPR149" s="73"/>
      <c r="MPS149" s="51"/>
      <c r="MPT149" s="50"/>
      <c r="MPU149" s="53"/>
      <c r="MPV149" s="54"/>
      <c r="MPW149" s="55"/>
      <c r="MPX149" s="73"/>
      <c r="MPY149" s="51"/>
      <c r="MPZ149" s="50"/>
      <c r="MQA149" s="53"/>
      <c r="MQB149" s="54"/>
      <c r="MQC149" s="55"/>
      <c r="MQD149" s="73"/>
      <c r="MQE149" s="51"/>
      <c r="MQF149" s="50"/>
      <c r="MQG149" s="53"/>
      <c r="MQH149" s="54"/>
      <c r="MQI149" s="55"/>
      <c r="MQJ149" s="73"/>
      <c r="MQK149" s="51"/>
      <c r="MQL149" s="50"/>
      <c r="MQM149" s="53"/>
      <c r="MQN149" s="54"/>
      <c r="MQO149" s="55"/>
      <c r="MQP149" s="73"/>
      <c r="MQQ149" s="51"/>
      <c r="MQR149" s="50"/>
      <c r="MQS149" s="53"/>
      <c r="MQT149" s="54"/>
      <c r="MQU149" s="55"/>
      <c r="MQV149" s="73"/>
      <c r="MQW149" s="51"/>
      <c r="MQX149" s="50"/>
      <c r="MQY149" s="53"/>
      <c r="MQZ149" s="54"/>
      <c r="MRA149" s="55"/>
      <c r="MRB149" s="73"/>
      <c r="MRC149" s="51"/>
      <c r="MRD149" s="50"/>
      <c r="MRE149" s="53"/>
      <c r="MRF149" s="54"/>
      <c r="MRG149" s="55"/>
      <c r="MRH149" s="73"/>
      <c r="MRI149" s="51"/>
      <c r="MRJ149" s="50"/>
      <c r="MRK149" s="53"/>
      <c r="MRL149" s="54"/>
      <c r="MRM149" s="55"/>
      <c r="MRN149" s="73"/>
      <c r="MRO149" s="51"/>
      <c r="MRP149" s="50"/>
      <c r="MRQ149" s="53"/>
      <c r="MRR149" s="54"/>
      <c r="MRS149" s="55"/>
      <c r="MRT149" s="73"/>
      <c r="MRU149" s="51"/>
      <c r="MRV149" s="50"/>
      <c r="MRW149" s="53"/>
      <c r="MRX149" s="54"/>
      <c r="MRY149" s="55"/>
      <c r="MRZ149" s="73"/>
      <c r="MSA149" s="51"/>
      <c r="MSB149" s="50"/>
      <c r="MSC149" s="53"/>
      <c r="MSD149" s="54"/>
      <c r="MSE149" s="55"/>
      <c r="MSF149" s="73"/>
      <c r="MSG149" s="51"/>
      <c r="MSH149" s="50"/>
      <c r="MSI149" s="53"/>
      <c r="MSJ149" s="54"/>
      <c r="MSK149" s="55"/>
      <c r="MSL149" s="73"/>
      <c r="MSM149" s="51"/>
      <c r="MSN149" s="50"/>
      <c r="MSO149" s="53"/>
      <c r="MSP149" s="54"/>
      <c r="MSQ149" s="55"/>
      <c r="MSR149" s="73"/>
      <c r="MSS149" s="51"/>
      <c r="MST149" s="50"/>
      <c r="MSU149" s="53"/>
      <c r="MSV149" s="54"/>
      <c r="MSW149" s="55"/>
      <c r="MSX149" s="73"/>
      <c r="MSY149" s="51"/>
      <c r="MSZ149" s="50"/>
      <c r="MTA149" s="53"/>
      <c r="MTB149" s="54"/>
      <c r="MTC149" s="55"/>
      <c r="MTD149" s="73"/>
      <c r="MTE149" s="51"/>
      <c r="MTF149" s="50"/>
      <c r="MTG149" s="53"/>
      <c r="MTH149" s="54"/>
      <c r="MTI149" s="55"/>
      <c r="MTJ149" s="73"/>
      <c r="MTK149" s="51"/>
      <c r="MTL149" s="50"/>
      <c r="MTM149" s="53"/>
      <c r="MTN149" s="54"/>
      <c r="MTO149" s="55"/>
      <c r="MTP149" s="73"/>
      <c r="MTQ149" s="51"/>
      <c r="MTR149" s="50"/>
      <c r="MTS149" s="53"/>
      <c r="MTT149" s="54"/>
      <c r="MTU149" s="55"/>
      <c r="MTV149" s="73"/>
      <c r="MTW149" s="51"/>
      <c r="MTX149" s="50"/>
      <c r="MTY149" s="53"/>
      <c r="MTZ149" s="54"/>
      <c r="MUA149" s="55"/>
      <c r="MUB149" s="73"/>
      <c r="MUC149" s="51"/>
      <c r="MUD149" s="50"/>
      <c r="MUE149" s="53"/>
      <c r="MUF149" s="54"/>
      <c r="MUG149" s="55"/>
      <c r="MUH149" s="73"/>
      <c r="MUI149" s="51"/>
      <c r="MUJ149" s="50"/>
      <c r="MUK149" s="53"/>
      <c r="MUL149" s="54"/>
      <c r="MUM149" s="55"/>
      <c r="MUN149" s="73"/>
      <c r="MUO149" s="51"/>
      <c r="MUP149" s="50"/>
      <c r="MUQ149" s="53"/>
      <c r="MUR149" s="54"/>
      <c r="MUS149" s="55"/>
      <c r="MUT149" s="73"/>
      <c r="MUU149" s="51"/>
      <c r="MUV149" s="50"/>
      <c r="MUW149" s="53"/>
      <c r="MUX149" s="54"/>
      <c r="MUY149" s="55"/>
      <c r="MUZ149" s="73"/>
      <c r="MVA149" s="51"/>
      <c r="MVB149" s="50"/>
      <c r="MVC149" s="53"/>
      <c r="MVD149" s="54"/>
      <c r="MVE149" s="55"/>
      <c r="MVF149" s="73"/>
      <c r="MVG149" s="51"/>
      <c r="MVH149" s="50"/>
      <c r="MVI149" s="53"/>
      <c r="MVJ149" s="54"/>
      <c r="MVK149" s="55"/>
      <c r="MVL149" s="73"/>
      <c r="MVM149" s="51"/>
      <c r="MVN149" s="50"/>
      <c r="MVO149" s="53"/>
      <c r="MVP149" s="54"/>
      <c r="MVQ149" s="55"/>
      <c r="MVR149" s="73"/>
      <c r="MVS149" s="51"/>
      <c r="MVT149" s="50"/>
      <c r="MVU149" s="53"/>
      <c r="MVV149" s="54"/>
      <c r="MVW149" s="55"/>
      <c r="MVX149" s="73"/>
      <c r="MVY149" s="51"/>
      <c r="MVZ149" s="50"/>
      <c r="MWA149" s="53"/>
      <c r="MWB149" s="54"/>
      <c r="MWC149" s="55"/>
      <c r="MWD149" s="73"/>
      <c r="MWE149" s="51"/>
      <c r="MWF149" s="50"/>
      <c r="MWG149" s="53"/>
      <c r="MWH149" s="54"/>
      <c r="MWI149" s="55"/>
      <c r="MWJ149" s="73"/>
      <c r="MWK149" s="51"/>
      <c r="MWL149" s="50"/>
      <c r="MWM149" s="53"/>
      <c r="MWN149" s="54"/>
      <c r="MWO149" s="55"/>
      <c r="MWP149" s="73"/>
      <c r="MWQ149" s="51"/>
      <c r="MWR149" s="50"/>
      <c r="MWS149" s="53"/>
      <c r="MWT149" s="54"/>
      <c r="MWU149" s="55"/>
      <c r="MWV149" s="73"/>
      <c r="MWW149" s="51"/>
      <c r="MWX149" s="50"/>
      <c r="MWY149" s="53"/>
      <c r="MWZ149" s="54"/>
      <c r="MXA149" s="55"/>
      <c r="MXB149" s="73"/>
      <c r="MXC149" s="51"/>
      <c r="MXD149" s="50"/>
      <c r="MXE149" s="53"/>
      <c r="MXF149" s="54"/>
      <c r="MXG149" s="55"/>
      <c r="MXH149" s="73"/>
      <c r="MXI149" s="51"/>
      <c r="MXJ149" s="50"/>
      <c r="MXK149" s="53"/>
      <c r="MXL149" s="54"/>
      <c r="MXM149" s="55"/>
      <c r="MXN149" s="73"/>
      <c r="MXO149" s="51"/>
      <c r="MXP149" s="50"/>
      <c r="MXQ149" s="53"/>
      <c r="MXR149" s="54"/>
      <c r="MXS149" s="55"/>
      <c r="MXT149" s="73"/>
      <c r="MXU149" s="51"/>
      <c r="MXV149" s="50"/>
      <c r="MXW149" s="53"/>
      <c r="MXX149" s="54"/>
      <c r="MXY149" s="55"/>
      <c r="MXZ149" s="73"/>
      <c r="MYA149" s="51"/>
      <c r="MYB149" s="50"/>
      <c r="MYC149" s="53"/>
      <c r="MYD149" s="54"/>
      <c r="MYE149" s="55"/>
      <c r="MYF149" s="73"/>
      <c r="MYG149" s="51"/>
      <c r="MYH149" s="50"/>
      <c r="MYI149" s="53"/>
      <c r="MYJ149" s="54"/>
      <c r="MYK149" s="55"/>
      <c r="MYL149" s="73"/>
      <c r="MYM149" s="51"/>
      <c r="MYN149" s="50"/>
      <c r="MYO149" s="53"/>
      <c r="MYP149" s="54"/>
      <c r="MYQ149" s="55"/>
      <c r="MYR149" s="73"/>
      <c r="MYS149" s="51"/>
      <c r="MYT149" s="50"/>
      <c r="MYU149" s="53"/>
      <c r="MYV149" s="54"/>
      <c r="MYW149" s="55"/>
      <c r="MYX149" s="73"/>
      <c r="MYY149" s="51"/>
      <c r="MYZ149" s="50"/>
      <c r="MZA149" s="53"/>
      <c r="MZB149" s="54"/>
      <c r="MZC149" s="55"/>
      <c r="MZD149" s="73"/>
      <c r="MZE149" s="51"/>
      <c r="MZF149" s="50"/>
      <c r="MZG149" s="53"/>
      <c r="MZH149" s="54"/>
      <c r="MZI149" s="55"/>
      <c r="MZJ149" s="73"/>
      <c r="MZK149" s="51"/>
      <c r="MZL149" s="50"/>
      <c r="MZM149" s="53"/>
      <c r="MZN149" s="54"/>
      <c r="MZO149" s="55"/>
      <c r="MZP149" s="73"/>
      <c r="MZQ149" s="51"/>
      <c r="MZR149" s="50"/>
      <c r="MZS149" s="53"/>
      <c r="MZT149" s="54"/>
      <c r="MZU149" s="55"/>
      <c r="MZV149" s="73"/>
      <c r="MZW149" s="51"/>
      <c r="MZX149" s="50"/>
      <c r="MZY149" s="53"/>
      <c r="MZZ149" s="54"/>
      <c r="NAA149" s="55"/>
      <c r="NAB149" s="73"/>
      <c r="NAC149" s="51"/>
      <c r="NAD149" s="50"/>
      <c r="NAE149" s="53"/>
      <c r="NAF149" s="54"/>
      <c r="NAG149" s="55"/>
      <c r="NAH149" s="73"/>
      <c r="NAI149" s="51"/>
      <c r="NAJ149" s="50"/>
      <c r="NAK149" s="53"/>
      <c r="NAL149" s="54"/>
      <c r="NAM149" s="55"/>
      <c r="NAN149" s="73"/>
      <c r="NAO149" s="51"/>
      <c r="NAP149" s="50"/>
      <c r="NAQ149" s="53"/>
      <c r="NAR149" s="54"/>
      <c r="NAS149" s="55"/>
      <c r="NAT149" s="73"/>
      <c r="NAU149" s="51"/>
      <c r="NAV149" s="50"/>
      <c r="NAW149" s="53"/>
      <c r="NAX149" s="54"/>
      <c r="NAY149" s="55"/>
      <c r="NAZ149" s="73"/>
      <c r="NBA149" s="51"/>
      <c r="NBB149" s="50"/>
      <c r="NBC149" s="53"/>
      <c r="NBD149" s="54"/>
      <c r="NBE149" s="55"/>
      <c r="NBF149" s="73"/>
      <c r="NBG149" s="51"/>
      <c r="NBH149" s="50"/>
      <c r="NBI149" s="53"/>
      <c r="NBJ149" s="54"/>
      <c r="NBK149" s="55"/>
      <c r="NBL149" s="73"/>
      <c r="NBM149" s="51"/>
      <c r="NBN149" s="50"/>
      <c r="NBO149" s="53"/>
      <c r="NBP149" s="54"/>
      <c r="NBQ149" s="55"/>
      <c r="NBR149" s="73"/>
      <c r="NBS149" s="51"/>
      <c r="NBT149" s="50"/>
      <c r="NBU149" s="53"/>
      <c r="NBV149" s="54"/>
      <c r="NBW149" s="55"/>
      <c r="NBX149" s="73"/>
      <c r="NBY149" s="51"/>
      <c r="NBZ149" s="50"/>
      <c r="NCA149" s="53"/>
      <c r="NCB149" s="54"/>
      <c r="NCC149" s="55"/>
      <c r="NCD149" s="73"/>
      <c r="NCE149" s="51"/>
      <c r="NCF149" s="50"/>
      <c r="NCG149" s="53"/>
      <c r="NCH149" s="54"/>
      <c r="NCI149" s="55"/>
      <c r="NCJ149" s="73"/>
      <c r="NCK149" s="51"/>
      <c r="NCL149" s="50"/>
      <c r="NCM149" s="53"/>
      <c r="NCN149" s="54"/>
      <c r="NCO149" s="55"/>
      <c r="NCP149" s="73"/>
      <c r="NCQ149" s="51"/>
      <c r="NCR149" s="50"/>
      <c r="NCS149" s="53"/>
      <c r="NCT149" s="54"/>
      <c r="NCU149" s="55"/>
      <c r="NCV149" s="73"/>
      <c r="NCW149" s="51"/>
      <c r="NCX149" s="50"/>
      <c r="NCY149" s="53"/>
      <c r="NCZ149" s="54"/>
      <c r="NDA149" s="55"/>
      <c r="NDB149" s="73"/>
      <c r="NDC149" s="51"/>
      <c r="NDD149" s="50"/>
      <c r="NDE149" s="53"/>
      <c r="NDF149" s="54"/>
      <c r="NDG149" s="55"/>
      <c r="NDH149" s="73"/>
      <c r="NDI149" s="51"/>
      <c r="NDJ149" s="50"/>
      <c r="NDK149" s="53"/>
      <c r="NDL149" s="54"/>
      <c r="NDM149" s="55"/>
      <c r="NDN149" s="73"/>
      <c r="NDO149" s="51"/>
      <c r="NDP149" s="50"/>
      <c r="NDQ149" s="53"/>
      <c r="NDR149" s="54"/>
      <c r="NDS149" s="55"/>
      <c r="NDT149" s="73"/>
      <c r="NDU149" s="51"/>
      <c r="NDV149" s="50"/>
      <c r="NDW149" s="53"/>
      <c r="NDX149" s="54"/>
      <c r="NDY149" s="55"/>
      <c r="NDZ149" s="73"/>
      <c r="NEA149" s="51"/>
      <c r="NEB149" s="50"/>
      <c r="NEC149" s="53"/>
      <c r="NED149" s="54"/>
      <c r="NEE149" s="55"/>
      <c r="NEF149" s="73"/>
      <c r="NEG149" s="51"/>
      <c r="NEH149" s="50"/>
      <c r="NEI149" s="53"/>
      <c r="NEJ149" s="54"/>
      <c r="NEK149" s="55"/>
      <c r="NEL149" s="73"/>
      <c r="NEM149" s="51"/>
      <c r="NEN149" s="50"/>
      <c r="NEO149" s="53"/>
      <c r="NEP149" s="54"/>
      <c r="NEQ149" s="55"/>
      <c r="NER149" s="73"/>
      <c r="NES149" s="51"/>
      <c r="NET149" s="50"/>
      <c r="NEU149" s="53"/>
      <c r="NEV149" s="54"/>
      <c r="NEW149" s="55"/>
      <c r="NEX149" s="73"/>
      <c r="NEY149" s="51"/>
      <c r="NEZ149" s="50"/>
      <c r="NFA149" s="53"/>
      <c r="NFB149" s="54"/>
      <c r="NFC149" s="55"/>
      <c r="NFD149" s="73"/>
      <c r="NFE149" s="51"/>
      <c r="NFF149" s="50"/>
      <c r="NFG149" s="53"/>
      <c r="NFH149" s="54"/>
      <c r="NFI149" s="55"/>
      <c r="NFJ149" s="73"/>
      <c r="NFK149" s="51"/>
      <c r="NFL149" s="50"/>
      <c r="NFM149" s="53"/>
      <c r="NFN149" s="54"/>
      <c r="NFO149" s="55"/>
      <c r="NFP149" s="73"/>
      <c r="NFQ149" s="51"/>
      <c r="NFR149" s="50"/>
      <c r="NFS149" s="53"/>
      <c r="NFT149" s="54"/>
      <c r="NFU149" s="55"/>
      <c r="NFV149" s="73"/>
      <c r="NFW149" s="51"/>
      <c r="NFX149" s="50"/>
      <c r="NFY149" s="53"/>
      <c r="NFZ149" s="54"/>
      <c r="NGA149" s="55"/>
      <c r="NGB149" s="73"/>
      <c r="NGC149" s="51"/>
      <c r="NGD149" s="50"/>
      <c r="NGE149" s="53"/>
      <c r="NGF149" s="54"/>
      <c r="NGG149" s="55"/>
      <c r="NGH149" s="73"/>
      <c r="NGI149" s="51"/>
      <c r="NGJ149" s="50"/>
      <c r="NGK149" s="53"/>
      <c r="NGL149" s="54"/>
      <c r="NGM149" s="55"/>
      <c r="NGN149" s="73"/>
      <c r="NGO149" s="51"/>
      <c r="NGP149" s="50"/>
      <c r="NGQ149" s="53"/>
      <c r="NGR149" s="54"/>
      <c r="NGS149" s="55"/>
      <c r="NGT149" s="73"/>
      <c r="NGU149" s="51"/>
      <c r="NGV149" s="50"/>
      <c r="NGW149" s="53"/>
      <c r="NGX149" s="54"/>
      <c r="NGY149" s="55"/>
      <c r="NGZ149" s="73"/>
      <c r="NHA149" s="51"/>
      <c r="NHB149" s="50"/>
      <c r="NHC149" s="53"/>
      <c r="NHD149" s="54"/>
      <c r="NHE149" s="55"/>
      <c r="NHF149" s="73"/>
      <c r="NHG149" s="51"/>
      <c r="NHH149" s="50"/>
      <c r="NHI149" s="53"/>
      <c r="NHJ149" s="54"/>
      <c r="NHK149" s="55"/>
      <c r="NHL149" s="73"/>
      <c r="NHM149" s="51"/>
      <c r="NHN149" s="50"/>
      <c r="NHO149" s="53"/>
      <c r="NHP149" s="54"/>
      <c r="NHQ149" s="55"/>
      <c r="NHR149" s="73"/>
      <c r="NHS149" s="51"/>
      <c r="NHT149" s="50"/>
      <c r="NHU149" s="53"/>
      <c r="NHV149" s="54"/>
      <c r="NHW149" s="55"/>
      <c r="NHX149" s="73"/>
      <c r="NHY149" s="51"/>
      <c r="NHZ149" s="50"/>
      <c r="NIA149" s="53"/>
      <c r="NIB149" s="54"/>
      <c r="NIC149" s="55"/>
      <c r="NID149" s="73"/>
      <c r="NIE149" s="51"/>
      <c r="NIF149" s="50"/>
      <c r="NIG149" s="53"/>
      <c r="NIH149" s="54"/>
      <c r="NII149" s="55"/>
      <c r="NIJ149" s="73"/>
      <c r="NIK149" s="51"/>
      <c r="NIL149" s="50"/>
      <c r="NIM149" s="53"/>
      <c r="NIN149" s="54"/>
      <c r="NIO149" s="55"/>
      <c r="NIP149" s="73"/>
      <c r="NIQ149" s="51"/>
      <c r="NIR149" s="50"/>
      <c r="NIS149" s="53"/>
      <c r="NIT149" s="54"/>
      <c r="NIU149" s="55"/>
      <c r="NIV149" s="73"/>
      <c r="NIW149" s="51"/>
      <c r="NIX149" s="50"/>
      <c r="NIY149" s="53"/>
      <c r="NIZ149" s="54"/>
      <c r="NJA149" s="55"/>
      <c r="NJB149" s="73"/>
      <c r="NJC149" s="51"/>
      <c r="NJD149" s="50"/>
      <c r="NJE149" s="53"/>
      <c r="NJF149" s="54"/>
      <c r="NJG149" s="55"/>
      <c r="NJH149" s="73"/>
      <c r="NJI149" s="51"/>
      <c r="NJJ149" s="50"/>
      <c r="NJK149" s="53"/>
      <c r="NJL149" s="54"/>
      <c r="NJM149" s="55"/>
      <c r="NJN149" s="73"/>
      <c r="NJO149" s="51"/>
      <c r="NJP149" s="50"/>
      <c r="NJQ149" s="53"/>
      <c r="NJR149" s="54"/>
      <c r="NJS149" s="55"/>
      <c r="NJT149" s="73"/>
      <c r="NJU149" s="51"/>
      <c r="NJV149" s="50"/>
      <c r="NJW149" s="53"/>
      <c r="NJX149" s="54"/>
      <c r="NJY149" s="55"/>
      <c r="NJZ149" s="73"/>
      <c r="NKA149" s="51"/>
      <c r="NKB149" s="50"/>
      <c r="NKC149" s="53"/>
      <c r="NKD149" s="54"/>
      <c r="NKE149" s="55"/>
      <c r="NKF149" s="73"/>
      <c r="NKG149" s="51"/>
      <c r="NKH149" s="50"/>
      <c r="NKI149" s="53"/>
      <c r="NKJ149" s="54"/>
      <c r="NKK149" s="55"/>
      <c r="NKL149" s="73"/>
      <c r="NKM149" s="51"/>
      <c r="NKN149" s="50"/>
      <c r="NKO149" s="53"/>
      <c r="NKP149" s="54"/>
      <c r="NKQ149" s="55"/>
      <c r="NKR149" s="73"/>
      <c r="NKS149" s="51"/>
      <c r="NKT149" s="50"/>
      <c r="NKU149" s="53"/>
      <c r="NKV149" s="54"/>
      <c r="NKW149" s="55"/>
      <c r="NKX149" s="73"/>
      <c r="NKY149" s="51"/>
      <c r="NKZ149" s="50"/>
      <c r="NLA149" s="53"/>
      <c r="NLB149" s="54"/>
      <c r="NLC149" s="55"/>
      <c r="NLD149" s="73"/>
      <c r="NLE149" s="51"/>
      <c r="NLF149" s="50"/>
      <c r="NLG149" s="53"/>
      <c r="NLH149" s="54"/>
      <c r="NLI149" s="55"/>
      <c r="NLJ149" s="73"/>
      <c r="NLK149" s="51"/>
      <c r="NLL149" s="50"/>
      <c r="NLM149" s="53"/>
      <c r="NLN149" s="54"/>
      <c r="NLO149" s="55"/>
      <c r="NLP149" s="73"/>
      <c r="NLQ149" s="51"/>
      <c r="NLR149" s="50"/>
      <c r="NLS149" s="53"/>
      <c r="NLT149" s="54"/>
      <c r="NLU149" s="55"/>
      <c r="NLV149" s="73"/>
      <c r="NLW149" s="51"/>
      <c r="NLX149" s="50"/>
      <c r="NLY149" s="53"/>
      <c r="NLZ149" s="54"/>
      <c r="NMA149" s="55"/>
      <c r="NMB149" s="73"/>
      <c r="NMC149" s="51"/>
      <c r="NMD149" s="50"/>
      <c r="NME149" s="53"/>
      <c r="NMF149" s="54"/>
      <c r="NMG149" s="55"/>
      <c r="NMH149" s="73"/>
      <c r="NMI149" s="51"/>
      <c r="NMJ149" s="50"/>
      <c r="NMK149" s="53"/>
      <c r="NML149" s="54"/>
      <c r="NMM149" s="55"/>
      <c r="NMN149" s="73"/>
      <c r="NMO149" s="51"/>
      <c r="NMP149" s="50"/>
      <c r="NMQ149" s="53"/>
      <c r="NMR149" s="54"/>
      <c r="NMS149" s="55"/>
      <c r="NMT149" s="73"/>
      <c r="NMU149" s="51"/>
      <c r="NMV149" s="50"/>
      <c r="NMW149" s="53"/>
      <c r="NMX149" s="54"/>
      <c r="NMY149" s="55"/>
      <c r="NMZ149" s="73"/>
      <c r="NNA149" s="51"/>
      <c r="NNB149" s="50"/>
      <c r="NNC149" s="53"/>
      <c r="NND149" s="54"/>
      <c r="NNE149" s="55"/>
      <c r="NNF149" s="73"/>
      <c r="NNG149" s="51"/>
      <c r="NNH149" s="50"/>
      <c r="NNI149" s="53"/>
      <c r="NNJ149" s="54"/>
      <c r="NNK149" s="55"/>
      <c r="NNL149" s="73"/>
      <c r="NNM149" s="51"/>
      <c r="NNN149" s="50"/>
      <c r="NNO149" s="53"/>
      <c r="NNP149" s="54"/>
      <c r="NNQ149" s="55"/>
      <c r="NNR149" s="73"/>
      <c r="NNS149" s="51"/>
      <c r="NNT149" s="50"/>
      <c r="NNU149" s="53"/>
      <c r="NNV149" s="54"/>
      <c r="NNW149" s="55"/>
      <c r="NNX149" s="73"/>
      <c r="NNY149" s="51"/>
      <c r="NNZ149" s="50"/>
      <c r="NOA149" s="53"/>
      <c r="NOB149" s="54"/>
      <c r="NOC149" s="55"/>
      <c r="NOD149" s="73"/>
      <c r="NOE149" s="51"/>
      <c r="NOF149" s="50"/>
      <c r="NOG149" s="53"/>
      <c r="NOH149" s="54"/>
      <c r="NOI149" s="55"/>
      <c r="NOJ149" s="73"/>
      <c r="NOK149" s="51"/>
      <c r="NOL149" s="50"/>
      <c r="NOM149" s="53"/>
      <c r="NON149" s="54"/>
      <c r="NOO149" s="55"/>
      <c r="NOP149" s="73"/>
      <c r="NOQ149" s="51"/>
      <c r="NOR149" s="50"/>
      <c r="NOS149" s="53"/>
      <c r="NOT149" s="54"/>
      <c r="NOU149" s="55"/>
      <c r="NOV149" s="73"/>
      <c r="NOW149" s="51"/>
      <c r="NOX149" s="50"/>
      <c r="NOY149" s="53"/>
      <c r="NOZ149" s="54"/>
      <c r="NPA149" s="55"/>
      <c r="NPB149" s="73"/>
      <c r="NPC149" s="51"/>
      <c r="NPD149" s="50"/>
      <c r="NPE149" s="53"/>
      <c r="NPF149" s="54"/>
      <c r="NPG149" s="55"/>
      <c r="NPH149" s="73"/>
      <c r="NPI149" s="51"/>
      <c r="NPJ149" s="50"/>
      <c r="NPK149" s="53"/>
      <c r="NPL149" s="54"/>
      <c r="NPM149" s="55"/>
      <c r="NPN149" s="73"/>
      <c r="NPO149" s="51"/>
      <c r="NPP149" s="50"/>
      <c r="NPQ149" s="53"/>
      <c r="NPR149" s="54"/>
      <c r="NPS149" s="55"/>
      <c r="NPT149" s="73"/>
      <c r="NPU149" s="51"/>
      <c r="NPV149" s="50"/>
      <c r="NPW149" s="53"/>
      <c r="NPX149" s="54"/>
      <c r="NPY149" s="55"/>
      <c r="NPZ149" s="73"/>
      <c r="NQA149" s="51"/>
      <c r="NQB149" s="50"/>
      <c r="NQC149" s="53"/>
      <c r="NQD149" s="54"/>
      <c r="NQE149" s="55"/>
      <c r="NQF149" s="73"/>
      <c r="NQG149" s="51"/>
      <c r="NQH149" s="50"/>
      <c r="NQI149" s="53"/>
      <c r="NQJ149" s="54"/>
      <c r="NQK149" s="55"/>
      <c r="NQL149" s="73"/>
      <c r="NQM149" s="51"/>
      <c r="NQN149" s="50"/>
      <c r="NQO149" s="53"/>
      <c r="NQP149" s="54"/>
      <c r="NQQ149" s="55"/>
      <c r="NQR149" s="73"/>
      <c r="NQS149" s="51"/>
      <c r="NQT149" s="50"/>
      <c r="NQU149" s="53"/>
      <c r="NQV149" s="54"/>
      <c r="NQW149" s="55"/>
      <c r="NQX149" s="73"/>
      <c r="NQY149" s="51"/>
      <c r="NQZ149" s="50"/>
      <c r="NRA149" s="53"/>
      <c r="NRB149" s="54"/>
      <c r="NRC149" s="55"/>
      <c r="NRD149" s="73"/>
      <c r="NRE149" s="51"/>
      <c r="NRF149" s="50"/>
      <c r="NRG149" s="53"/>
      <c r="NRH149" s="54"/>
      <c r="NRI149" s="55"/>
      <c r="NRJ149" s="73"/>
      <c r="NRK149" s="51"/>
      <c r="NRL149" s="50"/>
      <c r="NRM149" s="53"/>
      <c r="NRN149" s="54"/>
      <c r="NRO149" s="55"/>
      <c r="NRP149" s="73"/>
      <c r="NRQ149" s="51"/>
      <c r="NRR149" s="50"/>
      <c r="NRS149" s="53"/>
      <c r="NRT149" s="54"/>
      <c r="NRU149" s="55"/>
      <c r="NRV149" s="73"/>
      <c r="NRW149" s="51"/>
      <c r="NRX149" s="50"/>
      <c r="NRY149" s="53"/>
      <c r="NRZ149" s="54"/>
      <c r="NSA149" s="55"/>
      <c r="NSB149" s="73"/>
      <c r="NSC149" s="51"/>
      <c r="NSD149" s="50"/>
      <c r="NSE149" s="53"/>
      <c r="NSF149" s="54"/>
      <c r="NSG149" s="55"/>
      <c r="NSH149" s="73"/>
      <c r="NSI149" s="51"/>
      <c r="NSJ149" s="50"/>
      <c r="NSK149" s="53"/>
      <c r="NSL149" s="54"/>
      <c r="NSM149" s="55"/>
      <c r="NSN149" s="73"/>
      <c r="NSO149" s="51"/>
      <c r="NSP149" s="50"/>
      <c r="NSQ149" s="53"/>
      <c r="NSR149" s="54"/>
      <c r="NSS149" s="55"/>
      <c r="NST149" s="73"/>
      <c r="NSU149" s="51"/>
      <c r="NSV149" s="50"/>
      <c r="NSW149" s="53"/>
      <c r="NSX149" s="54"/>
      <c r="NSY149" s="55"/>
      <c r="NSZ149" s="73"/>
      <c r="NTA149" s="51"/>
      <c r="NTB149" s="50"/>
      <c r="NTC149" s="53"/>
      <c r="NTD149" s="54"/>
      <c r="NTE149" s="55"/>
      <c r="NTF149" s="73"/>
      <c r="NTG149" s="51"/>
      <c r="NTH149" s="50"/>
      <c r="NTI149" s="53"/>
      <c r="NTJ149" s="54"/>
      <c r="NTK149" s="55"/>
      <c r="NTL149" s="73"/>
      <c r="NTM149" s="51"/>
      <c r="NTN149" s="50"/>
      <c r="NTO149" s="53"/>
      <c r="NTP149" s="54"/>
      <c r="NTQ149" s="55"/>
      <c r="NTR149" s="73"/>
      <c r="NTS149" s="51"/>
      <c r="NTT149" s="50"/>
      <c r="NTU149" s="53"/>
      <c r="NTV149" s="54"/>
      <c r="NTW149" s="55"/>
      <c r="NTX149" s="73"/>
      <c r="NTY149" s="51"/>
      <c r="NTZ149" s="50"/>
      <c r="NUA149" s="53"/>
      <c r="NUB149" s="54"/>
      <c r="NUC149" s="55"/>
      <c r="NUD149" s="73"/>
      <c r="NUE149" s="51"/>
      <c r="NUF149" s="50"/>
      <c r="NUG149" s="53"/>
      <c r="NUH149" s="54"/>
      <c r="NUI149" s="55"/>
      <c r="NUJ149" s="73"/>
      <c r="NUK149" s="51"/>
      <c r="NUL149" s="50"/>
      <c r="NUM149" s="53"/>
      <c r="NUN149" s="54"/>
      <c r="NUO149" s="55"/>
      <c r="NUP149" s="73"/>
      <c r="NUQ149" s="51"/>
      <c r="NUR149" s="50"/>
      <c r="NUS149" s="53"/>
      <c r="NUT149" s="54"/>
      <c r="NUU149" s="55"/>
      <c r="NUV149" s="73"/>
      <c r="NUW149" s="51"/>
      <c r="NUX149" s="50"/>
      <c r="NUY149" s="53"/>
      <c r="NUZ149" s="54"/>
      <c r="NVA149" s="55"/>
      <c r="NVB149" s="73"/>
      <c r="NVC149" s="51"/>
      <c r="NVD149" s="50"/>
      <c r="NVE149" s="53"/>
      <c r="NVF149" s="54"/>
      <c r="NVG149" s="55"/>
      <c r="NVH149" s="73"/>
      <c r="NVI149" s="51"/>
      <c r="NVJ149" s="50"/>
      <c r="NVK149" s="53"/>
      <c r="NVL149" s="54"/>
      <c r="NVM149" s="55"/>
      <c r="NVN149" s="73"/>
      <c r="NVO149" s="51"/>
      <c r="NVP149" s="50"/>
      <c r="NVQ149" s="53"/>
      <c r="NVR149" s="54"/>
      <c r="NVS149" s="55"/>
      <c r="NVT149" s="73"/>
      <c r="NVU149" s="51"/>
      <c r="NVV149" s="50"/>
      <c r="NVW149" s="53"/>
      <c r="NVX149" s="54"/>
      <c r="NVY149" s="55"/>
      <c r="NVZ149" s="73"/>
      <c r="NWA149" s="51"/>
      <c r="NWB149" s="50"/>
      <c r="NWC149" s="53"/>
      <c r="NWD149" s="54"/>
      <c r="NWE149" s="55"/>
      <c r="NWF149" s="73"/>
      <c r="NWG149" s="51"/>
      <c r="NWH149" s="50"/>
      <c r="NWI149" s="53"/>
      <c r="NWJ149" s="54"/>
      <c r="NWK149" s="55"/>
      <c r="NWL149" s="73"/>
      <c r="NWM149" s="51"/>
      <c r="NWN149" s="50"/>
      <c r="NWO149" s="53"/>
      <c r="NWP149" s="54"/>
      <c r="NWQ149" s="55"/>
      <c r="NWR149" s="73"/>
      <c r="NWS149" s="51"/>
      <c r="NWT149" s="50"/>
      <c r="NWU149" s="53"/>
      <c r="NWV149" s="54"/>
      <c r="NWW149" s="55"/>
      <c r="NWX149" s="73"/>
      <c r="NWY149" s="51"/>
      <c r="NWZ149" s="50"/>
      <c r="NXA149" s="53"/>
      <c r="NXB149" s="54"/>
      <c r="NXC149" s="55"/>
      <c r="NXD149" s="73"/>
      <c r="NXE149" s="51"/>
      <c r="NXF149" s="50"/>
      <c r="NXG149" s="53"/>
      <c r="NXH149" s="54"/>
      <c r="NXI149" s="55"/>
      <c r="NXJ149" s="73"/>
      <c r="NXK149" s="51"/>
      <c r="NXL149" s="50"/>
      <c r="NXM149" s="53"/>
      <c r="NXN149" s="54"/>
      <c r="NXO149" s="55"/>
      <c r="NXP149" s="73"/>
      <c r="NXQ149" s="51"/>
      <c r="NXR149" s="50"/>
      <c r="NXS149" s="53"/>
      <c r="NXT149" s="54"/>
      <c r="NXU149" s="55"/>
      <c r="NXV149" s="73"/>
      <c r="NXW149" s="51"/>
      <c r="NXX149" s="50"/>
      <c r="NXY149" s="53"/>
      <c r="NXZ149" s="54"/>
      <c r="NYA149" s="55"/>
      <c r="NYB149" s="73"/>
      <c r="NYC149" s="51"/>
      <c r="NYD149" s="50"/>
      <c r="NYE149" s="53"/>
      <c r="NYF149" s="54"/>
      <c r="NYG149" s="55"/>
      <c r="NYH149" s="73"/>
      <c r="NYI149" s="51"/>
      <c r="NYJ149" s="50"/>
      <c r="NYK149" s="53"/>
      <c r="NYL149" s="54"/>
      <c r="NYM149" s="55"/>
      <c r="NYN149" s="73"/>
      <c r="NYO149" s="51"/>
      <c r="NYP149" s="50"/>
      <c r="NYQ149" s="53"/>
      <c r="NYR149" s="54"/>
      <c r="NYS149" s="55"/>
      <c r="NYT149" s="73"/>
      <c r="NYU149" s="51"/>
      <c r="NYV149" s="50"/>
      <c r="NYW149" s="53"/>
      <c r="NYX149" s="54"/>
      <c r="NYY149" s="55"/>
      <c r="NYZ149" s="73"/>
      <c r="NZA149" s="51"/>
      <c r="NZB149" s="50"/>
      <c r="NZC149" s="53"/>
      <c r="NZD149" s="54"/>
      <c r="NZE149" s="55"/>
      <c r="NZF149" s="73"/>
      <c r="NZG149" s="51"/>
      <c r="NZH149" s="50"/>
      <c r="NZI149" s="53"/>
      <c r="NZJ149" s="54"/>
      <c r="NZK149" s="55"/>
      <c r="NZL149" s="73"/>
      <c r="NZM149" s="51"/>
      <c r="NZN149" s="50"/>
      <c r="NZO149" s="53"/>
      <c r="NZP149" s="54"/>
      <c r="NZQ149" s="55"/>
      <c r="NZR149" s="73"/>
      <c r="NZS149" s="51"/>
      <c r="NZT149" s="50"/>
      <c r="NZU149" s="53"/>
      <c r="NZV149" s="54"/>
      <c r="NZW149" s="55"/>
      <c r="NZX149" s="73"/>
      <c r="NZY149" s="51"/>
      <c r="NZZ149" s="50"/>
      <c r="OAA149" s="53"/>
      <c r="OAB149" s="54"/>
      <c r="OAC149" s="55"/>
      <c r="OAD149" s="73"/>
      <c r="OAE149" s="51"/>
      <c r="OAF149" s="50"/>
      <c r="OAG149" s="53"/>
      <c r="OAH149" s="54"/>
      <c r="OAI149" s="55"/>
      <c r="OAJ149" s="73"/>
      <c r="OAK149" s="51"/>
      <c r="OAL149" s="50"/>
      <c r="OAM149" s="53"/>
      <c r="OAN149" s="54"/>
      <c r="OAO149" s="55"/>
      <c r="OAP149" s="73"/>
      <c r="OAQ149" s="51"/>
      <c r="OAR149" s="50"/>
      <c r="OAS149" s="53"/>
      <c r="OAT149" s="54"/>
      <c r="OAU149" s="55"/>
      <c r="OAV149" s="73"/>
      <c r="OAW149" s="51"/>
      <c r="OAX149" s="50"/>
      <c r="OAY149" s="53"/>
      <c r="OAZ149" s="54"/>
      <c r="OBA149" s="55"/>
      <c r="OBB149" s="73"/>
      <c r="OBC149" s="51"/>
      <c r="OBD149" s="50"/>
      <c r="OBE149" s="53"/>
      <c r="OBF149" s="54"/>
      <c r="OBG149" s="55"/>
      <c r="OBH149" s="73"/>
      <c r="OBI149" s="51"/>
      <c r="OBJ149" s="50"/>
      <c r="OBK149" s="53"/>
      <c r="OBL149" s="54"/>
      <c r="OBM149" s="55"/>
      <c r="OBN149" s="73"/>
      <c r="OBO149" s="51"/>
      <c r="OBP149" s="50"/>
      <c r="OBQ149" s="53"/>
      <c r="OBR149" s="54"/>
      <c r="OBS149" s="55"/>
      <c r="OBT149" s="73"/>
      <c r="OBU149" s="51"/>
      <c r="OBV149" s="50"/>
      <c r="OBW149" s="53"/>
      <c r="OBX149" s="54"/>
      <c r="OBY149" s="55"/>
      <c r="OBZ149" s="73"/>
      <c r="OCA149" s="51"/>
      <c r="OCB149" s="50"/>
      <c r="OCC149" s="53"/>
      <c r="OCD149" s="54"/>
      <c r="OCE149" s="55"/>
      <c r="OCF149" s="73"/>
      <c r="OCG149" s="51"/>
      <c r="OCH149" s="50"/>
      <c r="OCI149" s="53"/>
      <c r="OCJ149" s="54"/>
      <c r="OCK149" s="55"/>
      <c r="OCL149" s="73"/>
      <c r="OCM149" s="51"/>
      <c r="OCN149" s="50"/>
      <c r="OCO149" s="53"/>
      <c r="OCP149" s="54"/>
      <c r="OCQ149" s="55"/>
      <c r="OCR149" s="73"/>
      <c r="OCS149" s="51"/>
      <c r="OCT149" s="50"/>
      <c r="OCU149" s="53"/>
      <c r="OCV149" s="54"/>
      <c r="OCW149" s="55"/>
      <c r="OCX149" s="73"/>
      <c r="OCY149" s="51"/>
      <c r="OCZ149" s="50"/>
      <c r="ODA149" s="53"/>
      <c r="ODB149" s="54"/>
      <c r="ODC149" s="55"/>
      <c r="ODD149" s="73"/>
      <c r="ODE149" s="51"/>
      <c r="ODF149" s="50"/>
      <c r="ODG149" s="53"/>
      <c r="ODH149" s="54"/>
      <c r="ODI149" s="55"/>
      <c r="ODJ149" s="73"/>
      <c r="ODK149" s="51"/>
      <c r="ODL149" s="50"/>
      <c r="ODM149" s="53"/>
      <c r="ODN149" s="54"/>
      <c r="ODO149" s="55"/>
      <c r="ODP149" s="73"/>
      <c r="ODQ149" s="51"/>
      <c r="ODR149" s="50"/>
      <c r="ODS149" s="53"/>
      <c r="ODT149" s="54"/>
      <c r="ODU149" s="55"/>
      <c r="ODV149" s="73"/>
      <c r="ODW149" s="51"/>
      <c r="ODX149" s="50"/>
      <c r="ODY149" s="53"/>
      <c r="ODZ149" s="54"/>
      <c r="OEA149" s="55"/>
      <c r="OEB149" s="73"/>
      <c r="OEC149" s="51"/>
      <c r="OED149" s="50"/>
      <c r="OEE149" s="53"/>
      <c r="OEF149" s="54"/>
      <c r="OEG149" s="55"/>
      <c r="OEH149" s="73"/>
      <c r="OEI149" s="51"/>
      <c r="OEJ149" s="50"/>
      <c r="OEK149" s="53"/>
      <c r="OEL149" s="54"/>
      <c r="OEM149" s="55"/>
      <c r="OEN149" s="73"/>
      <c r="OEO149" s="51"/>
      <c r="OEP149" s="50"/>
      <c r="OEQ149" s="53"/>
      <c r="OER149" s="54"/>
      <c r="OES149" s="55"/>
      <c r="OET149" s="73"/>
      <c r="OEU149" s="51"/>
      <c r="OEV149" s="50"/>
      <c r="OEW149" s="53"/>
      <c r="OEX149" s="54"/>
      <c r="OEY149" s="55"/>
      <c r="OEZ149" s="73"/>
      <c r="OFA149" s="51"/>
      <c r="OFB149" s="50"/>
      <c r="OFC149" s="53"/>
      <c r="OFD149" s="54"/>
      <c r="OFE149" s="55"/>
      <c r="OFF149" s="73"/>
      <c r="OFG149" s="51"/>
      <c r="OFH149" s="50"/>
      <c r="OFI149" s="53"/>
      <c r="OFJ149" s="54"/>
      <c r="OFK149" s="55"/>
      <c r="OFL149" s="73"/>
      <c r="OFM149" s="51"/>
      <c r="OFN149" s="50"/>
      <c r="OFO149" s="53"/>
      <c r="OFP149" s="54"/>
      <c r="OFQ149" s="55"/>
      <c r="OFR149" s="73"/>
      <c r="OFS149" s="51"/>
      <c r="OFT149" s="50"/>
      <c r="OFU149" s="53"/>
      <c r="OFV149" s="54"/>
      <c r="OFW149" s="55"/>
      <c r="OFX149" s="73"/>
      <c r="OFY149" s="51"/>
      <c r="OFZ149" s="50"/>
      <c r="OGA149" s="53"/>
      <c r="OGB149" s="54"/>
      <c r="OGC149" s="55"/>
      <c r="OGD149" s="73"/>
      <c r="OGE149" s="51"/>
      <c r="OGF149" s="50"/>
      <c r="OGG149" s="53"/>
      <c r="OGH149" s="54"/>
      <c r="OGI149" s="55"/>
      <c r="OGJ149" s="73"/>
      <c r="OGK149" s="51"/>
      <c r="OGL149" s="50"/>
      <c r="OGM149" s="53"/>
      <c r="OGN149" s="54"/>
      <c r="OGO149" s="55"/>
      <c r="OGP149" s="73"/>
      <c r="OGQ149" s="51"/>
      <c r="OGR149" s="50"/>
      <c r="OGS149" s="53"/>
      <c r="OGT149" s="54"/>
      <c r="OGU149" s="55"/>
      <c r="OGV149" s="73"/>
      <c r="OGW149" s="51"/>
      <c r="OGX149" s="50"/>
      <c r="OGY149" s="53"/>
      <c r="OGZ149" s="54"/>
      <c r="OHA149" s="55"/>
      <c r="OHB149" s="73"/>
      <c r="OHC149" s="51"/>
      <c r="OHD149" s="50"/>
      <c r="OHE149" s="53"/>
      <c r="OHF149" s="54"/>
      <c r="OHG149" s="55"/>
      <c r="OHH149" s="73"/>
      <c r="OHI149" s="51"/>
      <c r="OHJ149" s="50"/>
      <c r="OHK149" s="53"/>
      <c r="OHL149" s="54"/>
      <c r="OHM149" s="55"/>
      <c r="OHN149" s="73"/>
      <c r="OHO149" s="51"/>
      <c r="OHP149" s="50"/>
      <c r="OHQ149" s="53"/>
      <c r="OHR149" s="54"/>
      <c r="OHS149" s="55"/>
      <c r="OHT149" s="73"/>
      <c r="OHU149" s="51"/>
      <c r="OHV149" s="50"/>
      <c r="OHW149" s="53"/>
      <c r="OHX149" s="54"/>
      <c r="OHY149" s="55"/>
      <c r="OHZ149" s="73"/>
      <c r="OIA149" s="51"/>
      <c r="OIB149" s="50"/>
      <c r="OIC149" s="53"/>
      <c r="OID149" s="54"/>
      <c r="OIE149" s="55"/>
      <c r="OIF149" s="73"/>
      <c r="OIG149" s="51"/>
      <c r="OIH149" s="50"/>
      <c r="OII149" s="53"/>
      <c r="OIJ149" s="54"/>
      <c r="OIK149" s="55"/>
      <c r="OIL149" s="73"/>
      <c r="OIM149" s="51"/>
      <c r="OIN149" s="50"/>
      <c r="OIO149" s="53"/>
      <c r="OIP149" s="54"/>
      <c r="OIQ149" s="55"/>
      <c r="OIR149" s="73"/>
      <c r="OIS149" s="51"/>
      <c r="OIT149" s="50"/>
      <c r="OIU149" s="53"/>
      <c r="OIV149" s="54"/>
      <c r="OIW149" s="55"/>
      <c r="OIX149" s="73"/>
      <c r="OIY149" s="51"/>
      <c r="OIZ149" s="50"/>
      <c r="OJA149" s="53"/>
      <c r="OJB149" s="54"/>
      <c r="OJC149" s="55"/>
      <c r="OJD149" s="73"/>
      <c r="OJE149" s="51"/>
      <c r="OJF149" s="50"/>
      <c r="OJG149" s="53"/>
      <c r="OJH149" s="54"/>
      <c r="OJI149" s="55"/>
      <c r="OJJ149" s="73"/>
      <c r="OJK149" s="51"/>
      <c r="OJL149" s="50"/>
      <c r="OJM149" s="53"/>
      <c r="OJN149" s="54"/>
      <c r="OJO149" s="55"/>
      <c r="OJP149" s="73"/>
      <c r="OJQ149" s="51"/>
      <c r="OJR149" s="50"/>
      <c r="OJS149" s="53"/>
      <c r="OJT149" s="54"/>
      <c r="OJU149" s="55"/>
      <c r="OJV149" s="73"/>
      <c r="OJW149" s="51"/>
      <c r="OJX149" s="50"/>
      <c r="OJY149" s="53"/>
      <c r="OJZ149" s="54"/>
      <c r="OKA149" s="55"/>
      <c r="OKB149" s="73"/>
      <c r="OKC149" s="51"/>
      <c r="OKD149" s="50"/>
      <c r="OKE149" s="53"/>
      <c r="OKF149" s="54"/>
      <c r="OKG149" s="55"/>
      <c r="OKH149" s="73"/>
      <c r="OKI149" s="51"/>
      <c r="OKJ149" s="50"/>
      <c r="OKK149" s="53"/>
      <c r="OKL149" s="54"/>
      <c r="OKM149" s="55"/>
      <c r="OKN149" s="73"/>
      <c r="OKO149" s="51"/>
      <c r="OKP149" s="50"/>
      <c r="OKQ149" s="53"/>
      <c r="OKR149" s="54"/>
      <c r="OKS149" s="55"/>
      <c r="OKT149" s="73"/>
      <c r="OKU149" s="51"/>
      <c r="OKV149" s="50"/>
      <c r="OKW149" s="53"/>
      <c r="OKX149" s="54"/>
      <c r="OKY149" s="55"/>
      <c r="OKZ149" s="73"/>
      <c r="OLA149" s="51"/>
      <c r="OLB149" s="50"/>
      <c r="OLC149" s="53"/>
      <c r="OLD149" s="54"/>
      <c r="OLE149" s="55"/>
      <c r="OLF149" s="73"/>
      <c r="OLG149" s="51"/>
      <c r="OLH149" s="50"/>
      <c r="OLI149" s="53"/>
      <c r="OLJ149" s="54"/>
      <c r="OLK149" s="55"/>
      <c r="OLL149" s="73"/>
      <c r="OLM149" s="51"/>
      <c r="OLN149" s="50"/>
      <c r="OLO149" s="53"/>
      <c r="OLP149" s="54"/>
      <c r="OLQ149" s="55"/>
      <c r="OLR149" s="73"/>
      <c r="OLS149" s="51"/>
      <c r="OLT149" s="50"/>
      <c r="OLU149" s="53"/>
      <c r="OLV149" s="54"/>
      <c r="OLW149" s="55"/>
      <c r="OLX149" s="73"/>
      <c r="OLY149" s="51"/>
      <c r="OLZ149" s="50"/>
      <c r="OMA149" s="53"/>
      <c r="OMB149" s="54"/>
      <c r="OMC149" s="55"/>
      <c r="OMD149" s="73"/>
      <c r="OME149" s="51"/>
      <c r="OMF149" s="50"/>
      <c r="OMG149" s="53"/>
      <c r="OMH149" s="54"/>
      <c r="OMI149" s="55"/>
      <c r="OMJ149" s="73"/>
      <c r="OMK149" s="51"/>
      <c r="OML149" s="50"/>
      <c r="OMM149" s="53"/>
      <c r="OMN149" s="54"/>
      <c r="OMO149" s="55"/>
      <c r="OMP149" s="73"/>
      <c r="OMQ149" s="51"/>
      <c r="OMR149" s="50"/>
      <c r="OMS149" s="53"/>
      <c r="OMT149" s="54"/>
      <c r="OMU149" s="55"/>
      <c r="OMV149" s="73"/>
      <c r="OMW149" s="51"/>
      <c r="OMX149" s="50"/>
      <c r="OMY149" s="53"/>
      <c r="OMZ149" s="54"/>
      <c r="ONA149" s="55"/>
      <c r="ONB149" s="73"/>
      <c r="ONC149" s="51"/>
      <c r="OND149" s="50"/>
      <c r="ONE149" s="53"/>
      <c r="ONF149" s="54"/>
      <c r="ONG149" s="55"/>
      <c r="ONH149" s="73"/>
      <c r="ONI149" s="51"/>
      <c r="ONJ149" s="50"/>
      <c r="ONK149" s="53"/>
      <c r="ONL149" s="54"/>
      <c r="ONM149" s="55"/>
      <c r="ONN149" s="73"/>
      <c r="ONO149" s="51"/>
      <c r="ONP149" s="50"/>
      <c r="ONQ149" s="53"/>
      <c r="ONR149" s="54"/>
      <c r="ONS149" s="55"/>
      <c r="ONT149" s="73"/>
      <c r="ONU149" s="51"/>
      <c r="ONV149" s="50"/>
      <c r="ONW149" s="53"/>
      <c r="ONX149" s="54"/>
      <c r="ONY149" s="55"/>
      <c r="ONZ149" s="73"/>
      <c r="OOA149" s="51"/>
      <c r="OOB149" s="50"/>
      <c r="OOC149" s="53"/>
      <c r="OOD149" s="54"/>
      <c r="OOE149" s="55"/>
      <c r="OOF149" s="73"/>
      <c r="OOG149" s="51"/>
      <c r="OOH149" s="50"/>
      <c r="OOI149" s="53"/>
      <c r="OOJ149" s="54"/>
      <c r="OOK149" s="55"/>
      <c r="OOL149" s="73"/>
      <c r="OOM149" s="51"/>
      <c r="OON149" s="50"/>
      <c r="OOO149" s="53"/>
      <c r="OOP149" s="54"/>
      <c r="OOQ149" s="55"/>
      <c r="OOR149" s="73"/>
      <c r="OOS149" s="51"/>
      <c r="OOT149" s="50"/>
      <c r="OOU149" s="53"/>
      <c r="OOV149" s="54"/>
      <c r="OOW149" s="55"/>
      <c r="OOX149" s="73"/>
      <c r="OOY149" s="51"/>
      <c r="OOZ149" s="50"/>
      <c r="OPA149" s="53"/>
      <c r="OPB149" s="54"/>
      <c r="OPC149" s="55"/>
      <c r="OPD149" s="73"/>
      <c r="OPE149" s="51"/>
      <c r="OPF149" s="50"/>
      <c r="OPG149" s="53"/>
      <c r="OPH149" s="54"/>
      <c r="OPI149" s="55"/>
      <c r="OPJ149" s="73"/>
      <c r="OPK149" s="51"/>
      <c r="OPL149" s="50"/>
      <c r="OPM149" s="53"/>
      <c r="OPN149" s="54"/>
      <c r="OPO149" s="55"/>
      <c r="OPP149" s="73"/>
      <c r="OPQ149" s="51"/>
      <c r="OPR149" s="50"/>
      <c r="OPS149" s="53"/>
      <c r="OPT149" s="54"/>
      <c r="OPU149" s="55"/>
      <c r="OPV149" s="73"/>
      <c r="OPW149" s="51"/>
      <c r="OPX149" s="50"/>
      <c r="OPY149" s="53"/>
      <c r="OPZ149" s="54"/>
      <c r="OQA149" s="55"/>
      <c r="OQB149" s="73"/>
      <c r="OQC149" s="51"/>
      <c r="OQD149" s="50"/>
      <c r="OQE149" s="53"/>
      <c r="OQF149" s="54"/>
      <c r="OQG149" s="55"/>
      <c r="OQH149" s="73"/>
      <c r="OQI149" s="51"/>
      <c r="OQJ149" s="50"/>
      <c r="OQK149" s="53"/>
      <c r="OQL149" s="54"/>
      <c r="OQM149" s="55"/>
      <c r="OQN149" s="73"/>
      <c r="OQO149" s="51"/>
      <c r="OQP149" s="50"/>
      <c r="OQQ149" s="53"/>
      <c r="OQR149" s="54"/>
      <c r="OQS149" s="55"/>
      <c r="OQT149" s="73"/>
      <c r="OQU149" s="51"/>
      <c r="OQV149" s="50"/>
      <c r="OQW149" s="53"/>
      <c r="OQX149" s="54"/>
      <c r="OQY149" s="55"/>
      <c r="OQZ149" s="73"/>
      <c r="ORA149" s="51"/>
      <c r="ORB149" s="50"/>
      <c r="ORC149" s="53"/>
      <c r="ORD149" s="54"/>
      <c r="ORE149" s="55"/>
      <c r="ORF149" s="73"/>
      <c r="ORG149" s="51"/>
      <c r="ORH149" s="50"/>
      <c r="ORI149" s="53"/>
      <c r="ORJ149" s="54"/>
      <c r="ORK149" s="55"/>
      <c r="ORL149" s="73"/>
      <c r="ORM149" s="51"/>
      <c r="ORN149" s="50"/>
      <c r="ORO149" s="53"/>
      <c r="ORP149" s="54"/>
      <c r="ORQ149" s="55"/>
      <c r="ORR149" s="73"/>
      <c r="ORS149" s="51"/>
      <c r="ORT149" s="50"/>
      <c r="ORU149" s="53"/>
      <c r="ORV149" s="54"/>
      <c r="ORW149" s="55"/>
      <c r="ORX149" s="73"/>
      <c r="ORY149" s="51"/>
      <c r="ORZ149" s="50"/>
      <c r="OSA149" s="53"/>
      <c r="OSB149" s="54"/>
      <c r="OSC149" s="55"/>
      <c r="OSD149" s="73"/>
      <c r="OSE149" s="51"/>
      <c r="OSF149" s="50"/>
      <c r="OSG149" s="53"/>
      <c r="OSH149" s="54"/>
      <c r="OSI149" s="55"/>
      <c r="OSJ149" s="73"/>
      <c r="OSK149" s="51"/>
      <c r="OSL149" s="50"/>
      <c r="OSM149" s="53"/>
      <c r="OSN149" s="54"/>
      <c r="OSO149" s="55"/>
      <c r="OSP149" s="73"/>
      <c r="OSQ149" s="51"/>
      <c r="OSR149" s="50"/>
      <c r="OSS149" s="53"/>
      <c r="OST149" s="54"/>
      <c r="OSU149" s="55"/>
      <c r="OSV149" s="73"/>
      <c r="OSW149" s="51"/>
      <c r="OSX149" s="50"/>
      <c r="OSY149" s="53"/>
      <c r="OSZ149" s="54"/>
      <c r="OTA149" s="55"/>
      <c r="OTB149" s="73"/>
      <c r="OTC149" s="51"/>
      <c r="OTD149" s="50"/>
      <c r="OTE149" s="53"/>
      <c r="OTF149" s="54"/>
      <c r="OTG149" s="55"/>
      <c r="OTH149" s="73"/>
      <c r="OTI149" s="51"/>
      <c r="OTJ149" s="50"/>
      <c r="OTK149" s="53"/>
      <c r="OTL149" s="54"/>
      <c r="OTM149" s="55"/>
      <c r="OTN149" s="73"/>
      <c r="OTO149" s="51"/>
      <c r="OTP149" s="50"/>
      <c r="OTQ149" s="53"/>
      <c r="OTR149" s="54"/>
      <c r="OTS149" s="55"/>
      <c r="OTT149" s="73"/>
      <c r="OTU149" s="51"/>
      <c r="OTV149" s="50"/>
      <c r="OTW149" s="53"/>
      <c r="OTX149" s="54"/>
      <c r="OTY149" s="55"/>
      <c r="OTZ149" s="73"/>
      <c r="OUA149" s="51"/>
      <c r="OUB149" s="50"/>
      <c r="OUC149" s="53"/>
      <c r="OUD149" s="54"/>
      <c r="OUE149" s="55"/>
      <c r="OUF149" s="73"/>
      <c r="OUG149" s="51"/>
      <c r="OUH149" s="50"/>
      <c r="OUI149" s="53"/>
      <c r="OUJ149" s="54"/>
      <c r="OUK149" s="55"/>
      <c r="OUL149" s="73"/>
      <c r="OUM149" s="51"/>
      <c r="OUN149" s="50"/>
      <c r="OUO149" s="53"/>
      <c r="OUP149" s="54"/>
      <c r="OUQ149" s="55"/>
      <c r="OUR149" s="73"/>
      <c r="OUS149" s="51"/>
      <c r="OUT149" s="50"/>
      <c r="OUU149" s="53"/>
      <c r="OUV149" s="54"/>
      <c r="OUW149" s="55"/>
      <c r="OUX149" s="73"/>
      <c r="OUY149" s="51"/>
      <c r="OUZ149" s="50"/>
      <c r="OVA149" s="53"/>
      <c r="OVB149" s="54"/>
      <c r="OVC149" s="55"/>
      <c r="OVD149" s="73"/>
      <c r="OVE149" s="51"/>
      <c r="OVF149" s="50"/>
      <c r="OVG149" s="53"/>
      <c r="OVH149" s="54"/>
      <c r="OVI149" s="55"/>
      <c r="OVJ149" s="73"/>
      <c r="OVK149" s="51"/>
      <c r="OVL149" s="50"/>
      <c r="OVM149" s="53"/>
      <c r="OVN149" s="54"/>
      <c r="OVO149" s="55"/>
      <c r="OVP149" s="73"/>
      <c r="OVQ149" s="51"/>
      <c r="OVR149" s="50"/>
      <c r="OVS149" s="53"/>
      <c r="OVT149" s="54"/>
      <c r="OVU149" s="55"/>
      <c r="OVV149" s="73"/>
      <c r="OVW149" s="51"/>
      <c r="OVX149" s="50"/>
      <c r="OVY149" s="53"/>
      <c r="OVZ149" s="54"/>
      <c r="OWA149" s="55"/>
      <c r="OWB149" s="73"/>
      <c r="OWC149" s="51"/>
      <c r="OWD149" s="50"/>
      <c r="OWE149" s="53"/>
      <c r="OWF149" s="54"/>
      <c r="OWG149" s="55"/>
      <c r="OWH149" s="73"/>
      <c r="OWI149" s="51"/>
      <c r="OWJ149" s="50"/>
      <c r="OWK149" s="53"/>
      <c r="OWL149" s="54"/>
      <c r="OWM149" s="55"/>
      <c r="OWN149" s="73"/>
      <c r="OWO149" s="51"/>
      <c r="OWP149" s="50"/>
      <c r="OWQ149" s="53"/>
      <c r="OWR149" s="54"/>
      <c r="OWS149" s="55"/>
      <c r="OWT149" s="73"/>
      <c r="OWU149" s="51"/>
      <c r="OWV149" s="50"/>
      <c r="OWW149" s="53"/>
      <c r="OWX149" s="54"/>
      <c r="OWY149" s="55"/>
      <c r="OWZ149" s="73"/>
      <c r="OXA149" s="51"/>
      <c r="OXB149" s="50"/>
      <c r="OXC149" s="53"/>
      <c r="OXD149" s="54"/>
      <c r="OXE149" s="55"/>
      <c r="OXF149" s="73"/>
      <c r="OXG149" s="51"/>
      <c r="OXH149" s="50"/>
      <c r="OXI149" s="53"/>
      <c r="OXJ149" s="54"/>
      <c r="OXK149" s="55"/>
      <c r="OXL149" s="73"/>
      <c r="OXM149" s="51"/>
      <c r="OXN149" s="50"/>
      <c r="OXO149" s="53"/>
      <c r="OXP149" s="54"/>
      <c r="OXQ149" s="55"/>
      <c r="OXR149" s="73"/>
      <c r="OXS149" s="51"/>
      <c r="OXT149" s="50"/>
      <c r="OXU149" s="53"/>
      <c r="OXV149" s="54"/>
      <c r="OXW149" s="55"/>
      <c r="OXX149" s="73"/>
      <c r="OXY149" s="51"/>
      <c r="OXZ149" s="50"/>
      <c r="OYA149" s="53"/>
      <c r="OYB149" s="54"/>
      <c r="OYC149" s="55"/>
      <c r="OYD149" s="73"/>
      <c r="OYE149" s="51"/>
      <c r="OYF149" s="50"/>
      <c r="OYG149" s="53"/>
      <c r="OYH149" s="54"/>
      <c r="OYI149" s="55"/>
      <c r="OYJ149" s="73"/>
      <c r="OYK149" s="51"/>
      <c r="OYL149" s="50"/>
      <c r="OYM149" s="53"/>
      <c r="OYN149" s="54"/>
      <c r="OYO149" s="55"/>
      <c r="OYP149" s="73"/>
      <c r="OYQ149" s="51"/>
      <c r="OYR149" s="50"/>
      <c r="OYS149" s="53"/>
      <c r="OYT149" s="54"/>
      <c r="OYU149" s="55"/>
      <c r="OYV149" s="73"/>
      <c r="OYW149" s="51"/>
      <c r="OYX149" s="50"/>
      <c r="OYY149" s="53"/>
      <c r="OYZ149" s="54"/>
      <c r="OZA149" s="55"/>
      <c r="OZB149" s="73"/>
      <c r="OZC149" s="51"/>
      <c r="OZD149" s="50"/>
      <c r="OZE149" s="53"/>
      <c r="OZF149" s="54"/>
      <c r="OZG149" s="55"/>
      <c r="OZH149" s="73"/>
      <c r="OZI149" s="51"/>
      <c r="OZJ149" s="50"/>
      <c r="OZK149" s="53"/>
      <c r="OZL149" s="54"/>
      <c r="OZM149" s="55"/>
      <c r="OZN149" s="73"/>
      <c r="OZO149" s="51"/>
      <c r="OZP149" s="50"/>
      <c r="OZQ149" s="53"/>
      <c r="OZR149" s="54"/>
      <c r="OZS149" s="55"/>
      <c r="OZT149" s="73"/>
      <c r="OZU149" s="51"/>
      <c r="OZV149" s="50"/>
      <c r="OZW149" s="53"/>
      <c r="OZX149" s="54"/>
      <c r="OZY149" s="55"/>
      <c r="OZZ149" s="73"/>
      <c r="PAA149" s="51"/>
      <c r="PAB149" s="50"/>
      <c r="PAC149" s="53"/>
      <c r="PAD149" s="54"/>
      <c r="PAE149" s="55"/>
      <c r="PAF149" s="73"/>
      <c r="PAG149" s="51"/>
      <c r="PAH149" s="50"/>
      <c r="PAI149" s="53"/>
      <c r="PAJ149" s="54"/>
      <c r="PAK149" s="55"/>
      <c r="PAL149" s="73"/>
      <c r="PAM149" s="51"/>
      <c r="PAN149" s="50"/>
      <c r="PAO149" s="53"/>
      <c r="PAP149" s="54"/>
      <c r="PAQ149" s="55"/>
      <c r="PAR149" s="73"/>
      <c r="PAS149" s="51"/>
      <c r="PAT149" s="50"/>
      <c r="PAU149" s="53"/>
      <c r="PAV149" s="54"/>
      <c r="PAW149" s="55"/>
      <c r="PAX149" s="73"/>
      <c r="PAY149" s="51"/>
      <c r="PAZ149" s="50"/>
      <c r="PBA149" s="53"/>
      <c r="PBB149" s="54"/>
      <c r="PBC149" s="55"/>
      <c r="PBD149" s="73"/>
      <c r="PBE149" s="51"/>
      <c r="PBF149" s="50"/>
      <c r="PBG149" s="53"/>
      <c r="PBH149" s="54"/>
      <c r="PBI149" s="55"/>
      <c r="PBJ149" s="73"/>
      <c r="PBK149" s="51"/>
      <c r="PBL149" s="50"/>
      <c r="PBM149" s="53"/>
      <c r="PBN149" s="54"/>
      <c r="PBO149" s="55"/>
      <c r="PBP149" s="73"/>
      <c r="PBQ149" s="51"/>
      <c r="PBR149" s="50"/>
      <c r="PBS149" s="53"/>
      <c r="PBT149" s="54"/>
      <c r="PBU149" s="55"/>
      <c r="PBV149" s="73"/>
      <c r="PBW149" s="51"/>
      <c r="PBX149" s="50"/>
      <c r="PBY149" s="53"/>
      <c r="PBZ149" s="54"/>
      <c r="PCA149" s="55"/>
      <c r="PCB149" s="73"/>
      <c r="PCC149" s="51"/>
      <c r="PCD149" s="50"/>
      <c r="PCE149" s="53"/>
      <c r="PCF149" s="54"/>
      <c r="PCG149" s="55"/>
      <c r="PCH149" s="73"/>
      <c r="PCI149" s="51"/>
      <c r="PCJ149" s="50"/>
      <c r="PCK149" s="53"/>
      <c r="PCL149" s="54"/>
      <c r="PCM149" s="55"/>
      <c r="PCN149" s="73"/>
      <c r="PCO149" s="51"/>
      <c r="PCP149" s="50"/>
      <c r="PCQ149" s="53"/>
      <c r="PCR149" s="54"/>
      <c r="PCS149" s="55"/>
      <c r="PCT149" s="73"/>
      <c r="PCU149" s="51"/>
      <c r="PCV149" s="50"/>
      <c r="PCW149" s="53"/>
      <c r="PCX149" s="54"/>
      <c r="PCY149" s="55"/>
      <c r="PCZ149" s="73"/>
      <c r="PDA149" s="51"/>
      <c r="PDB149" s="50"/>
      <c r="PDC149" s="53"/>
      <c r="PDD149" s="54"/>
      <c r="PDE149" s="55"/>
      <c r="PDF149" s="73"/>
      <c r="PDG149" s="51"/>
      <c r="PDH149" s="50"/>
      <c r="PDI149" s="53"/>
      <c r="PDJ149" s="54"/>
      <c r="PDK149" s="55"/>
      <c r="PDL149" s="73"/>
      <c r="PDM149" s="51"/>
      <c r="PDN149" s="50"/>
      <c r="PDO149" s="53"/>
      <c r="PDP149" s="54"/>
      <c r="PDQ149" s="55"/>
      <c r="PDR149" s="73"/>
      <c r="PDS149" s="51"/>
      <c r="PDT149" s="50"/>
      <c r="PDU149" s="53"/>
      <c r="PDV149" s="54"/>
      <c r="PDW149" s="55"/>
      <c r="PDX149" s="73"/>
      <c r="PDY149" s="51"/>
      <c r="PDZ149" s="50"/>
      <c r="PEA149" s="53"/>
      <c r="PEB149" s="54"/>
      <c r="PEC149" s="55"/>
      <c r="PED149" s="73"/>
      <c r="PEE149" s="51"/>
      <c r="PEF149" s="50"/>
      <c r="PEG149" s="53"/>
      <c r="PEH149" s="54"/>
      <c r="PEI149" s="55"/>
      <c r="PEJ149" s="73"/>
      <c r="PEK149" s="51"/>
      <c r="PEL149" s="50"/>
      <c r="PEM149" s="53"/>
      <c r="PEN149" s="54"/>
      <c r="PEO149" s="55"/>
      <c r="PEP149" s="73"/>
      <c r="PEQ149" s="51"/>
      <c r="PER149" s="50"/>
      <c r="PES149" s="53"/>
      <c r="PET149" s="54"/>
      <c r="PEU149" s="55"/>
      <c r="PEV149" s="73"/>
      <c r="PEW149" s="51"/>
      <c r="PEX149" s="50"/>
      <c r="PEY149" s="53"/>
      <c r="PEZ149" s="54"/>
      <c r="PFA149" s="55"/>
      <c r="PFB149" s="73"/>
      <c r="PFC149" s="51"/>
      <c r="PFD149" s="50"/>
      <c r="PFE149" s="53"/>
      <c r="PFF149" s="54"/>
      <c r="PFG149" s="55"/>
      <c r="PFH149" s="73"/>
      <c r="PFI149" s="51"/>
      <c r="PFJ149" s="50"/>
      <c r="PFK149" s="53"/>
      <c r="PFL149" s="54"/>
      <c r="PFM149" s="55"/>
      <c r="PFN149" s="73"/>
      <c r="PFO149" s="51"/>
      <c r="PFP149" s="50"/>
      <c r="PFQ149" s="53"/>
      <c r="PFR149" s="54"/>
      <c r="PFS149" s="55"/>
      <c r="PFT149" s="73"/>
      <c r="PFU149" s="51"/>
      <c r="PFV149" s="50"/>
      <c r="PFW149" s="53"/>
      <c r="PFX149" s="54"/>
      <c r="PFY149" s="55"/>
      <c r="PFZ149" s="73"/>
      <c r="PGA149" s="51"/>
      <c r="PGB149" s="50"/>
      <c r="PGC149" s="53"/>
      <c r="PGD149" s="54"/>
      <c r="PGE149" s="55"/>
      <c r="PGF149" s="73"/>
      <c r="PGG149" s="51"/>
      <c r="PGH149" s="50"/>
      <c r="PGI149" s="53"/>
      <c r="PGJ149" s="54"/>
      <c r="PGK149" s="55"/>
      <c r="PGL149" s="73"/>
      <c r="PGM149" s="51"/>
      <c r="PGN149" s="50"/>
      <c r="PGO149" s="53"/>
      <c r="PGP149" s="54"/>
      <c r="PGQ149" s="55"/>
      <c r="PGR149" s="73"/>
      <c r="PGS149" s="51"/>
      <c r="PGT149" s="50"/>
      <c r="PGU149" s="53"/>
      <c r="PGV149" s="54"/>
      <c r="PGW149" s="55"/>
      <c r="PGX149" s="73"/>
      <c r="PGY149" s="51"/>
      <c r="PGZ149" s="50"/>
      <c r="PHA149" s="53"/>
      <c r="PHB149" s="54"/>
      <c r="PHC149" s="55"/>
      <c r="PHD149" s="73"/>
      <c r="PHE149" s="51"/>
      <c r="PHF149" s="50"/>
      <c r="PHG149" s="53"/>
      <c r="PHH149" s="54"/>
      <c r="PHI149" s="55"/>
      <c r="PHJ149" s="73"/>
      <c r="PHK149" s="51"/>
      <c r="PHL149" s="50"/>
      <c r="PHM149" s="53"/>
      <c r="PHN149" s="54"/>
      <c r="PHO149" s="55"/>
      <c r="PHP149" s="73"/>
      <c r="PHQ149" s="51"/>
      <c r="PHR149" s="50"/>
      <c r="PHS149" s="53"/>
      <c r="PHT149" s="54"/>
      <c r="PHU149" s="55"/>
      <c r="PHV149" s="73"/>
      <c r="PHW149" s="51"/>
      <c r="PHX149" s="50"/>
      <c r="PHY149" s="53"/>
      <c r="PHZ149" s="54"/>
      <c r="PIA149" s="55"/>
      <c r="PIB149" s="73"/>
      <c r="PIC149" s="51"/>
      <c r="PID149" s="50"/>
      <c r="PIE149" s="53"/>
      <c r="PIF149" s="54"/>
      <c r="PIG149" s="55"/>
      <c r="PIH149" s="73"/>
      <c r="PII149" s="51"/>
      <c r="PIJ149" s="50"/>
      <c r="PIK149" s="53"/>
      <c r="PIL149" s="54"/>
      <c r="PIM149" s="55"/>
      <c r="PIN149" s="73"/>
      <c r="PIO149" s="51"/>
      <c r="PIP149" s="50"/>
      <c r="PIQ149" s="53"/>
      <c r="PIR149" s="54"/>
      <c r="PIS149" s="55"/>
      <c r="PIT149" s="73"/>
      <c r="PIU149" s="51"/>
      <c r="PIV149" s="50"/>
      <c r="PIW149" s="53"/>
      <c r="PIX149" s="54"/>
      <c r="PIY149" s="55"/>
      <c r="PIZ149" s="73"/>
      <c r="PJA149" s="51"/>
      <c r="PJB149" s="50"/>
      <c r="PJC149" s="53"/>
      <c r="PJD149" s="54"/>
      <c r="PJE149" s="55"/>
      <c r="PJF149" s="73"/>
      <c r="PJG149" s="51"/>
      <c r="PJH149" s="50"/>
      <c r="PJI149" s="53"/>
      <c r="PJJ149" s="54"/>
      <c r="PJK149" s="55"/>
      <c r="PJL149" s="73"/>
      <c r="PJM149" s="51"/>
      <c r="PJN149" s="50"/>
      <c r="PJO149" s="53"/>
      <c r="PJP149" s="54"/>
      <c r="PJQ149" s="55"/>
      <c r="PJR149" s="73"/>
      <c r="PJS149" s="51"/>
      <c r="PJT149" s="50"/>
      <c r="PJU149" s="53"/>
      <c r="PJV149" s="54"/>
      <c r="PJW149" s="55"/>
      <c r="PJX149" s="73"/>
      <c r="PJY149" s="51"/>
      <c r="PJZ149" s="50"/>
      <c r="PKA149" s="53"/>
      <c r="PKB149" s="54"/>
      <c r="PKC149" s="55"/>
      <c r="PKD149" s="73"/>
      <c r="PKE149" s="51"/>
      <c r="PKF149" s="50"/>
      <c r="PKG149" s="53"/>
      <c r="PKH149" s="54"/>
      <c r="PKI149" s="55"/>
      <c r="PKJ149" s="73"/>
      <c r="PKK149" s="51"/>
      <c r="PKL149" s="50"/>
      <c r="PKM149" s="53"/>
      <c r="PKN149" s="54"/>
      <c r="PKO149" s="55"/>
      <c r="PKP149" s="73"/>
      <c r="PKQ149" s="51"/>
      <c r="PKR149" s="50"/>
      <c r="PKS149" s="53"/>
      <c r="PKT149" s="54"/>
      <c r="PKU149" s="55"/>
      <c r="PKV149" s="73"/>
      <c r="PKW149" s="51"/>
      <c r="PKX149" s="50"/>
      <c r="PKY149" s="53"/>
      <c r="PKZ149" s="54"/>
      <c r="PLA149" s="55"/>
      <c r="PLB149" s="73"/>
      <c r="PLC149" s="51"/>
      <c r="PLD149" s="50"/>
      <c r="PLE149" s="53"/>
      <c r="PLF149" s="54"/>
      <c r="PLG149" s="55"/>
      <c r="PLH149" s="73"/>
      <c r="PLI149" s="51"/>
      <c r="PLJ149" s="50"/>
      <c r="PLK149" s="53"/>
      <c r="PLL149" s="54"/>
      <c r="PLM149" s="55"/>
      <c r="PLN149" s="73"/>
      <c r="PLO149" s="51"/>
      <c r="PLP149" s="50"/>
      <c r="PLQ149" s="53"/>
      <c r="PLR149" s="54"/>
      <c r="PLS149" s="55"/>
      <c r="PLT149" s="73"/>
      <c r="PLU149" s="51"/>
      <c r="PLV149" s="50"/>
      <c r="PLW149" s="53"/>
      <c r="PLX149" s="54"/>
      <c r="PLY149" s="55"/>
      <c r="PLZ149" s="73"/>
      <c r="PMA149" s="51"/>
      <c r="PMB149" s="50"/>
      <c r="PMC149" s="53"/>
      <c r="PMD149" s="54"/>
      <c r="PME149" s="55"/>
      <c r="PMF149" s="73"/>
      <c r="PMG149" s="51"/>
      <c r="PMH149" s="50"/>
      <c r="PMI149" s="53"/>
      <c r="PMJ149" s="54"/>
      <c r="PMK149" s="55"/>
      <c r="PML149" s="73"/>
      <c r="PMM149" s="51"/>
      <c r="PMN149" s="50"/>
      <c r="PMO149" s="53"/>
      <c r="PMP149" s="54"/>
      <c r="PMQ149" s="55"/>
      <c r="PMR149" s="73"/>
      <c r="PMS149" s="51"/>
      <c r="PMT149" s="50"/>
      <c r="PMU149" s="53"/>
      <c r="PMV149" s="54"/>
      <c r="PMW149" s="55"/>
      <c r="PMX149" s="73"/>
      <c r="PMY149" s="51"/>
      <c r="PMZ149" s="50"/>
      <c r="PNA149" s="53"/>
      <c r="PNB149" s="54"/>
      <c r="PNC149" s="55"/>
      <c r="PND149" s="73"/>
      <c r="PNE149" s="51"/>
      <c r="PNF149" s="50"/>
      <c r="PNG149" s="53"/>
      <c r="PNH149" s="54"/>
      <c r="PNI149" s="55"/>
      <c r="PNJ149" s="73"/>
      <c r="PNK149" s="51"/>
      <c r="PNL149" s="50"/>
      <c r="PNM149" s="53"/>
      <c r="PNN149" s="54"/>
      <c r="PNO149" s="55"/>
      <c r="PNP149" s="73"/>
      <c r="PNQ149" s="51"/>
      <c r="PNR149" s="50"/>
      <c r="PNS149" s="53"/>
      <c r="PNT149" s="54"/>
      <c r="PNU149" s="55"/>
      <c r="PNV149" s="73"/>
      <c r="PNW149" s="51"/>
      <c r="PNX149" s="50"/>
      <c r="PNY149" s="53"/>
      <c r="PNZ149" s="54"/>
      <c r="POA149" s="55"/>
      <c r="POB149" s="73"/>
      <c r="POC149" s="51"/>
      <c r="POD149" s="50"/>
      <c r="POE149" s="53"/>
      <c r="POF149" s="54"/>
      <c r="POG149" s="55"/>
      <c r="POH149" s="73"/>
      <c r="POI149" s="51"/>
      <c r="POJ149" s="50"/>
      <c r="POK149" s="53"/>
      <c r="POL149" s="54"/>
      <c r="POM149" s="55"/>
      <c r="PON149" s="73"/>
      <c r="POO149" s="51"/>
      <c r="POP149" s="50"/>
      <c r="POQ149" s="53"/>
      <c r="POR149" s="54"/>
      <c r="POS149" s="55"/>
      <c r="POT149" s="73"/>
      <c r="POU149" s="51"/>
      <c r="POV149" s="50"/>
      <c r="POW149" s="53"/>
      <c r="POX149" s="54"/>
      <c r="POY149" s="55"/>
      <c r="POZ149" s="73"/>
      <c r="PPA149" s="51"/>
      <c r="PPB149" s="50"/>
      <c r="PPC149" s="53"/>
      <c r="PPD149" s="54"/>
      <c r="PPE149" s="55"/>
      <c r="PPF149" s="73"/>
      <c r="PPG149" s="51"/>
      <c r="PPH149" s="50"/>
      <c r="PPI149" s="53"/>
      <c r="PPJ149" s="54"/>
      <c r="PPK149" s="55"/>
      <c r="PPL149" s="73"/>
      <c r="PPM149" s="51"/>
      <c r="PPN149" s="50"/>
      <c r="PPO149" s="53"/>
      <c r="PPP149" s="54"/>
      <c r="PPQ149" s="55"/>
      <c r="PPR149" s="73"/>
      <c r="PPS149" s="51"/>
      <c r="PPT149" s="50"/>
      <c r="PPU149" s="53"/>
      <c r="PPV149" s="54"/>
      <c r="PPW149" s="55"/>
      <c r="PPX149" s="73"/>
      <c r="PPY149" s="51"/>
      <c r="PPZ149" s="50"/>
      <c r="PQA149" s="53"/>
      <c r="PQB149" s="54"/>
      <c r="PQC149" s="55"/>
      <c r="PQD149" s="73"/>
      <c r="PQE149" s="51"/>
      <c r="PQF149" s="50"/>
      <c r="PQG149" s="53"/>
      <c r="PQH149" s="54"/>
      <c r="PQI149" s="55"/>
      <c r="PQJ149" s="73"/>
      <c r="PQK149" s="51"/>
      <c r="PQL149" s="50"/>
      <c r="PQM149" s="53"/>
      <c r="PQN149" s="54"/>
      <c r="PQO149" s="55"/>
      <c r="PQP149" s="73"/>
      <c r="PQQ149" s="51"/>
      <c r="PQR149" s="50"/>
      <c r="PQS149" s="53"/>
      <c r="PQT149" s="54"/>
      <c r="PQU149" s="55"/>
      <c r="PQV149" s="73"/>
      <c r="PQW149" s="51"/>
      <c r="PQX149" s="50"/>
      <c r="PQY149" s="53"/>
      <c r="PQZ149" s="54"/>
      <c r="PRA149" s="55"/>
      <c r="PRB149" s="73"/>
      <c r="PRC149" s="51"/>
      <c r="PRD149" s="50"/>
      <c r="PRE149" s="53"/>
      <c r="PRF149" s="54"/>
      <c r="PRG149" s="55"/>
      <c r="PRH149" s="73"/>
      <c r="PRI149" s="51"/>
      <c r="PRJ149" s="50"/>
      <c r="PRK149" s="53"/>
      <c r="PRL149" s="54"/>
      <c r="PRM149" s="55"/>
      <c r="PRN149" s="73"/>
      <c r="PRO149" s="51"/>
      <c r="PRP149" s="50"/>
      <c r="PRQ149" s="53"/>
      <c r="PRR149" s="54"/>
      <c r="PRS149" s="55"/>
      <c r="PRT149" s="73"/>
      <c r="PRU149" s="51"/>
      <c r="PRV149" s="50"/>
      <c r="PRW149" s="53"/>
      <c r="PRX149" s="54"/>
      <c r="PRY149" s="55"/>
      <c r="PRZ149" s="73"/>
      <c r="PSA149" s="51"/>
      <c r="PSB149" s="50"/>
      <c r="PSC149" s="53"/>
      <c r="PSD149" s="54"/>
      <c r="PSE149" s="55"/>
      <c r="PSF149" s="73"/>
      <c r="PSG149" s="51"/>
      <c r="PSH149" s="50"/>
      <c r="PSI149" s="53"/>
      <c r="PSJ149" s="54"/>
      <c r="PSK149" s="55"/>
      <c r="PSL149" s="73"/>
      <c r="PSM149" s="51"/>
      <c r="PSN149" s="50"/>
      <c r="PSO149" s="53"/>
      <c r="PSP149" s="54"/>
      <c r="PSQ149" s="55"/>
      <c r="PSR149" s="73"/>
      <c r="PSS149" s="51"/>
      <c r="PST149" s="50"/>
      <c r="PSU149" s="53"/>
      <c r="PSV149" s="54"/>
      <c r="PSW149" s="55"/>
      <c r="PSX149" s="73"/>
      <c r="PSY149" s="51"/>
      <c r="PSZ149" s="50"/>
      <c r="PTA149" s="53"/>
      <c r="PTB149" s="54"/>
      <c r="PTC149" s="55"/>
      <c r="PTD149" s="73"/>
      <c r="PTE149" s="51"/>
      <c r="PTF149" s="50"/>
      <c r="PTG149" s="53"/>
      <c r="PTH149" s="54"/>
      <c r="PTI149" s="55"/>
      <c r="PTJ149" s="73"/>
      <c r="PTK149" s="51"/>
      <c r="PTL149" s="50"/>
      <c r="PTM149" s="53"/>
      <c r="PTN149" s="54"/>
      <c r="PTO149" s="55"/>
      <c r="PTP149" s="73"/>
      <c r="PTQ149" s="51"/>
      <c r="PTR149" s="50"/>
      <c r="PTS149" s="53"/>
      <c r="PTT149" s="54"/>
      <c r="PTU149" s="55"/>
      <c r="PTV149" s="73"/>
      <c r="PTW149" s="51"/>
      <c r="PTX149" s="50"/>
      <c r="PTY149" s="53"/>
      <c r="PTZ149" s="54"/>
      <c r="PUA149" s="55"/>
      <c r="PUB149" s="73"/>
      <c r="PUC149" s="51"/>
      <c r="PUD149" s="50"/>
      <c r="PUE149" s="53"/>
      <c r="PUF149" s="54"/>
      <c r="PUG149" s="55"/>
      <c r="PUH149" s="73"/>
      <c r="PUI149" s="51"/>
      <c r="PUJ149" s="50"/>
      <c r="PUK149" s="53"/>
      <c r="PUL149" s="54"/>
      <c r="PUM149" s="55"/>
      <c r="PUN149" s="73"/>
      <c r="PUO149" s="51"/>
      <c r="PUP149" s="50"/>
      <c r="PUQ149" s="53"/>
      <c r="PUR149" s="54"/>
      <c r="PUS149" s="55"/>
      <c r="PUT149" s="73"/>
      <c r="PUU149" s="51"/>
      <c r="PUV149" s="50"/>
      <c r="PUW149" s="53"/>
      <c r="PUX149" s="54"/>
      <c r="PUY149" s="55"/>
      <c r="PUZ149" s="73"/>
      <c r="PVA149" s="51"/>
      <c r="PVB149" s="50"/>
      <c r="PVC149" s="53"/>
      <c r="PVD149" s="54"/>
      <c r="PVE149" s="55"/>
      <c r="PVF149" s="73"/>
      <c r="PVG149" s="51"/>
      <c r="PVH149" s="50"/>
      <c r="PVI149" s="53"/>
      <c r="PVJ149" s="54"/>
      <c r="PVK149" s="55"/>
      <c r="PVL149" s="73"/>
      <c r="PVM149" s="51"/>
      <c r="PVN149" s="50"/>
      <c r="PVO149" s="53"/>
      <c r="PVP149" s="54"/>
      <c r="PVQ149" s="55"/>
      <c r="PVR149" s="73"/>
      <c r="PVS149" s="51"/>
      <c r="PVT149" s="50"/>
      <c r="PVU149" s="53"/>
      <c r="PVV149" s="54"/>
      <c r="PVW149" s="55"/>
      <c r="PVX149" s="73"/>
      <c r="PVY149" s="51"/>
      <c r="PVZ149" s="50"/>
      <c r="PWA149" s="53"/>
      <c r="PWB149" s="54"/>
      <c r="PWC149" s="55"/>
      <c r="PWD149" s="73"/>
      <c r="PWE149" s="51"/>
      <c r="PWF149" s="50"/>
      <c r="PWG149" s="53"/>
      <c r="PWH149" s="54"/>
      <c r="PWI149" s="55"/>
      <c r="PWJ149" s="73"/>
      <c r="PWK149" s="51"/>
      <c r="PWL149" s="50"/>
      <c r="PWM149" s="53"/>
      <c r="PWN149" s="54"/>
      <c r="PWO149" s="55"/>
      <c r="PWP149" s="73"/>
      <c r="PWQ149" s="51"/>
      <c r="PWR149" s="50"/>
      <c r="PWS149" s="53"/>
      <c r="PWT149" s="54"/>
      <c r="PWU149" s="55"/>
      <c r="PWV149" s="73"/>
      <c r="PWW149" s="51"/>
      <c r="PWX149" s="50"/>
      <c r="PWY149" s="53"/>
      <c r="PWZ149" s="54"/>
      <c r="PXA149" s="55"/>
      <c r="PXB149" s="73"/>
      <c r="PXC149" s="51"/>
      <c r="PXD149" s="50"/>
      <c r="PXE149" s="53"/>
      <c r="PXF149" s="54"/>
      <c r="PXG149" s="55"/>
      <c r="PXH149" s="73"/>
      <c r="PXI149" s="51"/>
      <c r="PXJ149" s="50"/>
      <c r="PXK149" s="53"/>
      <c r="PXL149" s="54"/>
      <c r="PXM149" s="55"/>
      <c r="PXN149" s="73"/>
      <c r="PXO149" s="51"/>
      <c r="PXP149" s="50"/>
      <c r="PXQ149" s="53"/>
      <c r="PXR149" s="54"/>
      <c r="PXS149" s="55"/>
      <c r="PXT149" s="73"/>
      <c r="PXU149" s="51"/>
      <c r="PXV149" s="50"/>
      <c r="PXW149" s="53"/>
      <c r="PXX149" s="54"/>
      <c r="PXY149" s="55"/>
      <c r="PXZ149" s="73"/>
      <c r="PYA149" s="51"/>
      <c r="PYB149" s="50"/>
      <c r="PYC149" s="53"/>
      <c r="PYD149" s="54"/>
      <c r="PYE149" s="55"/>
      <c r="PYF149" s="73"/>
      <c r="PYG149" s="51"/>
      <c r="PYH149" s="50"/>
      <c r="PYI149" s="53"/>
      <c r="PYJ149" s="54"/>
      <c r="PYK149" s="55"/>
      <c r="PYL149" s="73"/>
      <c r="PYM149" s="51"/>
      <c r="PYN149" s="50"/>
      <c r="PYO149" s="53"/>
      <c r="PYP149" s="54"/>
      <c r="PYQ149" s="55"/>
      <c r="PYR149" s="73"/>
      <c r="PYS149" s="51"/>
      <c r="PYT149" s="50"/>
      <c r="PYU149" s="53"/>
      <c r="PYV149" s="54"/>
      <c r="PYW149" s="55"/>
      <c r="PYX149" s="73"/>
      <c r="PYY149" s="51"/>
      <c r="PYZ149" s="50"/>
      <c r="PZA149" s="53"/>
      <c r="PZB149" s="54"/>
      <c r="PZC149" s="55"/>
      <c r="PZD149" s="73"/>
      <c r="PZE149" s="51"/>
      <c r="PZF149" s="50"/>
      <c r="PZG149" s="53"/>
      <c r="PZH149" s="54"/>
      <c r="PZI149" s="55"/>
      <c r="PZJ149" s="73"/>
      <c r="PZK149" s="51"/>
      <c r="PZL149" s="50"/>
      <c r="PZM149" s="53"/>
      <c r="PZN149" s="54"/>
      <c r="PZO149" s="55"/>
      <c r="PZP149" s="73"/>
      <c r="PZQ149" s="51"/>
      <c r="PZR149" s="50"/>
      <c r="PZS149" s="53"/>
      <c r="PZT149" s="54"/>
      <c r="PZU149" s="55"/>
      <c r="PZV149" s="73"/>
      <c r="PZW149" s="51"/>
      <c r="PZX149" s="50"/>
      <c r="PZY149" s="53"/>
      <c r="PZZ149" s="54"/>
      <c r="QAA149" s="55"/>
      <c r="QAB149" s="73"/>
      <c r="QAC149" s="51"/>
      <c r="QAD149" s="50"/>
      <c r="QAE149" s="53"/>
      <c r="QAF149" s="54"/>
      <c r="QAG149" s="55"/>
      <c r="QAH149" s="73"/>
      <c r="QAI149" s="51"/>
      <c r="QAJ149" s="50"/>
      <c r="QAK149" s="53"/>
      <c r="QAL149" s="54"/>
      <c r="QAM149" s="55"/>
      <c r="QAN149" s="73"/>
      <c r="QAO149" s="51"/>
      <c r="QAP149" s="50"/>
      <c r="QAQ149" s="53"/>
      <c r="QAR149" s="54"/>
      <c r="QAS149" s="55"/>
      <c r="QAT149" s="73"/>
      <c r="QAU149" s="51"/>
      <c r="QAV149" s="50"/>
      <c r="QAW149" s="53"/>
      <c r="QAX149" s="54"/>
      <c r="QAY149" s="55"/>
      <c r="QAZ149" s="73"/>
      <c r="QBA149" s="51"/>
      <c r="QBB149" s="50"/>
      <c r="QBC149" s="53"/>
      <c r="QBD149" s="54"/>
      <c r="QBE149" s="55"/>
      <c r="QBF149" s="73"/>
      <c r="QBG149" s="51"/>
      <c r="QBH149" s="50"/>
      <c r="QBI149" s="53"/>
      <c r="QBJ149" s="54"/>
      <c r="QBK149" s="55"/>
      <c r="QBL149" s="73"/>
      <c r="QBM149" s="51"/>
      <c r="QBN149" s="50"/>
      <c r="QBO149" s="53"/>
      <c r="QBP149" s="54"/>
      <c r="QBQ149" s="55"/>
      <c r="QBR149" s="73"/>
      <c r="QBS149" s="51"/>
      <c r="QBT149" s="50"/>
      <c r="QBU149" s="53"/>
      <c r="QBV149" s="54"/>
      <c r="QBW149" s="55"/>
      <c r="QBX149" s="73"/>
      <c r="QBY149" s="51"/>
      <c r="QBZ149" s="50"/>
      <c r="QCA149" s="53"/>
      <c r="QCB149" s="54"/>
      <c r="QCC149" s="55"/>
      <c r="QCD149" s="73"/>
      <c r="QCE149" s="51"/>
      <c r="QCF149" s="50"/>
      <c r="QCG149" s="53"/>
      <c r="QCH149" s="54"/>
      <c r="QCI149" s="55"/>
      <c r="QCJ149" s="73"/>
      <c r="QCK149" s="51"/>
      <c r="QCL149" s="50"/>
      <c r="QCM149" s="53"/>
      <c r="QCN149" s="54"/>
      <c r="QCO149" s="55"/>
      <c r="QCP149" s="73"/>
      <c r="QCQ149" s="51"/>
      <c r="QCR149" s="50"/>
      <c r="QCS149" s="53"/>
      <c r="QCT149" s="54"/>
      <c r="QCU149" s="55"/>
      <c r="QCV149" s="73"/>
      <c r="QCW149" s="51"/>
      <c r="QCX149" s="50"/>
      <c r="QCY149" s="53"/>
      <c r="QCZ149" s="54"/>
      <c r="QDA149" s="55"/>
      <c r="QDB149" s="73"/>
      <c r="QDC149" s="51"/>
      <c r="QDD149" s="50"/>
      <c r="QDE149" s="53"/>
      <c r="QDF149" s="54"/>
      <c r="QDG149" s="55"/>
      <c r="QDH149" s="73"/>
      <c r="QDI149" s="51"/>
      <c r="QDJ149" s="50"/>
      <c r="QDK149" s="53"/>
      <c r="QDL149" s="54"/>
      <c r="QDM149" s="55"/>
      <c r="QDN149" s="73"/>
      <c r="QDO149" s="51"/>
      <c r="QDP149" s="50"/>
      <c r="QDQ149" s="53"/>
      <c r="QDR149" s="54"/>
      <c r="QDS149" s="55"/>
      <c r="QDT149" s="73"/>
      <c r="QDU149" s="51"/>
      <c r="QDV149" s="50"/>
      <c r="QDW149" s="53"/>
      <c r="QDX149" s="54"/>
      <c r="QDY149" s="55"/>
      <c r="QDZ149" s="73"/>
      <c r="QEA149" s="51"/>
      <c r="QEB149" s="50"/>
      <c r="QEC149" s="53"/>
      <c r="QED149" s="54"/>
      <c r="QEE149" s="55"/>
      <c r="QEF149" s="73"/>
      <c r="QEG149" s="51"/>
      <c r="QEH149" s="50"/>
      <c r="QEI149" s="53"/>
      <c r="QEJ149" s="54"/>
      <c r="QEK149" s="55"/>
      <c r="QEL149" s="73"/>
      <c r="QEM149" s="51"/>
      <c r="QEN149" s="50"/>
      <c r="QEO149" s="53"/>
      <c r="QEP149" s="54"/>
      <c r="QEQ149" s="55"/>
      <c r="QER149" s="73"/>
      <c r="QES149" s="51"/>
      <c r="QET149" s="50"/>
      <c r="QEU149" s="53"/>
      <c r="QEV149" s="54"/>
      <c r="QEW149" s="55"/>
      <c r="QEX149" s="73"/>
      <c r="QEY149" s="51"/>
      <c r="QEZ149" s="50"/>
      <c r="QFA149" s="53"/>
      <c r="QFB149" s="54"/>
      <c r="QFC149" s="55"/>
      <c r="QFD149" s="73"/>
      <c r="QFE149" s="51"/>
      <c r="QFF149" s="50"/>
      <c r="QFG149" s="53"/>
      <c r="QFH149" s="54"/>
      <c r="QFI149" s="55"/>
      <c r="QFJ149" s="73"/>
      <c r="QFK149" s="51"/>
      <c r="QFL149" s="50"/>
      <c r="QFM149" s="53"/>
      <c r="QFN149" s="54"/>
      <c r="QFO149" s="55"/>
      <c r="QFP149" s="73"/>
      <c r="QFQ149" s="51"/>
      <c r="QFR149" s="50"/>
      <c r="QFS149" s="53"/>
      <c r="QFT149" s="54"/>
      <c r="QFU149" s="55"/>
      <c r="QFV149" s="73"/>
      <c r="QFW149" s="51"/>
      <c r="QFX149" s="50"/>
      <c r="QFY149" s="53"/>
      <c r="QFZ149" s="54"/>
      <c r="QGA149" s="55"/>
      <c r="QGB149" s="73"/>
      <c r="QGC149" s="51"/>
      <c r="QGD149" s="50"/>
      <c r="QGE149" s="53"/>
      <c r="QGF149" s="54"/>
      <c r="QGG149" s="55"/>
      <c r="QGH149" s="73"/>
      <c r="QGI149" s="51"/>
      <c r="QGJ149" s="50"/>
      <c r="QGK149" s="53"/>
      <c r="QGL149" s="54"/>
      <c r="QGM149" s="55"/>
      <c r="QGN149" s="73"/>
      <c r="QGO149" s="51"/>
      <c r="QGP149" s="50"/>
      <c r="QGQ149" s="53"/>
      <c r="QGR149" s="54"/>
      <c r="QGS149" s="55"/>
      <c r="QGT149" s="73"/>
      <c r="QGU149" s="51"/>
      <c r="QGV149" s="50"/>
      <c r="QGW149" s="53"/>
      <c r="QGX149" s="54"/>
      <c r="QGY149" s="55"/>
      <c r="QGZ149" s="73"/>
      <c r="QHA149" s="51"/>
      <c r="QHB149" s="50"/>
      <c r="QHC149" s="53"/>
      <c r="QHD149" s="54"/>
      <c r="QHE149" s="55"/>
      <c r="QHF149" s="73"/>
      <c r="QHG149" s="51"/>
      <c r="QHH149" s="50"/>
      <c r="QHI149" s="53"/>
      <c r="QHJ149" s="54"/>
      <c r="QHK149" s="55"/>
      <c r="QHL149" s="73"/>
      <c r="QHM149" s="51"/>
      <c r="QHN149" s="50"/>
      <c r="QHO149" s="53"/>
      <c r="QHP149" s="54"/>
      <c r="QHQ149" s="55"/>
      <c r="QHR149" s="73"/>
      <c r="QHS149" s="51"/>
      <c r="QHT149" s="50"/>
      <c r="QHU149" s="53"/>
      <c r="QHV149" s="54"/>
      <c r="QHW149" s="55"/>
      <c r="QHX149" s="73"/>
      <c r="QHY149" s="51"/>
      <c r="QHZ149" s="50"/>
      <c r="QIA149" s="53"/>
      <c r="QIB149" s="54"/>
      <c r="QIC149" s="55"/>
      <c r="QID149" s="73"/>
      <c r="QIE149" s="51"/>
      <c r="QIF149" s="50"/>
      <c r="QIG149" s="53"/>
      <c r="QIH149" s="54"/>
      <c r="QII149" s="55"/>
      <c r="QIJ149" s="73"/>
      <c r="QIK149" s="51"/>
      <c r="QIL149" s="50"/>
      <c r="QIM149" s="53"/>
      <c r="QIN149" s="54"/>
      <c r="QIO149" s="55"/>
      <c r="QIP149" s="73"/>
      <c r="QIQ149" s="51"/>
      <c r="QIR149" s="50"/>
      <c r="QIS149" s="53"/>
      <c r="QIT149" s="54"/>
      <c r="QIU149" s="55"/>
      <c r="QIV149" s="73"/>
      <c r="QIW149" s="51"/>
      <c r="QIX149" s="50"/>
      <c r="QIY149" s="53"/>
      <c r="QIZ149" s="54"/>
      <c r="QJA149" s="55"/>
      <c r="QJB149" s="73"/>
      <c r="QJC149" s="51"/>
      <c r="QJD149" s="50"/>
      <c r="QJE149" s="53"/>
      <c r="QJF149" s="54"/>
      <c r="QJG149" s="55"/>
      <c r="QJH149" s="73"/>
      <c r="QJI149" s="51"/>
      <c r="QJJ149" s="50"/>
      <c r="QJK149" s="53"/>
      <c r="QJL149" s="54"/>
      <c r="QJM149" s="55"/>
      <c r="QJN149" s="73"/>
      <c r="QJO149" s="51"/>
      <c r="QJP149" s="50"/>
      <c r="QJQ149" s="53"/>
      <c r="QJR149" s="54"/>
      <c r="QJS149" s="55"/>
      <c r="QJT149" s="73"/>
      <c r="QJU149" s="51"/>
      <c r="QJV149" s="50"/>
      <c r="QJW149" s="53"/>
      <c r="QJX149" s="54"/>
      <c r="QJY149" s="55"/>
      <c r="QJZ149" s="73"/>
      <c r="QKA149" s="51"/>
      <c r="QKB149" s="50"/>
      <c r="QKC149" s="53"/>
      <c r="QKD149" s="54"/>
      <c r="QKE149" s="55"/>
      <c r="QKF149" s="73"/>
      <c r="QKG149" s="51"/>
      <c r="QKH149" s="50"/>
      <c r="QKI149" s="53"/>
      <c r="QKJ149" s="54"/>
      <c r="QKK149" s="55"/>
      <c r="QKL149" s="73"/>
      <c r="QKM149" s="51"/>
      <c r="QKN149" s="50"/>
      <c r="QKO149" s="53"/>
      <c r="QKP149" s="54"/>
      <c r="QKQ149" s="55"/>
      <c r="QKR149" s="73"/>
      <c r="QKS149" s="51"/>
      <c r="QKT149" s="50"/>
      <c r="QKU149" s="53"/>
      <c r="QKV149" s="54"/>
      <c r="QKW149" s="55"/>
      <c r="QKX149" s="73"/>
      <c r="QKY149" s="51"/>
      <c r="QKZ149" s="50"/>
      <c r="QLA149" s="53"/>
      <c r="QLB149" s="54"/>
      <c r="QLC149" s="55"/>
      <c r="QLD149" s="73"/>
      <c r="QLE149" s="51"/>
      <c r="QLF149" s="50"/>
      <c r="QLG149" s="53"/>
      <c r="QLH149" s="54"/>
      <c r="QLI149" s="55"/>
      <c r="QLJ149" s="73"/>
      <c r="QLK149" s="51"/>
      <c r="QLL149" s="50"/>
      <c r="QLM149" s="53"/>
      <c r="QLN149" s="54"/>
      <c r="QLO149" s="55"/>
      <c r="QLP149" s="73"/>
      <c r="QLQ149" s="51"/>
      <c r="QLR149" s="50"/>
      <c r="QLS149" s="53"/>
      <c r="QLT149" s="54"/>
      <c r="QLU149" s="55"/>
      <c r="QLV149" s="73"/>
      <c r="QLW149" s="51"/>
      <c r="QLX149" s="50"/>
      <c r="QLY149" s="53"/>
      <c r="QLZ149" s="54"/>
      <c r="QMA149" s="55"/>
      <c r="QMB149" s="73"/>
      <c r="QMC149" s="51"/>
      <c r="QMD149" s="50"/>
      <c r="QME149" s="53"/>
      <c r="QMF149" s="54"/>
      <c r="QMG149" s="55"/>
      <c r="QMH149" s="73"/>
      <c r="QMI149" s="51"/>
      <c r="QMJ149" s="50"/>
      <c r="QMK149" s="53"/>
      <c r="QML149" s="54"/>
      <c r="QMM149" s="55"/>
      <c r="QMN149" s="73"/>
      <c r="QMO149" s="51"/>
      <c r="QMP149" s="50"/>
      <c r="QMQ149" s="53"/>
      <c r="QMR149" s="54"/>
      <c r="QMS149" s="55"/>
      <c r="QMT149" s="73"/>
      <c r="QMU149" s="51"/>
      <c r="QMV149" s="50"/>
      <c r="QMW149" s="53"/>
      <c r="QMX149" s="54"/>
      <c r="QMY149" s="55"/>
      <c r="QMZ149" s="73"/>
      <c r="QNA149" s="51"/>
      <c r="QNB149" s="50"/>
      <c r="QNC149" s="53"/>
      <c r="QND149" s="54"/>
      <c r="QNE149" s="55"/>
      <c r="QNF149" s="73"/>
      <c r="QNG149" s="51"/>
      <c r="QNH149" s="50"/>
      <c r="QNI149" s="53"/>
      <c r="QNJ149" s="54"/>
      <c r="QNK149" s="55"/>
      <c r="QNL149" s="73"/>
      <c r="QNM149" s="51"/>
      <c r="QNN149" s="50"/>
      <c r="QNO149" s="53"/>
      <c r="QNP149" s="54"/>
      <c r="QNQ149" s="55"/>
      <c r="QNR149" s="73"/>
      <c r="QNS149" s="51"/>
      <c r="QNT149" s="50"/>
      <c r="QNU149" s="53"/>
      <c r="QNV149" s="54"/>
      <c r="QNW149" s="55"/>
      <c r="QNX149" s="73"/>
      <c r="QNY149" s="51"/>
      <c r="QNZ149" s="50"/>
      <c r="QOA149" s="53"/>
      <c r="QOB149" s="54"/>
      <c r="QOC149" s="55"/>
      <c r="QOD149" s="73"/>
      <c r="QOE149" s="51"/>
      <c r="QOF149" s="50"/>
      <c r="QOG149" s="53"/>
      <c r="QOH149" s="54"/>
      <c r="QOI149" s="55"/>
      <c r="QOJ149" s="73"/>
      <c r="QOK149" s="51"/>
      <c r="QOL149" s="50"/>
      <c r="QOM149" s="53"/>
      <c r="QON149" s="54"/>
      <c r="QOO149" s="55"/>
      <c r="QOP149" s="73"/>
      <c r="QOQ149" s="51"/>
      <c r="QOR149" s="50"/>
      <c r="QOS149" s="53"/>
      <c r="QOT149" s="54"/>
      <c r="QOU149" s="55"/>
      <c r="QOV149" s="73"/>
      <c r="QOW149" s="51"/>
      <c r="QOX149" s="50"/>
      <c r="QOY149" s="53"/>
      <c r="QOZ149" s="54"/>
      <c r="QPA149" s="55"/>
      <c r="QPB149" s="73"/>
      <c r="QPC149" s="51"/>
      <c r="QPD149" s="50"/>
      <c r="QPE149" s="53"/>
      <c r="QPF149" s="54"/>
      <c r="QPG149" s="55"/>
      <c r="QPH149" s="73"/>
      <c r="QPI149" s="51"/>
      <c r="QPJ149" s="50"/>
      <c r="QPK149" s="53"/>
      <c r="QPL149" s="54"/>
      <c r="QPM149" s="55"/>
      <c r="QPN149" s="73"/>
      <c r="QPO149" s="51"/>
      <c r="QPP149" s="50"/>
      <c r="QPQ149" s="53"/>
      <c r="QPR149" s="54"/>
      <c r="QPS149" s="55"/>
      <c r="QPT149" s="73"/>
      <c r="QPU149" s="51"/>
      <c r="QPV149" s="50"/>
      <c r="QPW149" s="53"/>
      <c r="QPX149" s="54"/>
      <c r="QPY149" s="55"/>
      <c r="QPZ149" s="73"/>
      <c r="QQA149" s="51"/>
      <c r="QQB149" s="50"/>
      <c r="QQC149" s="53"/>
      <c r="QQD149" s="54"/>
      <c r="QQE149" s="55"/>
      <c r="QQF149" s="73"/>
      <c r="QQG149" s="51"/>
      <c r="QQH149" s="50"/>
      <c r="QQI149" s="53"/>
      <c r="QQJ149" s="54"/>
      <c r="QQK149" s="55"/>
      <c r="QQL149" s="73"/>
      <c r="QQM149" s="51"/>
      <c r="QQN149" s="50"/>
      <c r="QQO149" s="53"/>
      <c r="QQP149" s="54"/>
      <c r="QQQ149" s="55"/>
      <c r="QQR149" s="73"/>
      <c r="QQS149" s="51"/>
      <c r="QQT149" s="50"/>
      <c r="QQU149" s="53"/>
      <c r="QQV149" s="54"/>
      <c r="QQW149" s="55"/>
      <c r="QQX149" s="73"/>
      <c r="QQY149" s="51"/>
      <c r="QQZ149" s="50"/>
      <c r="QRA149" s="53"/>
      <c r="QRB149" s="54"/>
      <c r="QRC149" s="55"/>
      <c r="QRD149" s="73"/>
      <c r="QRE149" s="51"/>
      <c r="QRF149" s="50"/>
      <c r="QRG149" s="53"/>
      <c r="QRH149" s="54"/>
      <c r="QRI149" s="55"/>
      <c r="QRJ149" s="73"/>
      <c r="QRK149" s="51"/>
      <c r="QRL149" s="50"/>
      <c r="QRM149" s="53"/>
      <c r="QRN149" s="54"/>
      <c r="QRO149" s="55"/>
      <c r="QRP149" s="73"/>
      <c r="QRQ149" s="51"/>
      <c r="QRR149" s="50"/>
      <c r="QRS149" s="53"/>
      <c r="QRT149" s="54"/>
      <c r="QRU149" s="55"/>
      <c r="QRV149" s="73"/>
      <c r="QRW149" s="51"/>
      <c r="QRX149" s="50"/>
      <c r="QRY149" s="53"/>
      <c r="QRZ149" s="54"/>
      <c r="QSA149" s="55"/>
      <c r="QSB149" s="73"/>
      <c r="QSC149" s="51"/>
      <c r="QSD149" s="50"/>
      <c r="QSE149" s="53"/>
      <c r="QSF149" s="54"/>
      <c r="QSG149" s="55"/>
      <c r="QSH149" s="73"/>
      <c r="QSI149" s="51"/>
      <c r="QSJ149" s="50"/>
      <c r="QSK149" s="53"/>
      <c r="QSL149" s="54"/>
      <c r="QSM149" s="55"/>
      <c r="QSN149" s="73"/>
      <c r="QSO149" s="51"/>
      <c r="QSP149" s="50"/>
      <c r="QSQ149" s="53"/>
      <c r="QSR149" s="54"/>
      <c r="QSS149" s="55"/>
      <c r="QST149" s="73"/>
      <c r="QSU149" s="51"/>
      <c r="QSV149" s="50"/>
      <c r="QSW149" s="53"/>
      <c r="QSX149" s="54"/>
      <c r="QSY149" s="55"/>
      <c r="QSZ149" s="73"/>
      <c r="QTA149" s="51"/>
      <c r="QTB149" s="50"/>
      <c r="QTC149" s="53"/>
      <c r="QTD149" s="54"/>
      <c r="QTE149" s="55"/>
      <c r="QTF149" s="73"/>
      <c r="QTG149" s="51"/>
      <c r="QTH149" s="50"/>
      <c r="QTI149" s="53"/>
      <c r="QTJ149" s="54"/>
      <c r="QTK149" s="55"/>
      <c r="QTL149" s="73"/>
      <c r="QTM149" s="51"/>
      <c r="QTN149" s="50"/>
      <c r="QTO149" s="53"/>
      <c r="QTP149" s="54"/>
      <c r="QTQ149" s="55"/>
      <c r="QTR149" s="73"/>
      <c r="QTS149" s="51"/>
      <c r="QTT149" s="50"/>
      <c r="QTU149" s="53"/>
      <c r="QTV149" s="54"/>
      <c r="QTW149" s="55"/>
      <c r="QTX149" s="73"/>
      <c r="QTY149" s="51"/>
      <c r="QTZ149" s="50"/>
      <c r="QUA149" s="53"/>
      <c r="QUB149" s="54"/>
      <c r="QUC149" s="55"/>
      <c r="QUD149" s="73"/>
      <c r="QUE149" s="51"/>
      <c r="QUF149" s="50"/>
      <c r="QUG149" s="53"/>
      <c r="QUH149" s="54"/>
      <c r="QUI149" s="55"/>
      <c r="QUJ149" s="73"/>
      <c r="QUK149" s="51"/>
      <c r="QUL149" s="50"/>
      <c r="QUM149" s="53"/>
      <c r="QUN149" s="54"/>
      <c r="QUO149" s="55"/>
      <c r="QUP149" s="73"/>
      <c r="QUQ149" s="51"/>
      <c r="QUR149" s="50"/>
      <c r="QUS149" s="53"/>
      <c r="QUT149" s="54"/>
      <c r="QUU149" s="55"/>
      <c r="QUV149" s="73"/>
      <c r="QUW149" s="51"/>
      <c r="QUX149" s="50"/>
      <c r="QUY149" s="53"/>
      <c r="QUZ149" s="54"/>
      <c r="QVA149" s="55"/>
      <c r="QVB149" s="73"/>
      <c r="QVC149" s="51"/>
      <c r="QVD149" s="50"/>
      <c r="QVE149" s="53"/>
      <c r="QVF149" s="54"/>
      <c r="QVG149" s="55"/>
      <c r="QVH149" s="73"/>
      <c r="QVI149" s="51"/>
      <c r="QVJ149" s="50"/>
      <c r="QVK149" s="53"/>
      <c r="QVL149" s="54"/>
      <c r="QVM149" s="55"/>
      <c r="QVN149" s="73"/>
      <c r="QVO149" s="51"/>
      <c r="QVP149" s="50"/>
      <c r="QVQ149" s="53"/>
      <c r="QVR149" s="54"/>
      <c r="QVS149" s="55"/>
      <c r="QVT149" s="73"/>
      <c r="QVU149" s="51"/>
      <c r="QVV149" s="50"/>
      <c r="QVW149" s="53"/>
      <c r="QVX149" s="54"/>
      <c r="QVY149" s="55"/>
      <c r="QVZ149" s="73"/>
      <c r="QWA149" s="51"/>
      <c r="QWB149" s="50"/>
      <c r="QWC149" s="53"/>
      <c r="QWD149" s="54"/>
      <c r="QWE149" s="55"/>
      <c r="QWF149" s="73"/>
      <c r="QWG149" s="51"/>
      <c r="QWH149" s="50"/>
      <c r="QWI149" s="53"/>
      <c r="QWJ149" s="54"/>
      <c r="QWK149" s="55"/>
      <c r="QWL149" s="73"/>
      <c r="QWM149" s="51"/>
      <c r="QWN149" s="50"/>
      <c r="QWO149" s="53"/>
      <c r="QWP149" s="54"/>
      <c r="QWQ149" s="55"/>
      <c r="QWR149" s="73"/>
      <c r="QWS149" s="51"/>
      <c r="QWT149" s="50"/>
      <c r="QWU149" s="53"/>
      <c r="QWV149" s="54"/>
      <c r="QWW149" s="55"/>
      <c r="QWX149" s="73"/>
      <c r="QWY149" s="51"/>
      <c r="QWZ149" s="50"/>
      <c r="QXA149" s="53"/>
      <c r="QXB149" s="54"/>
      <c r="QXC149" s="55"/>
      <c r="QXD149" s="73"/>
      <c r="QXE149" s="51"/>
      <c r="QXF149" s="50"/>
      <c r="QXG149" s="53"/>
      <c r="QXH149" s="54"/>
      <c r="QXI149" s="55"/>
      <c r="QXJ149" s="73"/>
      <c r="QXK149" s="51"/>
      <c r="QXL149" s="50"/>
      <c r="QXM149" s="53"/>
      <c r="QXN149" s="54"/>
      <c r="QXO149" s="55"/>
      <c r="QXP149" s="73"/>
      <c r="QXQ149" s="51"/>
      <c r="QXR149" s="50"/>
      <c r="QXS149" s="53"/>
      <c r="QXT149" s="54"/>
      <c r="QXU149" s="55"/>
      <c r="QXV149" s="73"/>
      <c r="QXW149" s="51"/>
      <c r="QXX149" s="50"/>
      <c r="QXY149" s="53"/>
      <c r="QXZ149" s="54"/>
      <c r="QYA149" s="55"/>
      <c r="QYB149" s="73"/>
      <c r="QYC149" s="51"/>
      <c r="QYD149" s="50"/>
      <c r="QYE149" s="53"/>
      <c r="QYF149" s="54"/>
      <c r="QYG149" s="55"/>
      <c r="QYH149" s="73"/>
      <c r="QYI149" s="51"/>
      <c r="QYJ149" s="50"/>
      <c r="QYK149" s="53"/>
      <c r="QYL149" s="54"/>
      <c r="QYM149" s="55"/>
      <c r="QYN149" s="73"/>
      <c r="QYO149" s="51"/>
      <c r="QYP149" s="50"/>
      <c r="QYQ149" s="53"/>
      <c r="QYR149" s="54"/>
      <c r="QYS149" s="55"/>
      <c r="QYT149" s="73"/>
      <c r="QYU149" s="51"/>
      <c r="QYV149" s="50"/>
      <c r="QYW149" s="53"/>
      <c r="QYX149" s="54"/>
      <c r="QYY149" s="55"/>
      <c r="QYZ149" s="73"/>
      <c r="QZA149" s="51"/>
      <c r="QZB149" s="50"/>
      <c r="QZC149" s="53"/>
      <c r="QZD149" s="54"/>
      <c r="QZE149" s="55"/>
      <c r="QZF149" s="73"/>
      <c r="QZG149" s="51"/>
      <c r="QZH149" s="50"/>
      <c r="QZI149" s="53"/>
      <c r="QZJ149" s="54"/>
      <c r="QZK149" s="55"/>
      <c r="QZL149" s="73"/>
      <c r="QZM149" s="51"/>
      <c r="QZN149" s="50"/>
      <c r="QZO149" s="53"/>
      <c r="QZP149" s="54"/>
      <c r="QZQ149" s="55"/>
      <c r="QZR149" s="73"/>
      <c r="QZS149" s="51"/>
      <c r="QZT149" s="50"/>
      <c r="QZU149" s="53"/>
      <c r="QZV149" s="54"/>
      <c r="QZW149" s="55"/>
      <c r="QZX149" s="73"/>
      <c r="QZY149" s="51"/>
      <c r="QZZ149" s="50"/>
      <c r="RAA149" s="53"/>
      <c r="RAB149" s="54"/>
      <c r="RAC149" s="55"/>
      <c r="RAD149" s="73"/>
      <c r="RAE149" s="51"/>
      <c r="RAF149" s="50"/>
      <c r="RAG149" s="53"/>
      <c r="RAH149" s="54"/>
      <c r="RAI149" s="55"/>
      <c r="RAJ149" s="73"/>
      <c r="RAK149" s="51"/>
      <c r="RAL149" s="50"/>
      <c r="RAM149" s="53"/>
      <c r="RAN149" s="54"/>
      <c r="RAO149" s="55"/>
      <c r="RAP149" s="73"/>
      <c r="RAQ149" s="51"/>
      <c r="RAR149" s="50"/>
      <c r="RAS149" s="53"/>
      <c r="RAT149" s="54"/>
      <c r="RAU149" s="55"/>
      <c r="RAV149" s="73"/>
      <c r="RAW149" s="51"/>
      <c r="RAX149" s="50"/>
      <c r="RAY149" s="53"/>
      <c r="RAZ149" s="54"/>
      <c r="RBA149" s="55"/>
      <c r="RBB149" s="73"/>
      <c r="RBC149" s="51"/>
      <c r="RBD149" s="50"/>
      <c r="RBE149" s="53"/>
      <c r="RBF149" s="54"/>
      <c r="RBG149" s="55"/>
      <c r="RBH149" s="73"/>
      <c r="RBI149" s="51"/>
      <c r="RBJ149" s="50"/>
      <c r="RBK149" s="53"/>
      <c r="RBL149" s="54"/>
      <c r="RBM149" s="55"/>
      <c r="RBN149" s="73"/>
      <c r="RBO149" s="51"/>
      <c r="RBP149" s="50"/>
      <c r="RBQ149" s="53"/>
      <c r="RBR149" s="54"/>
      <c r="RBS149" s="55"/>
      <c r="RBT149" s="73"/>
      <c r="RBU149" s="51"/>
      <c r="RBV149" s="50"/>
      <c r="RBW149" s="53"/>
      <c r="RBX149" s="54"/>
      <c r="RBY149" s="55"/>
      <c r="RBZ149" s="73"/>
      <c r="RCA149" s="51"/>
      <c r="RCB149" s="50"/>
      <c r="RCC149" s="53"/>
      <c r="RCD149" s="54"/>
      <c r="RCE149" s="55"/>
      <c r="RCF149" s="73"/>
      <c r="RCG149" s="51"/>
      <c r="RCH149" s="50"/>
      <c r="RCI149" s="53"/>
      <c r="RCJ149" s="54"/>
      <c r="RCK149" s="55"/>
      <c r="RCL149" s="73"/>
      <c r="RCM149" s="51"/>
      <c r="RCN149" s="50"/>
      <c r="RCO149" s="53"/>
      <c r="RCP149" s="54"/>
      <c r="RCQ149" s="55"/>
      <c r="RCR149" s="73"/>
      <c r="RCS149" s="51"/>
      <c r="RCT149" s="50"/>
      <c r="RCU149" s="53"/>
      <c r="RCV149" s="54"/>
      <c r="RCW149" s="55"/>
      <c r="RCX149" s="73"/>
      <c r="RCY149" s="51"/>
      <c r="RCZ149" s="50"/>
      <c r="RDA149" s="53"/>
      <c r="RDB149" s="54"/>
      <c r="RDC149" s="55"/>
      <c r="RDD149" s="73"/>
      <c r="RDE149" s="51"/>
      <c r="RDF149" s="50"/>
      <c r="RDG149" s="53"/>
      <c r="RDH149" s="54"/>
      <c r="RDI149" s="55"/>
      <c r="RDJ149" s="73"/>
      <c r="RDK149" s="51"/>
      <c r="RDL149" s="50"/>
      <c r="RDM149" s="53"/>
      <c r="RDN149" s="54"/>
      <c r="RDO149" s="55"/>
      <c r="RDP149" s="73"/>
      <c r="RDQ149" s="51"/>
      <c r="RDR149" s="50"/>
      <c r="RDS149" s="53"/>
      <c r="RDT149" s="54"/>
      <c r="RDU149" s="55"/>
      <c r="RDV149" s="73"/>
      <c r="RDW149" s="51"/>
      <c r="RDX149" s="50"/>
      <c r="RDY149" s="53"/>
      <c r="RDZ149" s="54"/>
      <c r="REA149" s="55"/>
      <c r="REB149" s="73"/>
      <c r="REC149" s="51"/>
      <c r="RED149" s="50"/>
      <c r="REE149" s="53"/>
      <c r="REF149" s="54"/>
      <c r="REG149" s="55"/>
      <c r="REH149" s="73"/>
      <c r="REI149" s="51"/>
      <c r="REJ149" s="50"/>
      <c r="REK149" s="53"/>
      <c r="REL149" s="54"/>
      <c r="REM149" s="55"/>
      <c r="REN149" s="73"/>
      <c r="REO149" s="51"/>
      <c r="REP149" s="50"/>
      <c r="REQ149" s="53"/>
      <c r="RER149" s="54"/>
      <c r="RES149" s="55"/>
      <c r="RET149" s="73"/>
      <c r="REU149" s="51"/>
      <c r="REV149" s="50"/>
      <c r="REW149" s="53"/>
      <c r="REX149" s="54"/>
      <c r="REY149" s="55"/>
      <c r="REZ149" s="73"/>
      <c r="RFA149" s="51"/>
      <c r="RFB149" s="50"/>
      <c r="RFC149" s="53"/>
      <c r="RFD149" s="54"/>
      <c r="RFE149" s="55"/>
      <c r="RFF149" s="73"/>
      <c r="RFG149" s="51"/>
      <c r="RFH149" s="50"/>
      <c r="RFI149" s="53"/>
      <c r="RFJ149" s="54"/>
      <c r="RFK149" s="55"/>
      <c r="RFL149" s="73"/>
      <c r="RFM149" s="51"/>
      <c r="RFN149" s="50"/>
      <c r="RFO149" s="53"/>
      <c r="RFP149" s="54"/>
      <c r="RFQ149" s="55"/>
      <c r="RFR149" s="73"/>
      <c r="RFS149" s="51"/>
      <c r="RFT149" s="50"/>
      <c r="RFU149" s="53"/>
      <c r="RFV149" s="54"/>
      <c r="RFW149" s="55"/>
      <c r="RFX149" s="73"/>
      <c r="RFY149" s="51"/>
      <c r="RFZ149" s="50"/>
      <c r="RGA149" s="53"/>
      <c r="RGB149" s="54"/>
      <c r="RGC149" s="55"/>
      <c r="RGD149" s="73"/>
      <c r="RGE149" s="51"/>
      <c r="RGF149" s="50"/>
      <c r="RGG149" s="53"/>
      <c r="RGH149" s="54"/>
      <c r="RGI149" s="55"/>
      <c r="RGJ149" s="73"/>
      <c r="RGK149" s="51"/>
      <c r="RGL149" s="50"/>
      <c r="RGM149" s="53"/>
      <c r="RGN149" s="54"/>
      <c r="RGO149" s="55"/>
      <c r="RGP149" s="73"/>
      <c r="RGQ149" s="51"/>
      <c r="RGR149" s="50"/>
      <c r="RGS149" s="53"/>
      <c r="RGT149" s="54"/>
      <c r="RGU149" s="55"/>
      <c r="RGV149" s="73"/>
      <c r="RGW149" s="51"/>
      <c r="RGX149" s="50"/>
      <c r="RGY149" s="53"/>
      <c r="RGZ149" s="54"/>
      <c r="RHA149" s="55"/>
      <c r="RHB149" s="73"/>
      <c r="RHC149" s="51"/>
      <c r="RHD149" s="50"/>
      <c r="RHE149" s="53"/>
      <c r="RHF149" s="54"/>
      <c r="RHG149" s="55"/>
      <c r="RHH149" s="73"/>
      <c r="RHI149" s="51"/>
      <c r="RHJ149" s="50"/>
      <c r="RHK149" s="53"/>
      <c r="RHL149" s="54"/>
      <c r="RHM149" s="55"/>
      <c r="RHN149" s="73"/>
      <c r="RHO149" s="51"/>
      <c r="RHP149" s="50"/>
      <c r="RHQ149" s="53"/>
      <c r="RHR149" s="54"/>
      <c r="RHS149" s="55"/>
      <c r="RHT149" s="73"/>
      <c r="RHU149" s="51"/>
      <c r="RHV149" s="50"/>
      <c r="RHW149" s="53"/>
      <c r="RHX149" s="54"/>
      <c r="RHY149" s="55"/>
      <c r="RHZ149" s="73"/>
      <c r="RIA149" s="51"/>
      <c r="RIB149" s="50"/>
      <c r="RIC149" s="53"/>
      <c r="RID149" s="54"/>
      <c r="RIE149" s="55"/>
      <c r="RIF149" s="73"/>
      <c r="RIG149" s="51"/>
      <c r="RIH149" s="50"/>
      <c r="RII149" s="53"/>
      <c r="RIJ149" s="54"/>
      <c r="RIK149" s="55"/>
      <c r="RIL149" s="73"/>
      <c r="RIM149" s="51"/>
      <c r="RIN149" s="50"/>
      <c r="RIO149" s="53"/>
      <c r="RIP149" s="54"/>
      <c r="RIQ149" s="55"/>
      <c r="RIR149" s="73"/>
      <c r="RIS149" s="51"/>
      <c r="RIT149" s="50"/>
      <c r="RIU149" s="53"/>
      <c r="RIV149" s="54"/>
      <c r="RIW149" s="55"/>
      <c r="RIX149" s="73"/>
      <c r="RIY149" s="51"/>
      <c r="RIZ149" s="50"/>
      <c r="RJA149" s="53"/>
      <c r="RJB149" s="54"/>
      <c r="RJC149" s="55"/>
      <c r="RJD149" s="73"/>
      <c r="RJE149" s="51"/>
      <c r="RJF149" s="50"/>
      <c r="RJG149" s="53"/>
      <c r="RJH149" s="54"/>
      <c r="RJI149" s="55"/>
      <c r="RJJ149" s="73"/>
      <c r="RJK149" s="51"/>
      <c r="RJL149" s="50"/>
      <c r="RJM149" s="53"/>
      <c r="RJN149" s="54"/>
      <c r="RJO149" s="55"/>
      <c r="RJP149" s="73"/>
      <c r="RJQ149" s="51"/>
      <c r="RJR149" s="50"/>
      <c r="RJS149" s="53"/>
      <c r="RJT149" s="54"/>
      <c r="RJU149" s="55"/>
      <c r="RJV149" s="73"/>
      <c r="RJW149" s="51"/>
      <c r="RJX149" s="50"/>
      <c r="RJY149" s="53"/>
      <c r="RJZ149" s="54"/>
      <c r="RKA149" s="55"/>
      <c r="RKB149" s="73"/>
      <c r="RKC149" s="51"/>
      <c r="RKD149" s="50"/>
      <c r="RKE149" s="53"/>
      <c r="RKF149" s="54"/>
      <c r="RKG149" s="55"/>
      <c r="RKH149" s="73"/>
      <c r="RKI149" s="51"/>
      <c r="RKJ149" s="50"/>
      <c r="RKK149" s="53"/>
      <c r="RKL149" s="54"/>
      <c r="RKM149" s="55"/>
      <c r="RKN149" s="73"/>
      <c r="RKO149" s="51"/>
      <c r="RKP149" s="50"/>
      <c r="RKQ149" s="53"/>
      <c r="RKR149" s="54"/>
      <c r="RKS149" s="55"/>
      <c r="RKT149" s="73"/>
      <c r="RKU149" s="51"/>
      <c r="RKV149" s="50"/>
      <c r="RKW149" s="53"/>
      <c r="RKX149" s="54"/>
      <c r="RKY149" s="55"/>
      <c r="RKZ149" s="73"/>
      <c r="RLA149" s="51"/>
      <c r="RLB149" s="50"/>
      <c r="RLC149" s="53"/>
      <c r="RLD149" s="54"/>
      <c r="RLE149" s="55"/>
      <c r="RLF149" s="73"/>
      <c r="RLG149" s="51"/>
      <c r="RLH149" s="50"/>
      <c r="RLI149" s="53"/>
      <c r="RLJ149" s="54"/>
      <c r="RLK149" s="55"/>
      <c r="RLL149" s="73"/>
      <c r="RLM149" s="51"/>
      <c r="RLN149" s="50"/>
      <c r="RLO149" s="53"/>
      <c r="RLP149" s="54"/>
      <c r="RLQ149" s="55"/>
      <c r="RLR149" s="73"/>
      <c r="RLS149" s="51"/>
      <c r="RLT149" s="50"/>
      <c r="RLU149" s="53"/>
      <c r="RLV149" s="54"/>
      <c r="RLW149" s="55"/>
      <c r="RLX149" s="73"/>
      <c r="RLY149" s="51"/>
      <c r="RLZ149" s="50"/>
      <c r="RMA149" s="53"/>
      <c r="RMB149" s="54"/>
      <c r="RMC149" s="55"/>
      <c r="RMD149" s="73"/>
      <c r="RME149" s="51"/>
      <c r="RMF149" s="50"/>
      <c r="RMG149" s="53"/>
      <c r="RMH149" s="54"/>
      <c r="RMI149" s="55"/>
      <c r="RMJ149" s="73"/>
      <c r="RMK149" s="51"/>
      <c r="RML149" s="50"/>
      <c r="RMM149" s="53"/>
      <c r="RMN149" s="54"/>
      <c r="RMO149" s="55"/>
      <c r="RMP149" s="73"/>
      <c r="RMQ149" s="51"/>
      <c r="RMR149" s="50"/>
      <c r="RMS149" s="53"/>
      <c r="RMT149" s="54"/>
      <c r="RMU149" s="55"/>
      <c r="RMV149" s="73"/>
      <c r="RMW149" s="51"/>
      <c r="RMX149" s="50"/>
      <c r="RMY149" s="53"/>
      <c r="RMZ149" s="54"/>
      <c r="RNA149" s="55"/>
      <c r="RNB149" s="73"/>
      <c r="RNC149" s="51"/>
      <c r="RND149" s="50"/>
      <c r="RNE149" s="53"/>
      <c r="RNF149" s="54"/>
      <c r="RNG149" s="55"/>
      <c r="RNH149" s="73"/>
      <c r="RNI149" s="51"/>
      <c r="RNJ149" s="50"/>
      <c r="RNK149" s="53"/>
      <c r="RNL149" s="54"/>
      <c r="RNM149" s="55"/>
      <c r="RNN149" s="73"/>
      <c r="RNO149" s="51"/>
      <c r="RNP149" s="50"/>
      <c r="RNQ149" s="53"/>
      <c r="RNR149" s="54"/>
      <c r="RNS149" s="55"/>
      <c r="RNT149" s="73"/>
      <c r="RNU149" s="51"/>
      <c r="RNV149" s="50"/>
      <c r="RNW149" s="53"/>
      <c r="RNX149" s="54"/>
      <c r="RNY149" s="55"/>
      <c r="RNZ149" s="73"/>
      <c r="ROA149" s="51"/>
      <c r="ROB149" s="50"/>
      <c r="ROC149" s="53"/>
      <c r="ROD149" s="54"/>
      <c r="ROE149" s="55"/>
      <c r="ROF149" s="73"/>
      <c r="ROG149" s="51"/>
      <c r="ROH149" s="50"/>
      <c r="ROI149" s="53"/>
      <c r="ROJ149" s="54"/>
      <c r="ROK149" s="55"/>
      <c r="ROL149" s="73"/>
      <c r="ROM149" s="51"/>
      <c r="RON149" s="50"/>
      <c r="ROO149" s="53"/>
      <c r="ROP149" s="54"/>
      <c r="ROQ149" s="55"/>
      <c r="ROR149" s="73"/>
      <c r="ROS149" s="51"/>
      <c r="ROT149" s="50"/>
      <c r="ROU149" s="53"/>
      <c r="ROV149" s="54"/>
      <c r="ROW149" s="55"/>
      <c r="ROX149" s="73"/>
      <c r="ROY149" s="51"/>
      <c r="ROZ149" s="50"/>
      <c r="RPA149" s="53"/>
      <c r="RPB149" s="54"/>
      <c r="RPC149" s="55"/>
      <c r="RPD149" s="73"/>
      <c r="RPE149" s="51"/>
      <c r="RPF149" s="50"/>
      <c r="RPG149" s="53"/>
      <c r="RPH149" s="54"/>
      <c r="RPI149" s="55"/>
      <c r="RPJ149" s="73"/>
      <c r="RPK149" s="51"/>
      <c r="RPL149" s="50"/>
      <c r="RPM149" s="53"/>
      <c r="RPN149" s="54"/>
      <c r="RPO149" s="55"/>
      <c r="RPP149" s="73"/>
      <c r="RPQ149" s="51"/>
      <c r="RPR149" s="50"/>
      <c r="RPS149" s="53"/>
      <c r="RPT149" s="54"/>
      <c r="RPU149" s="55"/>
      <c r="RPV149" s="73"/>
      <c r="RPW149" s="51"/>
      <c r="RPX149" s="50"/>
      <c r="RPY149" s="53"/>
      <c r="RPZ149" s="54"/>
      <c r="RQA149" s="55"/>
      <c r="RQB149" s="73"/>
      <c r="RQC149" s="51"/>
      <c r="RQD149" s="50"/>
      <c r="RQE149" s="53"/>
      <c r="RQF149" s="54"/>
      <c r="RQG149" s="55"/>
      <c r="RQH149" s="73"/>
      <c r="RQI149" s="51"/>
      <c r="RQJ149" s="50"/>
      <c r="RQK149" s="53"/>
      <c r="RQL149" s="54"/>
      <c r="RQM149" s="55"/>
      <c r="RQN149" s="73"/>
      <c r="RQO149" s="51"/>
      <c r="RQP149" s="50"/>
      <c r="RQQ149" s="53"/>
      <c r="RQR149" s="54"/>
      <c r="RQS149" s="55"/>
      <c r="RQT149" s="73"/>
      <c r="RQU149" s="51"/>
      <c r="RQV149" s="50"/>
      <c r="RQW149" s="53"/>
      <c r="RQX149" s="54"/>
      <c r="RQY149" s="55"/>
      <c r="RQZ149" s="73"/>
      <c r="RRA149" s="51"/>
      <c r="RRB149" s="50"/>
      <c r="RRC149" s="53"/>
      <c r="RRD149" s="54"/>
      <c r="RRE149" s="55"/>
      <c r="RRF149" s="73"/>
      <c r="RRG149" s="51"/>
      <c r="RRH149" s="50"/>
      <c r="RRI149" s="53"/>
      <c r="RRJ149" s="54"/>
      <c r="RRK149" s="55"/>
      <c r="RRL149" s="73"/>
      <c r="RRM149" s="51"/>
      <c r="RRN149" s="50"/>
      <c r="RRO149" s="53"/>
      <c r="RRP149" s="54"/>
      <c r="RRQ149" s="55"/>
      <c r="RRR149" s="73"/>
      <c r="RRS149" s="51"/>
      <c r="RRT149" s="50"/>
      <c r="RRU149" s="53"/>
      <c r="RRV149" s="54"/>
      <c r="RRW149" s="55"/>
      <c r="RRX149" s="73"/>
      <c r="RRY149" s="51"/>
      <c r="RRZ149" s="50"/>
      <c r="RSA149" s="53"/>
      <c r="RSB149" s="54"/>
      <c r="RSC149" s="55"/>
      <c r="RSD149" s="73"/>
      <c r="RSE149" s="51"/>
      <c r="RSF149" s="50"/>
      <c r="RSG149" s="53"/>
      <c r="RSH149" s="54"/>
      <c r="RSI149" s="55"/>
      <c r="RSJ149" s="73"/>
      <c r="RSK149" s="51"/>
      <c r="RSL149" s="50"/>
      <c r="RSM149" s="53"/>
      <c r="RSN149" s="54"/>
      <c r="RSO149" s="55"/>
      <c r="RSP149" s="73"/>
      <c r="RSQ149" s="51"/>
      <c r="RSR149" s="50"/>
      <c r="RSS149" s="53"/>
      <c r="RST149" s="54"/>
      <c r="RSU149" s="55"/>
      <c r="RSV149" s="73"/>
      <c r="RSW149" s="51"/>
      <c r="RSX149" s="50"/>
      <c r="RSY149" s="53"/>
      <c r="RSZ149" s="54"/>
      <c r="RTA149" s="55"/>
      <c r="RTB149" s="73"/>
      <c r="RTC149" s="51"/>
      <c r="RTD149" s="50"/>
      <c r="RTE149" s="53"/>
      <c r="RTF149" s="54"/>
      <c r="RTG149" s="55"/>
      <c r="RTH149" s="73"/>
      <c r="RTI149" s="51"/>
      <c r="RTJ149" s="50"/>
      <c r="RTK149" s="53"/>
      <c r="RTL149" s="54"/>
      <c r="RTM149" s="55"/>
      <c r="RTN149" s="73"/>
      <c r="RTO149" s="51"/>
      <c r="RTP149" s="50"/>
      <c r="RTQ149" s="53"/>
      <c r="RTR149" s="54"/>
      <c r="RTS149" s="55"/>
      <c r="RTT149" s="73"/>
      <c r="RTU149" s="51"/>
      <c r="RTV149" s="50"/>
      <c r="RTW149" s="53"/>
      <c r="RTX149" s="54"/>
      <c r="RTY149" s="55"/>
      <c r="RTZ149" s="73"/>
      <c r="RUA149" s="51"/>
      <c r="RUB149" s="50"/>
      <c r="RUC149" s="53"/>
      <c r="RUD149" s="54"/>
      <c r="RUE149" s="55"/>
      <c r="RUF149" s="73"/>
      <c r="RUG149" s="51"/>
      <c r="RUH149" s="50"/>
      <c r="RUI149" s="53"/>
      <c r="RUJ149" s="54"/>
      <c r="RUK149" s="55"/>
      <c r="RUL149" s="73"/>
      <c r="RUM149" s="51"/>
      <c r="RUN149" s="50"/>
      <c r="RUO149" s="53"/>
      <c r="RUP149" s="54"/>
      <c r="RUQ149" s="55"/>
      <c r="RUR149" s="73"/>
      <c r="RUS149" s="51"/>
      <c r="RUT149" s="50"/>
      <c r="RUU149" s="53"/>
      <c r="RUV149" s="54"/>
      <c r="RUW149" s="55"/>
      <c r="RUX149" s="73"/>
      <c r="RUY149" s="51"/>
      <c r="RUZ149" s="50"/>
      <c r="RVA149" s="53"/>
      <c r="RVB149" s="54"/>
      <c r="RVC149" s="55"/>
      <c r="RVD149" s="73"/>
      <c r="RVE149" s="51"/>
      <c r="RVF149" s="50"/>
      <c r="RVG149" s="53"/>
      <c r="RVH149" s="54"/>
      <c r="RVI149" s="55"/>
      <c r="RVJ149" s="73"/>
      <c r="RVK149" s="51"/>
      <c r="RVL149" s="50"/>
      <c r="RVM149" s="53"/>
      <c r="RVN149" s="54"/>
      <c r="RVO149" s="55"/>
      <c r="RVP149" s="73"/>
      <c r="RVQ149" s="51"/>
      <c r="RVR149" s="50"/>
      <c r="RVS149" s="53"/>
      <c r="RVT149" s="54"/>
      <c r="RVU149" s="55"/>
      <c r="RVV149" s="73"/>
      <c r="RVW149" s="51"/>
      <c r="RVX149" s="50"/>
      <c r="RVY149" s="53"/>
      <c r="RVZ149" s="54"/>
      <c r="RWA149" s="55"/>
      <c r="RWB149" s="73"/>
      <c r="RWC149" s="51"/>
      <c r="RWD149" s="50"/>
      <c r="RWE149" s="53"/>
      <c r="RWF149" s="54"/>
      <c r="RWG149" s="55"/>
      <c r="RWH149" s="73"/>
      <c r="RWI149" s="51"/>
      <c r="RWJ149" s="50"/>
      <c r="RWK149" s="53"/>
      <c r="RWL149" s="54"/>
      <c r="RWM149" s="55"/>
      <c r="RWN149" s="73"/>
      <c r="RWO149" s="51"/>
      <c r="RWP149" s="50"/>
      <c r="RWQ149" s="53"/>
      <c r="RWR149" s="54"/>
      <c r="RWS149" s="55"/>
      <c r="RWT149" s="73"/>
      <c r="RWU149" s="51"/>
      <c r="RWV149" s="50"/>
      <c r="RWW149" s="53"/>
      <c r="RWX149" s="54"/>
      <c r="RWY149" s="55"/>
      <c r="RWZ149" s="73"/>
      <c r="RXA149" s="51"/>
      <c r="RXB149" s="50"/>
      <c r="RXC149" s="53"/>
      <c r="RXD149" s="54"/>
      <c r="RXE149" s="55"/>
      <c r="RXF149" s="73"/>
      <c r="RXG149" s="51"/>
      <c r="RXH149" s="50"/>
      <c r="RXI149" s="53"/>
      <c r="RXJ149" s="54"/>
      <c r="RXK149" s="55"/>
      <c r="RXL149" s="73"/>
      <c r="RXM149" s="51"/>
      <c r="RXN149" s="50"/>
      <c r="RXO149" s="53"/>
      <c r="RXP149" s="54"/>
      <c r="RXQ149" s="55"/>
      <c r="RXR149" s="73"/>
      <c r="RXS149" s="51"/>
      <c r="RXT149" s="50"/>
      <c r="RXU149" s="53"/>
      <c r="RXV149" s="54"/>
      <c r="RXW149" s="55"/>
      <c r="RXX149" s="73"/>
      <c r="RXY149" s="51"/>
      <c r="RXZ149" s="50"/>
      <c r="RYA149" s="53"/>
      <c r="RYB149" s="54"/>
      <c r="RYC149" s="55"/>
      <c r="RYD149" s="73"/>
      <c r="RYE149" s="51"/>
      <c r="RYF149" s="50"/>
      <c r="RYG149" s="53"/>
      <c r="RYH149" s="54"/>
      <c r="RYI149" s="55"/>
      <c r="RYJ149" s="73"/>
      <c r="RYK149" s="51"/>
      <c r="RYL149" s="50"/>
      <c r="RYM149" s="53"/>
      <c r="RYN149" s="54"/>
      <c r="RYO149" s="55"/>
      <c r="RYP149" s="73"/>
      <c r="RYQ149" s="51"/>
      <c r="RYR149" s="50"/>
      <c r="RYS149" s="53"/>
      <c r="RYT149" s="54"/>
      <c r="RYU149" s="55"/>
      <c r="RYV149" s="73"/>
      <c r="RYW149" s="51"/>
      <c r="RYX149" s="50"/>
      <c r="RYY149" s="53"/>
      <c r="RYZ149" s="54"/>
      <c r="RZA149" s="55"/>
      <c r="RZB149" s="73"/>
      <c r="RZC149" s="51"/>
      <c r="RZD149" s="50"/>
      <c r="RZE149" s="53"/>
      <c r="RZF149" s="54"/>
      <c r="RZG149" s="55"/>
      <c r="RZH149" s="73"/>
      <c r="RZI149" s="51"/>
      <c r="RZJ149" s="50"/>
      <c r="RZK149" s="53"/>
      <c r="RZL149" s="54"/>
      <c r="RZM149" s="55"/>
      <c r="RZN149" s="73"/>
      <c r="RZO149" s="51"/>
      <c r="RZP149" s="50"/>
      <c r="RZQ149" s="53"/>
      <c r="RZR149" s="54"/>
      <c r="RZS149" s="55"/>
      <c r="RZT149" s="73"/>
      <c r="RZU149" s="51"/>
      <c r="RZV149" s="50"/>
      <c r="RZW149" s="53"/>
      <c r="RZX149" s="54"/>
      <c r="RZY149" s="55"/>
      <c r="RZZ149" s="73"/>
      <c r="SAA149" s="51"/>
      <c r="SAB149" s="50"/>
      <c r="SAC149" s="53"/>
      <c r="SAD149" s="54"/>
      <c r="SAE149" s="55"/>
      <c r="SAF149" s="73"/>
      <c r="SAG149" s="51"/>
      <c r="SAH149" s="50"/>
      <c r="SAI149" s="53"/>
      <c r="SAJ149" s="54"/>
      <c r="SAK149" s="55"/>
      <c r="SAL149" s="73"/>
      <c r="SAM149" s="51"/>
      <c r="SAN149" s="50"/>
      <c r="SAO149" s="53"/>
      <c r="SAP149" s="54"/>
      <c r="SAQ149" s="55"/>
      <c r="SAR149" s="73"/>
      <c r="SAS149" s="51"/>
      <c r="SAT149" s="50"/>
      <c r="SAU149" s="53"/>
      <c r="SAV149" s="54"/>
      <c r="SAW149" s="55"/>
      <c r="SAX149" s="73"/>
      <c r="SAY149" s="51"/>
      <c r="SAZ149" s="50"/>
      <c r="SBA149" s="53"/>
      <c r="SBB149" s="54"/>
      <c r="SBC149" s="55"/>
      <c r="SBD149" s="73"/>
      <c r="SBE149" s="51"/>
      <c r="SBF149" s="50"/>
      <c r="SBG149" s="53"/>
      <c r="SBH149" s="54"/>
      <c r="SBI149" s="55"/>
      <c r="SBJ149" s="73"/>
      <c r="SBK149" s="51"/>
      <c r="SBL149" s="50"/>
      <c r="SBM149" s="53"/>
      <c r="SBN149" s="54"/>
      <c r="SBO149" s="55"/>
      <c r="SBP149" s="73"/>
      <c r="SBQ149" s="51"/>
      <c r="SBR149" s="50"/>
      <c r="SBS149" s="53"/>
      <c r="SBT149" s="54"/>
      <c r="SBU149" s="55"/>
      <c r="SBV149" s="73"/>
      <c r="SBW149" s="51"/>
      <c r="SBX149" s="50"/>
      <c r="SBY149" s="53"/>
      <c r="SBZ149" s="54"/>
      <c r="SCA149" s="55"/>
      <c r="SCB149" s="73"/>
      <c r="SCC149" s="51"/>
      <c r="SCD149" s="50"/>
      <c r="SCE149" s="53"/>
      <c r="SCF149" s="54"/>
      <c r="SCG149" s="55"/>
      <c r="SCH149" s="73"/>
      <c r="SCI149" s="51"/>
      <c r="SCJ149" s="50"/>
      <c r="SCK149" s="53"/>
      <c r="SCL149" s="54"/>
      <c r="SCM149" s="55"/>
      <c r="SCN149" s="73"/>
      <c r="SCO149" s="51"/>
      <c r="SCP149" s="50"/>
      <c r="SCQ149" s="53"/>
      <c r="SCR149" s="54"/>
      <c r="SCS149" s="55"/>
      <c r="SCT149" s="73"/>
      <c r="SCU149" s="51"/>
      <c r="SCV149" s="50"/>
      <c r="SCW149" s="53"/>
      <c r="SCX149" s="54"/>
      <c r="SCY149" s="55"/>
      <c r="SCZ149" s="73"/>
      <c r="SDA149" s="51"/>
      <c r="SDB149" s="50"/>
      <c r="SDC149" s="53"/>
      <c r="SDD149" s="54"/>
      <c r="SDE149" s="55"/>
      <c r="SDF149" s="73"/>
      <c r="SDG149" s="51"/>
      <c r="SDH149" s="50"/>
      <c r="SDI149" s="53"/>
      <c r="SDJ149" s="54"/>
      <c r="SDK149" s="55"/>
      <c r="SDL149" s="73"/>
      <c r="SDM149" s="51"/>
      <c r="SDN149" s="50"/>
      <c r="SDO149" s="53"/>
      <c r="SDP149" s="54"/>
      <c r="SDQ149" s="55"/>
      <c r="SDR149" s="73"/>
      <c r="SDS149" s="51"/>
      <c r="SDT149" s="50"/>
      <c r="SDU149" s="53"/>
      <c r="SDV149" s="54"/>
      <c r="SDW149" s="55"/>
      <c r="SDX149" s="73"/>
      <c r="SDY149" s="51"/>
      <c r="SDZ149" s="50"/>
      <c r="SEA149" s="53"/>
      <c r="SEB149" s="54"/>
      <c r="SEC149" s="55"/>
      <c r="SED149" s="73"/>
      <c r="SEE149" s="51"/>
      <c r="SEF149" s="50"/>
      <c r="SEG149" s="53"/>
      <c r="SEH149" s="54"/>
      <c r="SEI149" s="55"/>
      <c r="SEJ149" s="73"/>
      <c r="SEK149" s="51"/>
      <c r="SEL149" s="50"/>
      <c r="SEM149" s="53"/>
      <c r="SEN149" s="54"/>
      <c r="SEO149" s="55"/>
      <c r="SEP149" s="73"/>
      <c r="SEQ149" s="51"/>
      <c r="SER149" s="50"/>
      <c r="SES149" s="53"/>
      <c r="SET149" s="54"/>
      <c r="SEU149" s="55"/>
      <c r="SEV149" s="73"/>
      <c r="SEW149" s="51"/>
      <c r="SEX149" s="50"/>
      <c r="SEY149" s="53"/>
      <c r="SEZ149" s="54"/>
      <c r="SFA149" s="55"/>
      <c r="SFB149" s="73"/>
      <c r="SFC149" s="51"/>
      <c r="SFD149" s="50"/>
      <c r="SFE149" s="53"/>
      <c r="SFF149" s="54"/>
      <c r="SFG149" s="55"/>
      <c r="SFH149" s="73"/>
      <c r="SFI149" s="51"/>
      <c r="SFJ149" s="50"/>
      <c r="SFK149" s="53"/>
      <c r="SFL149" s="54"/>
      <c r="SFM149" s="55"/>
      <c r="SFN149" s="73"/>
      <c r="SFO149" s="51"/>
      <c r="SFP149" s="50"/>
      <c r="SFQ149" s="53"/>
      <c r="SFR149" s="54"/>
      <c r="SFS149" s="55"/>
      <c r="SFT149" s="73"/>
      <c r="SFU149" s="51"/>
      <c r="SFV149" s="50"/>
      <c r="SFW149" s="53"/>
      <c r="SFX149" s="54"/>
      <c r="SFY149" s="55"/>
      <c r="SFZ149" s="73"/>
      <c r="SGA149" s="51"/>
      <c r="SGB149" s="50"/>
      <c r="SGC149" s="53"/>
      <c r="SGD149" s="54"/>
      <c r="SGE149" s="55"/>
      <c r="SGF149" s="73"/>
      <c r="SGG149" s="51"/>
      <c r="SGH149" s="50"/>
      <c r="SGI149" s="53"/>
      <c r="SGJ149" s="54"/>
      <c r="SGK149" s="55"/>
      <c r="SGL149" s="73"/>
      <c r="SGM149" s="51"/>
      <c r="SGN149" s="50"/>
      <c r="SGO149" s="53"/>
      <c r="SGP149" s="54"/>
      <c r="SGQ149" s="55"/>
      <c r="SGR149" s="73"/>
      <c r="SGS149" s="51"/>
      <c r="SGT149" s="50"/>
      <c r="SGU149" s="53"/>
      <c r="SGV149" s="54"/>
      <c r="SGW149" s="55"/>
      <c r="SGX149" s="73"/>
      <c r="SGY149" s="51"/>
      <c r="SGZ149" s="50"/>
      <c r="SHA149" s="53"/>
      <c r="SHB149" s="54"/>
      <c r="SHC149" s="55"/>
      <c r="SHD149" s="73"/>
      <c r="SHE149" s="51"/>
      <c r="SHF149" s="50"/>
      <c r="SHG149" s="53"/>
      <c r="SHH149" s="54"/>
      <c r="SHI149" s="55"/>
      <c r="SHJ149" s="73"/>
      <c r="SHK149" s="51"/>
      <c r="SHL149" s="50"/>
      <c r="SHM149" s="53"/>
      <c r="SHN149" s="54"/>
      <c r="SHO149" s="55"/>
      <c r="SHP149" s="73"/>
      <c r="SHQ149" s="51"/>
      <c r="SHR149" s="50"/>
      <c r="SHS149" s="53"/>
      <c r="SHT149" s="54"/>
      <c r="SHU149" s="55"/>
      <c r="SHV149" s="73"/>
      <c r="SHW149" s="51"/>
      <c r="SHX149" s="50"/>
      <c r="SHY149" s="53"/>
      <c r="SHZ149" s="54"/>
      <c r="SIA149" s="55"/>
      <c r="SIB149" s="73"/>
      <c r="SIC149" s="51"/>
      <c r="SID149" s="50"/>
      <c r="SIE149" s="53"/>
      <c r="SIF149" s="54"/>
      <c r="SIG149" s="55"/>
      <c r="SIH149" s="73"/>
      <c r="SII149" s="51"/>
      <c r="SIJ149" s="50"/>
      <c r="SIK149" s="53"/>
      <c r="SIL149" s="54"/>
      <c r="SIM149" s="55"/>
      <c r="SIN149" s="73"/>
      <c r="SIO149" s="51"/>
      <c r="SIP149" s="50"/>
      <c r="SIQ149" s="53"/>
      <c r="SIR149" s="54"/>
      <c r="SIS149" s="55"/>
      <c r="SIT149" s="73"/>
      <c r="SIU149" s="51"/>
      <c r="SIV149" s="50"/>
      <c r="SIW149" s="53"/>
      <c r="SIX149" s="54"/>
      <c r="SIY149" s="55"/>
      <c r="SIZ149" s="73"/>
      <c r="SJA149" s="51"/>
      <c r="SJB149" s="50"/>
      <c r="SJC149" s="53"/>
      <c r="SJD149" s="54"/>
      <c r="SJE149" s="55"/>
      <c r="SJF149" s="73"/>
      <c r="SJG149" s="51"/>
      <c r="SJH149" s="50"/>
      <c r="SJI149" s="53"/>
      <c r="SJJ149" s="54"/>
      <c r="SJK149" s="55"/>
      <c r="SJL149" s="73"/>
      <c r="SJM149" s="51"/>
      <c r="SJN149" s="50"/>
      <c r="SJO149" s="53"/>
      <c r="SJP149" s="54"/>
      <c r="SJQ149" s="55"/>
      <c r="SJR149" s="73"/>
      <c r="SJS149" s="51"/>
      <c r="SJT149" s="50"/>
      <c r="SJU149" s="53"/>
      <c r="SJV149" s="54"/>
      <c r="SJW149" s="55"/>
      <c r="SJX149" s="73"/>
      <c r="SJY149" s="51"/>
      <c r="SJZ149" s="50"/>
      <c r="SKA149" s="53"/>
      <c r="SKB149" s="54"/>
      <c r="SKC149" s="55"/>
      <c r="SKD149" s="73"/>
      <c r="SKE149" s="51"/>
      <c r="SKF149" s="50"/>
      <c r="SKG149" s="53"/>
      <c r="SKH149" s="54"/>
      <c r="SKI149" s="55"/>
      <c r="SKJ149" s="73"/>
      <c r="SKK149" s="51"/>
      <c r="SKL149" s="50"/>
      <c r="SKM149" s="53"/>
      <c r="SKN149" s="54"/>
      <c r="SKO149" s="55"/>
      <c r="SKP149" s="73"/>
      <c r="SKQ149" s="51"/>
      <c r="SKR149" s="50"/>
      <c r="SKS149" s="53"/>
      <c r="SKT149" s="54"/>
      <c r="SKU149" s="55"/>
      <c r="SKV149" s="73"/>
      <c r="SKW149" s="51"/>
      <c r="SKX149" s="50"/>
      <c r="SKY149" s="53"/>
      <c r="SKZ149" s="54"/>
      <c r="SLA149" s="55"/>
      <c r="SLB149" s="73"/>
      <c r="SLC149" s="51"/>
      <c r="SLD149" s="50"/>
      <c r="SLE149" s="53"/>
      <c r="SLF149" s="54"/>
      <c r="SLG149" s="55"/>
      <c r="SLH149" s="73"/>
      <c r="SLI149" s="51"/>
      <c r="SLJ149" s="50"/>
      <c r="SLK149" s="53"/>
      <c r="SLL149" s="54"/>
      <c r="SLM149" s="55"/>
      <c r="SLN149" s="73"/>
      <c r="SLO149" s="51"/>
      <c r="SLP149" s="50"/>
      <c r="SLQ149" s="53"/>
      <c r="SLR149" s="54"/>
      <c r="SLS149" s="55"/>
      <c r="SLT149" s="73"/>
      <c r="SLU149" s="51"/>
      <c r="SLV149" s="50"/>
      <c r="SLW149" s="53"/>
      <c r="SLX149" s="54"/>
      <c r="SLY149" s="55"/>
      <c r="SLZ149" s="73"/>
      <c r="SMA149" s="51"/>
      <c r="SMB149" s="50"/>
      <c r="SMC149" s="53"/>
      <c r="SMD149" s="54"/>
      <c r="SME149" s="55"/>
      <c r="SMF149" s="73"/>
      <c r="SMG149" s="51"/>
      <c r="SMH149" s="50"/>
      <c r="SMI149" s="53"/>
      <c r="SMJ149" s="54"/>
      <c r="SMK149" s="55"/>
      <c r="SML149" s="73"/>
      <c r="SMM149" s="51"/>
      <c r="SMN149" s="50"/>
      <c r="SMO149" s="53"/>
      <c r="SMP149" s="54"/>
      <c r="SMQ149" s="55"/>
      <c r="SMR149" s="73"/>
      <c r="SMS149" s="51"/>
      <c r="SMT149" s="50"/>
      <c r="SMU149" s="53"/>
      <c r="SMV149" s="54"/>
      <c r="SMW149" s="55"/>
      <c r="SMX149" s="73"/>
      <c r="SMY149" s="51"/>
      <c r="SMZ149" s="50"/>
      <c r="SNA149" s="53"/>
      <c r="SNB149" s="54"/>
      <c r="SNC149" s="55"/>
      <c r="SND149" s="73"/>
      <c r="SNE149" s="51"/>
      <c r="SNF149" s="50"/>
      <c r="SNG149" s="53"/>
      <c r="SNH149" s="54"/>
      <c r="SNI149" s="55"/>
      <c r="SNJ149" s="73"/>
      <c r="SNK149" s="51"/>
      <c r="SNL149" s="50"/>
      <c r="SNM149" s="53"/>
      <c r="SNN149" s="54"/>
      <c r="SNO149" s="55"/>
      <c r="SNP149" s="73"/>
      <c r="SNQ149" s="51"/>
      <c r="SNR149" s="50"/>
      <c r="SNS149" s="53"/>
      <c r="SNT149" s="54"/>
      <c r="SNU149" s="55"/>
      <c r="SNV149" s="73"/>
      <c r="SNW149" s="51"/>
      <c r="SNX149" s="50"/>
      <c r="SNY149" s="53"/>
      <c r="SNZ149" s="54"/>
      <c r="SOA149" s="55"/>
      <c r="SOB149" s="73"/>
      <c r="SOC149" s="51"/>
      <c r="SOD149" s="50"/>
      <c r="SOE149" s="53"/>
      <c r="SOF149" s="54"/>
      <c r="SOG149" s="55"/>
      <c r="SOH149" s="73"/>
      <c r="SOI149" s="51"/>
      <c r="SOJ149" s="50"/>
      <c r="SOK149" s="53"/>
      <c r="SOL149" s="54"/>
      <c r="SOM149" s="55"/>
      <c r="SON149" s="73"/>
      <c r="SOO149" s="51"/>
      <c r="SOP149" s="50"/>
      <c r="SOQ149" s="53"/>
      <c r="SOR149" s="54"/>
      <c r="SOS149" s="55"/>
      <c r="SOT149" s="73"/>
      <c r="SOU149" s="51"/>
      <c r="SOV149" s="50"/>
      <c r="SOW149" s="53"/>
      <c r="SOX149" s="54"/>
      <c r="SOY149" s="55"/>
      <c r="SOZ149" s="73"/>
      <c r="SPA149" s="51"/>
      <c r="SPB149" s="50"/>
      <c r="SPC149" s="53"/>
      <c r="SPD149" s="54"/>
      <c r="SPE149" s="55"/>
      <c r="SPF149" s="73"/>
      <c r="SPG149" s="51"/>
      <c r="SPH149" s="50"/>
      <c r="SPI149" s="53"/>
      <c r="SPJ149" s="54"/>
      <c r="SPK149" s="55"/>
      <c r="SPL149" s="73"/>
      <c r="SPM149" s="51"/>
      <c r="SPN149" s="50"/>
      <c r="SPO149" s="53"/>
      <c r="SPP149" s="54"/>
      <c r="SPQ149" s="55"/>
      <c r="SPR149" s="73"/>
      <c r="SPS149" s="51"/>
      <c r="SPT149" s="50"/>
      <c r="SPU149" s="53"/>
      <c r="SPV149" s="54"/>
      <c r="SPW149" s="55"/>
      <c r="SPX149" s="73"/>
      <c r="SPY149" s="51"/>
      <c r="SPZ149" s="50"/>
      <c r="SQA149" s="53"/>
      <c r="SQB149" s="54"/>
      <c r="SQC149" s="55"/>
      <c r="SQD149" s="73"/>
      <c r="SQE149" s="51"/>
      <c r="SQF149" s="50"/>
      <c r="SQG149" s="53"/>
      <c r="SQH149" s="54"/>
      <c r="SQI149" s="55"/>
      <c r="SQJ149" s="73"/>
      <c r="SQK149" s="51"/>
      <c r="SQL149" s="50"/>
      <c r="SQM149" s="53"/>
      <c r="SQN149" s="54"/>
      <c r="SQO149" s="55"/>
      <c r="SQP149" s="73"/>
      <c r="SQQ149" s="51"/>
      <c r="SQR149" s="50"/>
      <c r="SQS149" s="53"/>
      <c r="SQT149" s="54"/>
      <c r="SQU149" s="55"/>
      <c r="SQV149" s="73"/>
      <c r="SQW149" s="51"/>
      <c r="SQX149" s="50"/>
      <c r="SQY149" s="53"/>
      <c r="SQZ149" s="54"/>
      <c r="SRA149" s="55"/>
      <c r="SRB149" s="73"/>
      <c r="SRC149" s="51"/>
      <c r="SRD149" s="50"/>
      <c r="SRE149" s="53"/>
      <c r="SRF149" s="54"/>
      <c r="SRG149" s="55"/>
      <c r="SRH149" s="73"/>
      <c r="SRI149" s="51"/>
      <c r="SRJ149" s="50"/>
      <c r="SRK149" s="53"/>
      <c r="SRL149" s="54"/>
      <c r="SRM149" s="55"/>
      <c r="SRN149" s="73"/>
      <c r="SRO149" s="51"/>
      <c r="SRP149" s="50"/>
      <c r="SRQ149" s="53"/>
      <c r="SRR149" s="54"/>
      <c r="SRS149" s="55"/>
      <c r="SRT149" s="73"/>
      <c r="SRU149" s="51"/>
      <c r="SRV149" s="50"/>
      <c r="SRW149" s="53"/>
      <c r="SRX149" s="54"/>
      <c r="SRY149" s="55"/>
      <c r="SRZ149" s="73"/>
      <c r="SSA149" s="51"/>
      <c r="SSB149" s="50"/>
      <c r="SSC149" s="53"/>
      <c r="SSD149" s="54"/>
      <c r="SSE149" s="55"/>
      <c r="SSF149" s="73"/>
      <c r="SSG149" s="51"/>
      <c r="SSH149" s="50"/>
      <c r="SSI149" s="53"/>
      <c r="SSJ149" s="54"/>
      <c r="SSK149" s="55"/>
      <c r="SSL149" s="73"/>
      <c r="SSM149" s="51"/>
      <c r="SSN149" s="50"/>
      <c r="SSO149" s="53"/>
      <c r="SSP149" s="54"/>
      <c r="SSQ149" s="55"/>
      <c r="SSR149" s="73"/>
      <c r="SSS149" s="51"/>
      <c r="SST149" s="50"/>
      <c r="SSU149" s="53"/>
      <c r="SSV149" s="54"/>
      <c r="SSW149" s="55"/>
      <c r="SSX149" s="73"/>
      <c r="SSY149" s="51"/>
      <c r="SSZ149" s="50"/>
      <c r="STA149" s="53"/>
      <c r="STB149" s="54"/>
      <c r="STC149" s="55"/>
      <c r="STD149" s="73"/>
      <c r="STE149" s="51"/>
      <c r="STF149" s="50"/>
      <c r="STG149" s="53"/>
      <c r="STH149" s="54"/>
      <c r="STI149" s="55"/>
      <c r="STJ149" s="73"/>
      <c r="STK149" s="51"/>
      <c r="STL149" s="50"/>
      <c r="STM149" s="53"/>
      <c r="STN149" s="54"/>
      <c r="STO149" s="55"/>
      <c r="STP149" s="73"/>
      <c r="STQ149" s="51"/>
      <c r="STR149" s="50"/>
      <c r="STS149" s="53"/>
      <c r="STT149" s="54"/>
      <c r="STU149" s="55"/>
      <c r="STV149" s="73"/>
      <c r="STW149" s="51"/>
      <c r="STX149" s="50"/>
      <c r="STY149" s="53"/>
      <c r="STZ149" s="54"/>
      <c r="SUA149" s="55"/>
      <c r="SUB149" s="73"/>
      <c r="SUC149" s="51"/>
      <c r="SUD149" s="50"/>
      <c r="SUE149" s="53"/>
      <c r="SUF149" s="54"/>
      <c r="SUG149" s="55"/>
      <c r="SUH149" s="73"/>
      <c r="SUI149" s="51"/>
      <c r="SUJ149" s="50"/>
      <c r="SUK149" s="53"/>
      <c r="SUL149" s="54"/>
      <c r="SUM149" s="55"/>
      <c r="SUN149" s="73"/>
      <c r="SUO149" s="51"/>
      <c r="SUP149" s="50"/>
      <c r="SUQ149" s="53"/>
      <c r="SUR149" s="54"/>
      <c r="SUS149" s="55"/>
      <c r="SUT149" s="73"/>
      <c r="SUU149" s="51"/>
      <c r="SUV149" s="50"/>
      <c r="SUW149" s="53"/>
      <c r="SUX149" s="54"/>
      <c r="SUY149" s="55"/>
      <c r="SUZ149" s="73"/>
      <c r="SVA149" s="51"/>
      <c r="SVB149" s="50"/>
      <c r="SVC149" s="53"/>
      <c r="SVD149" s="54"/>
      <c r="SVE149" s="55"/>
      <c r="SVF149" s="73"/>
      <c r="SVG149" s="51"/>
      <c r="SVH149" s="50"/>
      <c r="SVI149" s="53"/>
      <c r="SVJ149" s="54"/>
      <c r="SVK149" s="55"/>
      <c r="SVL149" s="73"/>
      <c r="SVM149" s="51"/>
      <c r="SVN149" s="50"/>
      <c r="SVO149" s="53"/>
      <c r="SVP149" s="54"/>
      <c r="SVQ149" s="55"/>
      <c r="SVR149" s="73"/>
      <c r="SVS149" s="51"/>
      <c r="SVT149" s="50"/>
      <c r="SVU149" s="53"/>
      <c r="SVV149" s="54"/>
      <c r="SVW149" s="55"/>
      <c r="SVX149" s="73"/>
      <c r="SVY149" s="51"/>
      <c r="SVZ149" s="50"/>
      <c r="SWA149" s="53"/>
      <c r="SWB149" s="54"/>
      <c r="SWC149" s="55"/>
      <c r="SWD149" s="73"/>
      <c r="SWE149" s="51"/>
      <c r="SWF149" s="50"/>
      <c r="SWG149" s="53"/>
      <c r="SWH149" s="54"/>
      <c r="SWI149" s="55"/>
      <c r="SWJ149" s="73"/>
      <c r="SWK149" s="51"/>
      <c r="SWL149" s="50"/>
      <c r="SWM149" s="53"/>
      <c r="SWN149" s="54"/>
      <c r="SWO149" s="55"/>
      <c r="SWP149" s="73"/>
      <c r="SWQ149" s="51"/>
      <c r="SWR149" s="50"/>
      <c r="SWS149" s="53"/>
      <c r="SWT149" s="54"/>
      <c r="SWU149" s="55"/>
      <c r="SWV149" s="73"/>
      <c r="SWW149" s="51"/>
      <c r="SWX149" s="50"/>
      <c r="SWY149" s="53"/>
      <c r="SWZ149" s="54"/>
      <c r="SXA149" s="55"/>
      <c r="SXB149" s="73"/>
      <c r="SXC149" s="51"/>
      <c r="SXD149" s="50"/>
      <c r="SXE149" s="53"/>
      <c r="SXF149" s="54"/>
      <c r="SXG149" s="55"/>
      <c r="SXH149" s="73"/>
      <c r="SXI149" s="51"/>
      <c r="SXJ149" s="50"/>
      <c r="SXK149" s="53"/>
      <c r="SXL149" s="54"/>
      <c r="SXM149" s="55"/>
      <c r="SXN149" s="73"/>
      <c r="SXO149" s="51"/>
      <c r="SXP149" s="50"/>
      <c r="SXQ149" s="53"/>
      <c r="SXR149" s="54"/>
      <c r="SXS149" s="55"/>
      <c r="SXT149" s="73"/>
      <c r="SXU149" s="51"/>
      <c r="SXV149" s="50"/>
      <c r="SXW149" s="53"/>
      <c r="SXX149" s="54"/>
      <c r="SXY149" s="55"/>
      <c r="SXZ149" s="73"/>
      <c r="SYA149" s="51"/>
      <c r="SYB149" s="50"/>
      <c r="SYC149" s="53"/>
      <c r="SYD149" s="54"/>
      <c r="SYE149" s="55"/>
      <c r="SYF149" s="73"/>
      <c r="SYG149" s="51"/>
      <c r="SYH149" s="50"/>
      <c r="SYI149" s="53"/>
      <c r="SYJ149" s="54"/>
      <c r="SYK149" s="55"/>
      <c r="SYL149" s="73"/>
      <c r="SYM149" s="51"/>
      <c r="SYN149" s="50"/>
      <c r="SYO149" s="53"/>
      <c r="SYP149" s="54"/>
      <c r="SYQ149" s="55"/>
      <c r="SYR149" s="73"/>
      <c r="SYS149" s="51"/>
      <c r="SYT149" s="50"/>
      <c r="SYU149" s="53"/>
      <c r="SYV149" s="54"/>
      <c r="SYW149" s="55"/>
      <c r="SYX149" s="73"/>
      <c r="SYY149" s="51"/>
      <c r="SYZ149" s="50"/>
      <c r="SZA149" s="53"/>
      <c r="SZB149" s="54"/>
      <c r="SZC149" s="55"/>
      <c r="SZD149" s="73"/>
      <c r="SZE149" s="51"/>
      <c r="SZF149" s="50"/>
      <c r="SZG149" s="53"/>
      <c r="SZH149" s="54"/>
      <c r="SZI149" s="55"/>
      <c r="SZJ149" s="73"/>
      <c r="SZK149" s="51"/>
      <c r="SZL149" s="50"/>
      <c r="SZM149" s="53"/>
      <c r="SZN149" s="54"/>
      <c r="SZO149" s="55"/>
      <c r="SZP149" s="73"/>
      <c r="SZQ149" s="51"/>
      <c r="SZR149" s="50"/>
      <c r="SZS149" s="53"/>
      <c r="SZT149" s="54"/>
      <c r="SZU149" s="55"/>
      <c r="SZV149" s="73"/>
      <c r="SZW149" s="51"/>
      <c r="SZX149" s="50"/>
      <c r="SZY149" s="53"/>
      <c r="SZZ149" s="54"/>
      <c r="TAA149" s="55"/>
      <c r="TAB149" s="73"/>
      <c r="TAC149" s="51"/>
      <c r="TAD149" s="50"/>
      <c r="TAE149" s="53"/>
      <c r="TAF149" s="54"/>
      <c r="TAG149" s="55"/>
      <c r="TAH149" s="73"/>
      <c r="TAI149" s="51"/>
      <c r="TAJ149" s="50"/>
      <c r="TAK149" s="53"/>
      <c r="TAL149" s="54"/>
      <c r="TAM149" s="55"/>
      <c r="TAN149" s="73"/>
      <c r="TAO149" s="51"/>
      <c r="TAP149" s="50"/>
      <c r="TAQ149" s="53"/>
      <c r="TAR149" s="54"/>
      <c r="TAS149" s="55"/>
      <c r="TAT149" s="73"/>
      <c r="TAU149" s="51"/>
      <c r="TAV149" s="50"/>
      <c r="TAW149" s="53"/>
      <c r="TAX149" s="54"/>
      <c r="TAY149" s="55"/>
      <c r="TAZ149" s="73"/>
      <c r="TBA149" s="51"/>
      <c r="TBB149" s="50"/>
      <c r="TBC149" s="53"/>
      <c r="TBD149" s="54"/>
      <c r="TBE149" s="55"/>
      <c r="TBF149" s="73"/>
      <c r="TBG149" s="51"/>
      <c r="TBH149" s="50"/>
      <c r="TBI149" s="53"/>
      <c r="TBJ149" s="54"/>
      <c r="TBK149" s="55"/>
      <c r="TBL149" s="73"/>
      <c r="TBM149" s="51"/>
      <c r="TBN149" s="50"/>
      <c r="TBO149" s="53"/>
      <c r="TBP149" s="54"/>
      <c r="TBQ149" s="55"/>
      <c r="TBR149" s="73"/>
      <c r="TBS149" s="51"/>
      <c r="TBT149" s="50"/>
      <c r="TBU149" s="53"/>
      <c r="TBV149" s="54"/>
      <c r="TBW149" s="55"/>
      <c r="TBX149" s="73"/>
      <c r="TBY149" s="51"/>
      <c r="TBZ149" s="50"/>
      <c r="TCA149" s="53"/>
      <c r="TCB149" s="54"/>
      <c r="TCC149" s="55"/>
      <c r="TCD149" s="73"/>
      <c r="TCE149" s="51"/>
      <c r="TCF149" s="50"/>
      <c r="TCG149" s="53"/>
      <c r="TCH149" s="54"/>
      <c r="TCI149" s="55"/>
      <c r="TCJ149" s="73"/>
      <c r="TCK149" s="51"/>
      <c r="TCL149" s="50"/>
      <c r="TCM149" s="53"/>
      <c r="TCN149" s="54"/>
      <c r="TCO149" s="55"/>
      <c r="TCP149" s="73"/>
      <c r="TCQ149" s="51"/>
      <c r="TCR149" s="50"/>
      <c r="TCS149" s="53"/>
      <c r="TCT149" s="54"/>
      <c r="TCU149" s="55"/>
      <c r="TCV149" s="73"/>
      <c r="TCW149" s="51"/>
      <c r="TCX149" s="50"/>
      <c r="TCY149" s="53"/>
      <c r="TCZ149" s="54"/>
      <c r="TDA149" s="55"/>
      <c r="TDB149" s="73"/>
      <c r="TDC149" s="51"/>
      <c r="TDD149" s="50"/>
      <c r="TDE149" s="53"/>
      <c r="TDF149" s="54"/>
      <c r="TDG149" s="55"/>
      <c r="TDH149" s="73"/>
      <c r="TDI149" s="51"/>
      <c r="TDJ149" s="50"/>
      <c r="TDK149" s="53"/>
      <c r="TDL149" s="54"/>
      <c r="TDM149" s="55"/>
      <c r="TDN149" s="73"/>
      <c r="TDO149" s="51"/>
      <c r="TDP149" s="50"/>
      <c r="TDQ149" s="53"/>
      <c r="TDR149" s="54"/>
      <c r="TDS149" s="55"/>
      <c r="TDT149" s="73"/>
      <c r="TDU149" s="51"/>
      <c r="TDV149" s="50"/>
      <c r="TDW149" s="53"/>
      <c r="TDX149" s="54"/>
      <c r="TDY149" s="55"/>
      <c r="TDZ149" s="73"/>
      <c r="TEA149" s="51"/>
      <c r="TEB149" s="50"/>
      <c r="TEC149" s="53"/>
      <c r="TED149" s="54"/>
      <c r="TEE149" s="55"/>
      <c r="TEF149" s="73"/>
      <c r="TEG149" s="51"/>
      <c r="TEH149" s="50"/>
      <c r="TEI149" s="53"/>
      <c r="TEJ149" s="54"/>
      <c r="TEK149" s="55"/>
      <c r="TEL149" s="73"/>
      <c r="TEM149" s="51"/>
      <c r="TEN149" s="50"/>
      <c r="TEO149" s="53"/>
      <c r="TEP149" s="54"/>
      <c r="TEQ149" s="55"/>
      <c r="TER149" s="73"/>
      <c r="TES149" s="51"/>
      <c r="TET149" s="50"/>
      <c r="TEU149" s="53"/>
      <c r="TEV149" s="54"/>
      <c r="TEW149" s="55"/>
      <c r="TEX149" s="73"/>
      <c r="TEY149" s="51"/>
      <c r="TEZ149" s="50"/>
      <c r="TFA149" s="53"/>
      <c r="TFB149" s="54"/>
      <c r="TFC149" s="55"/>
      <c r="TFD149" s="73"/>
      <c r="TFE149" s="51"/>
      <c r="TFF149" s="50"/>
      <c r="TFG149" s="53"/>
      <c r="TFH149" s="54"/>
      <c r="TFI149" s="55"/>
      <c r="TFJ149" s="73"/>
      <c r="TFK149" s="51"/>
      <c r="TFL149" s="50"/>
      <c r="TFM149" s="53"/>
      <c r="TFN149" s="54"/>
      <c r="TFO149" s="55"/>
      <c r="TFP149" s="73"/>
      <c r="TFQ149" s="51"/>
      <c r="TFR149" s="50"/>
      <c r="TFS149" s="53"/>
      <c r="TFT149" s="54"/>
      <c r="TFU149" s="55"/>
      <c r="TFV149" s="73"/>
      <c r="TFW149" s="51"/>
      <c r="TFX149" s="50"/>
      <c r="TFY149" s="53"/>
      <c r="TFZ149" s="54"/>
      <c r="TGA149" s="55"/>
      <c r="TGB149" s="73"/>
      <c r="TGC149" s="51"/>
      <c r="TGD149" s="50"/>
      <c r="TGE149" s="53"/>
      <c r="TGF149" s="54"/>
      <c r="TGG149" s="55"/>
      <c r="TGH149" s="73"/>
      <c r="TGI149" s="51"/>
      <c r="TGJ149" s="50"/>
      <c r="TGK149" s="53"/>
      <c r="TGL149" s="54"/>
      <c r="TGM149" s="55"/>
      <c r="TGN149" s="73"/>
      <c r="TGO149" s="51"/>
      <c r="TGP149" s="50"/>
      <c r="TGQ149" s="53"/>
      <c r="TGR149" s="54"/>
      <c r="TGS149" s="55"/>
      <c r="TGT149" s="73"/>
      <c r="TGU149" s="51"/>
      <c r="TGV149" s="50"/>
      <c r="TGW149" s="53"/>
      <c r="TGX149" s="54"/>
      <c r="TGY149" s="55"/>
      <c r="TGZ149" s="73"/>
      <c r="THA149" s="51"/>
      <c r="THB149" s="50"/>
      <c r="THC149" s="53"/>
      <c r="THD149" s="54"/>
      <c r="THE149" s="55"/>
      <c r="THF149" s="73"/>
      <c r="THG149" s="51"/>
      <c r="THH149" s="50"/>
      <c r="THI149" s="53"/>
      <c r="THJ149" s="54"/>
      <c r="THK149" s="55"/>
      <c r="THL149" s="73"/>
      <c r="THM149" s="51"/>
      <c r="THN149" s="50"/>
      <c r="THO149" s="53"/>
      <c r="THP149" s="54"/>
      <c r="THQ149" s="55"/>
      <c r="THR149" s="73"/>
      <c r="THS149" s="51"/>
      <c r="THT149" s="50"/>
      <c r="THU149" s="53"/>
      <c r="THV149" s="54"/>
      <c r="THW149" s="55"/>
      <c r="THX149" s="73"/>
      <c r="THY149" s="51"/>
      <c r="THZ149" s="50"/>
      <c r="TIA149" s="53"/>
      <c r="TIB149" s="54"/>
      <c r="TIC149" s="55"/>
      <c r="TID149" s="73"/>
      <c r="TIE149" s="51"/>
      <c r="TIF149" s="50"/>
      <c r="TIG149" s="53"/>
      <c r="TIH149" s="54"/>
      <c r="TII149" s="55"/>
      <c r="TIJ149" s="73"/>
      <c r="TIK149" s="51"/>
      <c r="TIL149" s="50"/>
      <c r="TIM149" s="53"/>
      <c r="TIN149" s="54"/>
      <c r="TIO149" s="55"/>
      <c r="TIP149" s="73"/>
      <c r="TIQ149" s="51"/>
      <c r="TIR149" s="50"/>
      <c r="TIS149" s="53"/>
      <c r="TIT149" s="54"/>
      <c r="TIU149" s="55"/>
      <c r="TIV149" s="73"/>
      <c r="TIW149" s="51"/>
      <c r="TIX149" s="50"/>
      <c r="TIY149" s="53"/>
      <c r="TIZ149" s="54"/>
      <c r="TJA149" s="55"/>
      <c r="TJB149" s="73"/>
      <c r="TJC149" s="51"/>
      <c r="TJD149" s="50"/>
      <c r="TJE149" s="53"/>
      <c r="TJF149" s="54"/>
      <c r="TJG149" s="55"/>
      <c r="TJH149" s="73"/>
      <c r="TJI149" s="51"/>
      <c r="TJJ149" s="50"/>
      <c r="TJK149" s="53"/>
      <c r="TJL149" s="54"/>
      <c r="TJM149" s="55"/>
      <c r="TJN149" s="73"/>
      <c r="TJO149" s="51"/>
      <c r="TJP149" s="50"/>
      <c r="TJQ149" s="53"/>
      <c r="TJR149" s="54"/>
      <c r="TJS149" s="55"/>
      <c r="TJT149" s="73"/>
      <c r="TJU149" s="51"/>
      <c r="TJV149" s="50"/>
      <c r="TJW149" s="53"/>
      <c r="TJX149" s="54"/>
      <c r="TJY149" s="55"/>
      <c r="TJZ149" s="73"/>
      <c r="TKA149" s="51"/>
      <c r="TKB149" s="50"/>
      <c r="TKC149" s="53"/>
      <c r="TKD149" s="54"/>
      <c r="TKE149" s="55"/>
      <c r="TKF149" s="73"/>
      <c r="TKG149" s="51"/>
      <c r="TKH149" s="50"/>
      <c r="TKI149" s="53"/>
      <c r="TKJ149" s="54"/>
      <c r="TKK149" s="55"/>
      <c r="TKL149" s="73"/>
      <c r="TKM149" s="51"/>
      <c r="TKN149" s="50"/>
      <c r="TKO149" s="53"/>
      <c r="TKP149" s="54"/>
      <c r="TKQ149" s="55"/>
      <c r="TKR149" s="73"/>
      <c r="TKS149" s="51"/>
      <c r="TKT149" s="50"/>
      <c r="TKU149" s="53"/>
      <c r="TKV149" s="54"/>
      <c r="TKW149" s="55"/>
      <c r="TKX149" s="73"/>
      <c r="TKY149" s="51"/>
      <c r="TKZ149" s="50"/>
      <c r="TLA149" s="53"/>
      <c r="TLB149" s="54"/>
      <c r="TLC149" s="55"/>
      <c r="TLD149" s="73"/>
      <c r="TLE149" s="51"/>
      <c r="TLF149" s="50"/>
      <c r="TLG149" s="53"/>
      <c r="TLH149" s="54"/>
      <c r="TLI149" s="55"/>
      <c r="TLJ149" s="73"/>
      <c r="TLK149" s="51"/>
      <c r="TLL149" s="50"/>
      <c r="TLM149" s="53"/>
      <c r="TLN149" s="54"/>
      <c r="TLO149" s="55"/>
      <c r="TLP149" s="73"/>
      <c r="TLQ149" s="51"/>
      <c r="TLR149" s="50"/>
      <c r="TLS149" s="53"/>
      <c r="TLT149" s="54"/>
      <c r="TLU149" s="55"/>
      <c r="TLV149" s="73"/>
      <c r="TLW149" s="51"/>
      <c r="TLX149" s="50"/>
      <c r="TLY149" s="53"/>
      <c r="TLZ149" s="54"/>
      <c r="TMA149" s="55"/>
      <c r="TMB149" s="73"/>
      <c r="TMC149" s="51"/>
      <c r="TMD149" s="50"/>
      <c r="TME149" s="53"/>
      <c r="TMF149" s="54"/>
      <c r="TMG149" s="55"/>
      <c r="TMH149" s="73"/>
      <c r="TMI149" s="51"/>
      <c r="TMJ149" s="50"/>
      <c r="TMK149" s="53"/>
      <c r="TML149" s="54"/>
      <c r="TMM149" s="55"/>
      <c r="TMN149" s="73"/>
      <c r="TMO149" s="51"/>
      <c r="TMP149" s="50"/>
      <c r="TMQ149" s="53"/>
      <c r="TMR149" s="54"/>
      <c r="TMS149" s="55"/>
      <c r="TMT149" s="73"/>
      <c r="TMU149" s="51"/>
      <c r="TMV149" s="50"/>
      <c r="TMW149" s="53"/>
      <c r="TMX149" s="54"/>
      <c r="TMY149" s="55"/>
      <c r="TMZ149" s="73"/>
      <c r="TNA149" s="51"/>
      <c r="TNB149" s="50"/>
      <c r="TNC149" s="53"/>
      <c r="TND149" s="54"/>
      <c r="TNE149" s="55"/>
      <c r="TNF149" s="73"/>
      <c r="TNG149" s="51"/>
      <c r="TNH149" s="50"/>
      <c r="TNI149" s="53"/>
      <c r="TNJ149" s="54"/>
      <c r="TNK149" s="55"/>
      <c r="TNL149" s="73"/>
      <c r="TNM149" s="51"/>
      <c r="TNN149" s="50"/>
      <c r="TNO149" s="53"/>
      <c r="TNP149" s="54"/>
      <c r="TNQ149" s="55"/>
      <c r="TNR149" s="73"/>
      <c r="TNS149" s="51"/>
      <c r="TNT149" s="50"/>
      <c r="TNU149" s="53"/>
      <c r="TNV149" s="54"/>
      <c r="TNW149" s="55"/>
      <c r="TNX149" s="73"/>
      <c r="TNY149" s="51"/>
      <c r="TNZ149" s="50"/>
      <c r="TOA149" s="53"/>
      <c r="TOB149" s="54"/>
      <c r="TOC149" s="55"/>
      <c r="TOD149" s="73"/>
      <c r="TOE149" s="51"/>
      <c r="TOF149" s="50"/>
      <c r="TOG149" s="53"/>
      <c r="TOH149" s="54"/>
      <c r="TOI149" s="55"/>
      <c r="TOJ149" s="73"/>
      <c r="TOK149" s="51"/>
      <c r="TOL149" s="50"/>
      <c r="TOM149" s="53"/>
      <c r="TON149" s="54"/>
      <c r="TOO149" s="55"/>
      <c r="TOP149" s="73"/>
      <c r="TOQ149" s="51"/>
      <c r="TOR149" s="50"/>
      <c r="TOS149" s="53"/>
      <c r="TOT149" s="54"/>
      <c r="TOU149" s="55"/>
      <c r="TOV149" s="73"/>
      <c r="TOW149" s="51"/>
      <c r="TOX149" s="50"/>
      <c r="TOY149" s="53"/>
      <c r="TOZ149" s="54"/>
      <c r="TPA149" s="55"/>
      <c r="TPB149" s="73"/>
      <c r="TPC149" s="51"/>
      <c r="TPD149" s="50"/>
      <c r="TPE149" s="53"/>
      <c r="TPF149" s="54"/>
      <c r="TPG149" s="55"/>
      <c r="TPH149" s="73"/>
      <c r="TPI149" s="51"/>
      <c r="TPJ149" s="50"/>
      <c r="TPK149" s="53"/>
      <c r="TPL149" s="54"/>
      <c r="TPM149" s="55"/>
      <c r="TPN149" s="73"/>
      <c r="TPO149" s="51"/>
      <c r="TPP149" s="50"/>
      <c r="TPQ149" s="53"/>
      <c r="TPR149" s="54"/>
      <c r="TPS149" s="55"/>
      <c r="TPT149" s="73"/>
      <c r="TPU149" s="51"/>
      <c r="TPV149" s="50"/>
      <c r="TPW149" s="53"/>
      <c r="TPX149" s="54"/>
      <c r="TPY149" s="55"/>
      <c r="TPZ149" s="73"/>
      <c r="TQA149" s="51"/>
      <c r="TQB149" s="50"/>
      <c r="TQC149" s="53"/>
      <c r="TQD149" s="54"/>
      <c r="TQE149" s="55"/>
      <c r="TQF149" s="73"/>
      <c r="TQG149" s="51"/>
      <c r="TQH149" s="50"/>
      <c r="TQI149" s="53"/>
      <c r="TQJ149" s="54"/>
      <c r="TQK149" s="55"/>
      <c r="TQL149" s="73"/>
      <c r="TQM149" s="51"/>
      <c r="TQN149" s="50"/>
      <c r="TQO149" s="53"/>
      <c r="TQP149" s="54"/>
      <c r="TQQ149" s="55"/>
      <c r="TQR149" s="73"/>
      <c r="TQS149" s="51"/>
      <c r="TQT149" s="50"/>
      <c r="TQU149" s="53"/>
      <c r="TQV149" s="54"/>
      <c r="TQW149" s="55"/>
      <c r="TQX149" s="73"/>
      <c r="TQY149" s="51"/>
      <c r="TQZ149" s="50"/>
      <c r="TRA149" s="53"/>
      <c r="TRB149" s="54"/>
      <c r="TRC149" s="55"/>
      <c r="TRD149" s="73"/>
      <c r="TRE149" s="51"/>
      <c r="TRF149" s="50"/>
      <c r="TRG149" s="53"/>
      <c r="TRH149" s="54"/>
      <c r="TRI149" s="55"/>
      <c r="TRJ149" s="73"/>
      <c r="TRK149" s="51"/>
      <c r="TRL149" s="50"/>
      <c r="TRM149" s="53"/>
      <c r="TRN149" s="54"/>
      <c r="TRO149" s="55"/>
      <c r="TRP149" s="73"/>
      <c r="TRQ149" s="51"/>
      <c r="TRR149" s="50"/>
      <c r="TRS149" s="53"/>
      <c r="TRT149" s="54"/>
      <c r="TRU149" s="55"/>
      <c r="TRV149" s="73"/>
      <c r="TRW149" s="51"/>
      <c r="TRX149" s="50"/>
      <c r="TRY149" s="53"/>
      <c r="TRZ149" s="54"/>
      <c r="TSA149" s="55"/>
      <c r="TSB149" s="73"/>
      <c r="TSC149" s="51"/>
      <c r="TSD149" s="50"/>
      <c r="TSE149" s="53"/>
      <c r="TSF149" s="54"/>
      <c r="TSG149" s="55"/>
      <c r="TSH149" s="73"/>
      <c r="TSI149" s="51"/>
      <c r="TSJ149" s="50"/>
      <c r="TSK149" s="53"/>
      <c r="TSL149" s="54"/>
      <c r="TSM149" s="55"/>
      <c r="TSN149" s="73"/>
      <c r="TSO149" s="51"/>
      <c r="TSP149" s="50"/>
      <c r="TSQ149" s="53"/>
      <c r="TSR149" s="54"/>
      <c r="TSS149" s="55"/>
      <c r="TST149" s="73"/>
      <c r="TSU149" s="51"/>
      <c r="TSV149" s="50"/>
      <c r="TSW149" s="53"/>
      <c r="TSX149" s="54"/>
      <c r="TSY149" s="55"/>
      <c r="TSZ149" s="73"/>
      <c r="TTA149" s="51"/>
      <c r="TTB149" s="50"/>
      <c r="TTC149" s="53"/>
      <c r="TTD149" s="54"/>
      <c r="TTE149" s="55"/>
      <c r="TTF149" s="73"/>
      <c r="TTG149" s="51"/>
      <c r="TTH149" s="50"/>
      <c r="TTI149" s="53"/>
      <c r="TTJ149" s="54"/>
      <c r="TTK149" s="55"/>
      <c r="TTL149" s="73"/>
      <c r="TTM149" s="51"/>
      <c r="TTN149" s="50"/>
      <c r="TTO149" s="53"/>
      <c r="TTP149" s="54"/>
      <c r="TTQ149" s="55"/>
      <c r="TTR149" s="73"/>
      <c r="TTS149" s="51"/>
      <c r="TTT149" s="50"/>
      <c r="TTU149" s="53"/>
      <c r="TTV149" s="54"/>
      <c r="TTW149" s="55"/>
      <c r="TTX149" s="73"/>
      <c r="TTY149" s="51"/>
      <c r="TTZ149" s="50"/>
      <c r="TUA149" s="53"/>
      <c r="TUB149" s="54"/>
      <c r="TUC149" s="55"/>
      <c r="TUD149" s="73"/>
      <c r="TUE149" s="51"/>
      <c r="TUF149" s="50"/>
      <c r="TUG149" s="53"/>
      <c r="TUH149" s="54"/>
      <c r="TUI149" s="55"/>
      <c r="TUJ149" s="73"/>
      <c r="TUK149" s="51"/>
      <c r="TUL149" s="50"/>
      <c r="TUM149" s="53"/>
      <c r="TUN149" s="54"/>
      <c r="TUO149" s="55"/>
      <c r="TUP149" s="73"/>
      <c r="TUQ149" s="51"/>
      <c r="TUR149" s="50"/>
      <c r="TUS149" s="53"/>
      <c r="TUT149" s="54"/>
      <c r="TUU149" s="55"/>
      <c r="TUV149" s="73"/>
      <c r="TUW149" s="51"/>
      <c r="TUX149" s="50"/>
      <c r="TUY149" s="53"/>
      <c r="TUZ149" s="54"/>
      <c r="TVA149" s="55"/>
      <c r="TVB149" s="73"/>
      <c r="TVC149" s="51"/>
      <c r="TVD149" s="50"/>
      <c r="TVE149" s="53"/>
      <c r="TVF149" s="54"/>
      <c r="TVG149" s="55"/>
      <c r="TVH149" s="73"/>
      <c r="TVI149" s="51"/>
      <c r="TVJ149" s="50"/>
      <c r="TVK149" s="53"/>
      <c r="TVL149" s="54"/>
      <c r="TVM149" s="55"/>
      <c r="TVN149" s="73"/>
      <c r="TVO149" s="51"/>
      <c r="TVP149" s="50"/>
      <c r="TVQ149" s="53"/>
      <c r="TVR149" s="54"/>
      <c r="TVS149" s="55"/>
      <c r="TVT149" s="73"/>
      <c r="TVU149" s="51"/>
      <c r="TVV149" s="50"/>
      <c r="TVW149" s="53"/>
      <c r="TVX149" s="54"/>
      <c r="TVY149" s="55"/>
      <c r="TVZ149" s="73"/>
      <c r="TWA149" s="51"/>
      <c r="TWB149" s="50"/>
      <c r="TWC149" s="53"/>
      <c r="TWD149" s="54"/>
      <c r="TWE149" s="55"/>
      <c r="TWF149" s="73"/>
      <c r="TWG149" s="51"/>
      <c r="TWH149" s="50"/>
      <c r="TWI149" s="53"/>
      <c r="TWJ149" s="54"/>
      <c r="TWK149" s="55"/>
      <c r="TWL149" s="73"/>
      <c r="TWM149" s="51"/>
      <c r="TWN149" s="50"/>
      <c r="TWO149" s="53"/>
      <c r="TWP149" s="54"/>
      <c r="TWQ149" s="55"/>
      <c r="TWR149" s="73"/>
      <c r="TWS149" s="51"/>
      <c r="TWT149" s="50"/>
      <c r="TWU149" s="53"/>
      <c r="TWV149" s="54"/>
      <c r="TWW149" s="55"/>
      <c r="TWX149" s="73"/>
      <c r="TWY149" s="51"/>
      <c r="TWZ149" s="50"/>
      <c r="TXA149" s="53"/>
      <c r="TXB149" s="54"/>
      <c r="TXC149" s="55"/>
      <c r="TXD149" s="73"/>
      <c r="TXE149" s="51"/>
      <c r="TXF149" s="50"/>
      <c r="TXG149" s="53"/>
      <c r="TXH149" s="54"/>
      <c r="TXI149" s="55"/>
      <c r="TXJ149" s="73"/>
      <c r="TXK149" s="51"/>
      <c r="TXL149" s="50"/>
      <c r="TXM149" s="53"/>
      <c r="TXN149" s="54"/>
      <c r="TXO149" s="55"/>
      <c r="TXP149" s="73"/>
      <c r="TXQ149" s="51"/>
      <c r="TXR149" s="50"/>
      <c r="TXS149" s="53"/>
      <c r="TXT149" s="54"/>
      <c r="TXU149" s="55"/>
      <c r="TXV149" s="73"/>
      <c r="TXW149" s="51"/>
      <c r="TXX149" s="50"/>
      <c r="TXY149" s="53"/>
      <c r="TXZ149" s="54"/>
      <c r="TYA149" s="55"/>
      <c r="TYB149" s="73"/>
      <c r="TYC149" s="51"/>
      <c r="TYD149" s="50"/>
      <c r="TYE149" s="53"/>
      <c r="TYF149" s="54"/>
      <c r="TYG149" s="55"/>
      <c r="TYH149" s="73"/>
      <c r="TYI149" s="51"/>
      <c r="TYJ149" s="50"/>
      <c r="TYK149" s="53"/>
      <c r="TYL149" s="54"/>
      <c r="TYM149" s="55"/>
      <c r="TYN149" s="73"/>
      <c r="TYO149" s="51"/>
      <c r="TYP149" s="50"/>
      <c r="TYQ149" s="53"/>
      <c r="TYR149" s="54"/>
      <c r="TYS149" s="55"/>
      <c r="TYT149" s="73"/>
      <c r="TYU149" s="51"/>
      <c r="TYV149" s="50"/>
      <c r="TYW149" s="53"/>
      <c r="TYX149" s="54"/>
      <c r="TYY149" s="55"/>
      <c r="TYZ149" s="73"/>
      <c r="TZA149" s="51"/>
      <c r="TZB149" s="50"/>
      <c r="TZC149" s="53"/>
      <c r="TZD149" s="54"/>
      <c r="TZE149" s="55"/>
      <c r="TZF149" s="73"/>
      <c r="TZG149" s="51"/>
      <c r="TZH149" s="50"/>
      <c r="TZI149" s="53"/>
      <c r="TZJ149" s="54"/>
      <c r="TZK149" s="55"/>
      <c r="TZL149" s="73"/>
      <c r="TZM149" s="51"/>
      <c r="TZN149" s="50"/>
      <c r="TZO149" s="53"/>
      <c r="TZP149" s="54"/>
      <c r="TZQ149" s="55"/>
      <c r="TZR149" s="73"/>
      <c r="TZS149" s="51"/>
      <c r="TZT149" s="50"/>
      <c r="TZU149" s="53"/>
      <c r="TZV149" s="54"/>
      <c r="TZW149" s="55"/>
      <c r="TZX149" s="73"/>
      <c r="TZY149" s="51"/>
      <c r="TZZ149" s="50"/>
      <c r="UAA149" s="53"/>
      <c r="UAB149" s="54"/>
      <c r="UAC149" s="55"/>
      <c r="UAD149" s="73"/>
      <c r="UAE149" s="51"/>
      <c r="UAF149" s="50"/>
      <c r="UAG149" s="53"/>
      <c r="UAH149" s="54"/>
      <c r="UAI149" s="55"/>
      <c r="UAJ149" s="73"/>
      <c r="UAK149" s="51"/>
      <c r="UAL149" s="50"/>
      <c r="UAM149" s="53"/>
      <c r="UAN149" s="54"/>
      <c r="UAO149" s="55"/>
      <c r="UAP149" s="73"/>
      <c r="UAQ149" s="51"/>
      <c r="UAR149" s="50"/>
      <c r="UAS149" s="53"/>
      <c r="UAT149" s="54"/>
      <c r="UAU149" s="55"/>
      <c r="UAV149" s="73"/>
      <c r="UAW149" s="51"/>
      <c r="UAX149" s="50"/>
      <c r="UAY149" s="53"/>
      <c r="UAZ149" s="54"/>
      <c r="UBA149" s="55"/>
      <c r="UBB149" s="73"/>
      <c r="UBC149" s="51"/>
      <c r="UBD149" s="50"/>
      <c r="UBE149" s="53"/>
      <c r="UBF149" s="54"/>
      <c r="UBG149" s="55"/>
      <c r="UBH149" s="73"/>
      <c r="UBI149" s="51"/>
      <c r="UBJ149" s="50"/>
      <c r="UBK149" s="53"/>
      <c r="UBL149" s="54"/>
      <c r="UBM149" s="55"/>
      <c r="UBN149" s="73"/>
      <c r="UBO149" s="51"/>
      <c r="UBP149" s="50"/>
      <c r="UBQ149" s="53"/>
      <c r="UBR149" s="54"/>
      <c r="UBS149" s="55"/>
      <c r="UBT149" s="73"/>
      <c r="UBU149" s="51"/>
      <c r="UBV149" s="50"/>
      <c r="UBW149" s="53"/>
      <c r="UBX149" s="54"/>
      <c r="UBY149" s="55"/>
      <c r="UBZ149" s="73"/>
      <c r="UCA149" s="51"/>
      <c r="UCB149" s="50"/>
      <c r="UCC149" s="53"/>
      <c r="UCD149" s="54"/>
      <c r="UCE149" s="55"/>
      <c r="UCF149" s="73"/>
      <c r="UCG149" s="51"/>
      <c r="UCH149" s="50"/>
      <c r="UCI149" s="53"/>
      <c r="UCJ149" s="54"/>
      <c r="UCK149" s="55"/>
      <c r="UCL149" s="73"/>
      <c r="UCM149" s="51"/>
      <c r="UCN149" s="50"/>
      <c r="UCO149" s="53"/>
      <c r="UCP149" s="54"/>
      <c r="UCQ149" s="55"/>
      <c r="UCR149" s="73"/>
      <c r="UCS149" s="51"/>
      <c r="UCT149" s="50"/>
      <c r="UCU149" s="53"/>
      <c r="UCV149" s="54"/>
      <c r="UCW149" s="55"/>
      <c r="UCX149" s="73"/>
      <c r="UCY149" s="51"/>
      <c r="UCZ149" s="50"/>
      <c r="UDA149" s="53"/>
      <c r="UDB149" s="54"/>
      <c r="UDC149" s="55"/>
      <c r="UDD149" s="73"/>
      <c r="UDE149" s="51"/>
      <c r="UDF149" s="50"/>
      <c r="UDG149" s="53"/>
      <c r="UDH149" s="54"/>
      <c r="UDI149" s="55"/>
      <c r="UDJ149" s="73"/>
      <c r="UDK149" s="51"/>
      <c r="UDL149" s="50"/>
      <c r="UDM149" s="53"/>
      <c r="UDN149" s="54"/>
      <c r="UDO149" s="55"/>
      <c r="UDP149" s="73"/>
      <c r="UDQ149" s="51"/>
      <c r="UDR149" s="50"/>
      <c r="UDS149" s="53"/>
      <c r="UDT149" s="54"/>
      <c r="UDU149" s="55"/>
      <c r="UDV149" s="73"/>
      <c r="UDW149" s="51"/>
      <c r="UDX149" s="50"/>
      <c r="UDY149" s="53"/>
      <c r="UDZ149" s="54"/>
      <c r="UEA149" s="55"/>
      <c r="UEB149" s="73"/>
      <c r="UEC149" s="51"/>
      <c r="UED149" s="50"/>
      <c r="UEE149" s="53"/>
      <c r="UEF149" s="54"/>
      <c r="UEG149" s="55"/>
      <c r="UEH149" s="73"/>
      <c r="UEI149" s="51"/>
      <c r="UEJ149" s="50"/>
      <c r="UEK149" s="53"/>
      <c r="UEL149" s="54"/>
      <c r="UEM149" s="55"/>
      <c r="UEN149" s="73"/>
      <c r="UEO149" s="51"/>
      <c r="UEP149" s="50"/>
      <c r="UEQ149" s="53"/>
      <c r="UER149" s="54"/>
      <c r="UES149" s="55"/>
      <c r="UET149" s="73"/>
      <c r="UEU149" s="51"/>
      <c r="UEV149" s="50"/>
      <c r="UEW149" s="53"/>
      <c r="UEX149" s="54"/>
      <c r="UEY149" s="55"/>
      <c r="UEZ149" s="73"/>
      <c r="UFA149" s="51"/>
      <c r="UFB149" s="50"/>
      <c r="UFC149" s="53"/>
      <c r="UFD149" s="54"/>
      <c r="UFE149" s="55"/>
      <c r="UFF149" s="73"/>
      <c r="UFG149" s="51"/>
      <c r="UFH149" s="50"/>
      <c r="UFI149" s="53"/>
      <c r="UFJ149" s="54"/>
      <c r="UFK149" s="55"/>
      <c r="UFL149" s="73"/>
      <c r="UFM149" s="51"/>
      <c r="UFN149" s="50"/>
      <c r="UFO149" s="53"/>
      <c r="UFP149" s="54"/>
      <c r="UFQ149" s="55"/>
      <c r="UFR149" s="73"/>
      <c r="UFS149" s="51"/>
      <c r="UFT149" s="50"/>
      <c r="UFU149" s="53"/>
      <c r="UFV149" s="54"/>
      <c r="UFW149" s="55"/>
      <c r="UFX149" s="73"/>
      <c r="UFY149" s="51"/>
      <c r="UFZ149" s="50"/>
      <c r="UGA149" s="53"/>
      <c r="UGB149" s="54"/>
      <c r="UGC149" s="55"/>
      <c r="UGD149" s="73"/>
      <c r="UGE149" s="51"/>
      <c r="UGF149" s="50"/>
      <c r="UGG149" s="53"/>
      <c r="UGH149" s="54"/>
      <c r="UGI149" s="55"/>
      <c r="UGJ149" s="73"/>
      <c r="UGK149" s="51"/>
      <c r="UGL149" s="50"/>
      <c r="UGM149" s="53"/>
      <c r="UGN149" s="54"/>
      <c r="UGO149" s="55"/>
      <c r="UGP149" s="73"/>
      <c r="UGQ149" s="51"/>
      <c r="UGR149" s="50"/>
      <c r="UGS149" s="53"/>
      <c r="UGT149" s="54"/>
      <c r="UGU149" s="55"/>
      <c r="UGV149" s="73"/>
      <c r="UGW149" s="51"/>
      <c r="UGX149" s="50"/>
      <c r="UGY149" s="53"/>
      <c r="UGZ149" s="54"/>
      <c r="UHA149" s="55"/>
      <c r="UHB149" s="73"/>
      <c r="UHC149" s="51"/>
      <c r="UHD149" s="50"/>
      <c r="UHE149" s="53"/>
      <c r="UHF149" s="54"/>
      <c r="UHG149" s="55"/>
      <c r="UHH149" s="73"/>
      <c r="UHI149" s="51"/>
      <c r="UHJ149" s="50"/>
      <c r="UHK149" s="53"/>
      <c r="UHL149" s="54"/>
      <c r="UHM149" s="55"/>
      <c r="UHN149" s="73"/>
      <c r="UHO149" s="51"/>
      <c r="UHP149" s="50"/>
      <c r="UHQ149" s="53"/>
      <c r="UHR149" s="54"/>
      <c r="UHS149" s="55"/>
      <c r="UHT149" s="73"/>
      <c r="UHU149" s="51"/>
      <c r="UHV149" s="50"/>
      <c r="UHW149" s="53"/>
      <c r="UHX149" s="54"/>
      <c r="UHY149" s="55"/>
      <c r="UHZ149" s="73"/>
      <c r="UIA149" s="51"/>
      <c r="UIB149" s="50"/>
      <c r="UIC149" s="53"/>
      <c r="UID149" s="54"/>
      <c r="UIE149" s="55"/>
      <c r="UIF149" s="73"/>
      <c r="UIG149" s="51"/>
      <c r="UIH149" s="50"/>
      <c r="UII149" s="53"/>
      <c r="UIJ149" s="54"/>
      <c r="UIK149" s="55"/>
      <c r="UIL149" s="73"/>
      <c r="UIM149" s="51"/>
      <c r="UIN149" s="50"/>
      <c r="UIO149" s="53"/>
      <c r="UIP149" s="54"/>
      <c r="UIQ149" s="55"/>
      <c r="UIR149" s="73"/>
      <c r="UIS149" s="51"/>
      <c r="UIT149" s="50"/>
      <c r="UIU149" s="53"/>
      <c r="UIV149" s="54"/>
      <c r="UIW149" s="55"/>
      <c r="UIX149" s="73"/>
      <c r="UIY149" s="51"/>
      <c r="UIZ149" s="50"/>
      <c r="UJA149" s="53"/>
      <c r="UJB149" s="54"/>
      <c r="UJC149" s="55"/>
      <c r="UJD149" s="73"/>
      <c r="UJE149" s="51"/>
      <c r="UJF149" s="50"/>
      <c r="UJG149" s="53"/>
      <c r="UJH149" s="54"/>
      <c r="UJI149" s="55"/>
      <c r="UJJ149" s="73"/>
      <c r="UJK149" s="51"/>
      <c r="UJL149" s="50"/>
      <c r="UJM149" s="53"/>
      <c r="UJN149" s="54"/>
      <c r="UJO149" s="55"/>
      <c r="UJP149" s="73"/>
      <c r="UJQ149" s="51"/>
      <c r="UJR149" s="50"/>
      <c r="UJS149" s="53"/>
      <c r="UJT149" s="54"/>
      <c r="UJU149" s="55"/>
      <c r="UJV149" s="73"/>
      <c r="UJW149" s="51"/>
      <c r="UJX149" s="50"/>
      <c r="UJY149" s="53"/>
      <c r="UJZ149" s="54"/>
      <c r="UKA149" s="55"/>
      <c r="UKB149" s="73"/>
      <c r="UKC149" s="51"/>
      <c r="UKD149" s="50"/>
      <c r="UKE149" s="53"/>
      <c r="UKF149" s="54"/>
      <c r="UKG149" s="55"/>
      <c r="UKH149" s="73"/>
      <c r="UKI149" s="51"/>
      <c r="UKJ149" s="50"/>
      <c r="UKK149" s="53"/>
      <c r="UKL149" s="54"/>
      <c r="UKM149" s="55"/>
      <c r="UKN149" s="73"/>
      <c r="UKO149" s="51"/>
      <c r="UKP149" s="50"/>
      <c r="UKQ149" s="53"/>
      <c r="UKR149" s="54"/>
      <c r="UKS149" s="55"/>
      <c r="UKT149" s="73"/>
      <c r="UKU149" s="51"/>
      <c r="UKV149" s="50"/>
      <c r="UKW149" s="53"/>
      <c r="UKX149" s="54"/>
      <c r="UKY149" s="55"/>
      <c r="UKZ149" s="73"/>
      <c r="ULA149" s="51"/>
      <c r="ULB149" s="50"/>
      <c r="ULC149" s="53"/>
      <c r="ULD149" s="54"/>
      <c r="ULE149" s="55"/>
      <c r="ULF149" s="73"/>
      <c r="ULG149" s="51"/>
      <c r="ULH149" s="50"/>
      <c r="ULI149" s="53"/>
      <c r="ULJ149" s="54"/>
      <c r="ULK149" s="55"/>
      <c r="ULL149" s="73"/>
      <c r="ULM149" s="51"/>
      <c r="ULN149" s="50"/>
      <c r="ULO149" s="53"/>
      <c r="ULP149" s="54"/>
      <c r="ULQ149" s="55"/>
      <c r="ULR149" s="73"/>
      <c r="ULS149" s="51"/>
      <c r="ULT149" s="50"/>
      <c r="ULU149" s="53"/>
      <c r="ULV149" s="54"/>
      <c r="ULW149" s="55"/>
      <c r="ULX149" s="73"/>
      <c r="ULY149" s="51"/>
      <c r="ULZ149" s="50"/>
      <c r="UMA149" s="53"/>
      <c r="UMB149" s="54"/>
      <c r="UMC149" s="55"/>
      <c r="UMD149" s="73"/>
      <c r="UME149" s="51"/>
      <c r="UMF149" s="50"/>
      <c r="UMG149" s="53"/>
      <c r="UMH149" s="54"/>
      <c r="UMI149" s="55"/>
      <c r="UMJ149" s="73"/>
      <c r="UMK149" s="51"/>
      <c r="UML149" s="50"/>
      <c r="UMM149" s="53"/>
      <c r="UMN149" s="54"/>
      <c r="UMO149" s="55"/>
      <c r="UMP149" s="73"/>
      <c r="UMQ149" s="51"/>
      <c r="UMR149" s="50"/>
      <c r="UMS149" s="53"/>
      <c r="UMT149" s="54"/>
      <c r="UMU149" s="55"/>
      <c r="UMV149" s="73"/>
      <c r="UMW149" s="51"/>
      <c r="UMX149" s="50"/>
      <c r="UMY149" s="53"/>
      <c r="UMZ149" s="54"/>
      <c r="UNA149" s="55"/>
      <c r="UNB149" s="73"/>
      <c r="UNC149" s="51"/>
      <c r="UND149" s="50"/>
      <c r="UNE149" s="53"/>
      <c r="UNF149" s="54"/>
      <c r="UNG149" s="55"/>
      <c r="UNH149" s="73"/>
      <c r="UNI149" s="51"/>
      <c r="UNJ149" s="50"/>
      <c r="UNK149" s="53"/>
      <c r="UNL149" s="54"/>
      <c r="UNM149" s="55"/>
      <c r="UNN149" s="73"/>
      <c r="UNO149" s="51"/>
      <c r="UNP149" s="50"/>
      <c r="UNQ149" s="53"/>
      <c r="UNR149" s="54"/>
      <c r="UNS149" s="55"/>
      <c r="UNT149" s="73"/>
      <c r="UNU149" s="51"/>
      <c r="UNV149" s="50"/>
      <c r="UNW149" s="53"/>
      <c r="UNX149" s="54"/>
      <c r="UNY149" s="55"/>
      <c r="UNZ149" s="73"/>
      <c r="UOA149" s="51"/>
      <c r="UOB149" s="50"/>
      <c r="UOC149" s="53"/>
      <c r="UOD149" s="54"/>
      <c r="UOE149" s="55"/>
      <c r="UOF149" s="73"/>
      <c r="UOG149" s="51"/>
      <c r="UOH149" s="50"/>
      <c r="UOI149" s="53"/>
      <c r="UOJ149" s="54"/>
      <c r="UOK149" s="55"/>
      <c r="UOL149" s="73"/>
      <c r="UOM149" s="51"/>
      <c r="UON149" s="50"/>
      <c r="UOO149" s="53"/>
      <c r="UOP149" s="54"/>
      <c r="UOQ149" s="55"/>
      <c r="UOR149" s="73"/>
      <c r="UOS149" s="51"/>
      <c r="UOT149" s="50"/>
      <c r="UOU149" s="53"/>
      <c r="UOV149" s="54"/>
      <c r="UOW149" s="55"/>
      <c r="UOX149" s="73"/>
      <c r="UOY149" s="51"/>
      <c r="UOZ149" s="50"/>
      <c r="UPA149" s="53"/>
      <c r="UPB149" s="54"/>
      <c r="UPC149" s="55"/>
      <c r="UPD149" s="73"/>
      <c r="UPE149" s="51"/>
      <c r="UPF149" s="50"/>
      <c r="UPG149" s="53"/>
      <c r="UPH149" s="54"/>
      <c r="UPI149" s="55"/>
      <c r="UPJ149" s="73"/>
      <c r="UPK149" s="51"/>
      <c r="UPL149" s="50"/>
      <c r="UPM149" s="53"/>
      <c r="UPN149" s="54"/>
      <c r="UPO149" s="55"/>
      <c r="UPP149" s="73"/>
      <c r="UPQ149" s="51"/>
      <c r="UPR149" s="50"/>
      <c r="UPS149" s="53"/>
      <c r="UPT149" s="54"/>
      <c r="UPU149" s="55"/>
      <c r="UPV149" s="73"/>
      <c r="UPW149" s="51"/>
      <c r="UPX149" s="50"/>
      <c r="UPY149" s="53"/>
      <c r="UPZ149" s="54"/>
      <c r="UQA149" s="55"/>
      <c r="UQB149" s="73"/>
      <c r="UQC149" s="51"/>
      <c r="UQD149" s="50"/>
      <c r="UQE149" s="53"/>
      <c r="UQF149" s="54"/>
      <c r="UQG149" s="55"/>
      <c r="UQH149" s="73"/>
      <c r="UQI149" s="51"/>
      <c r="UQJ149" s="50"/>
      <c r="UQK149" s="53"/>
      <c r="UQL149" s="54"/>
      <c r="UQM149" s="55"/>
      <c r="UQN149" s="73"/>
      <c r="UQO149" s="51"/>
      <c r="UQP149" s="50"/>
      <c r="UQQ149" s="53"/>
      <c r="UQR149" s="54"/>
      <c r="UQS149" s="55"/>
      <c r="UQT149" s="73"/>
      <c r="UQU149" s="51"/>
      <c r="UQV149" s="50"/>
      <c r="UQW149" s="53"/>
      <c r="UQX149" s="54"/>
      <c r="UQY149" s="55"/>
      <c r="UQZ149" s="73"/>
      <c r="URA149" s="51"/>
      <c r="URB149" s="50"/>
      <c r="URC149" s="53"/>
      <c r="URD149" s="54"/>
      <c r="URE149" s="55"/>
      <c r="URF149" s="73"/>
      <c r="URG149" s="51"/>
      <c r="URH149" s="50"/>
      <c r="URI149" s="53"/>
      <c r="URJ149" s="54"/>
      <c r="URK149" s="55"/>
      <c r="URL149" s="73"/>
      <c r="URM149" s="51"/>
      <c r="URN149" s="50"/>
      <c r="URO149" s="53"/>
      <c r="URP149" s="54"/>
      <c r="URQ149" s="55"/>
      <c r="URR149" s="73"/>
      <c r="URS149" s="51"/>
      <c r="URT149" s="50"/>
      <c r="URU149" s="53"/>
      <c r="URV149" s="54"/>
      <c r="URW149" s="55"/>
      <c r="URX149" s="73"/>
      <c r="URY149" s="51"/>
      <c r="URZ149" s="50"/>
      <c r="USA149" s="53"/>
      <c r="USB149" s="54"/>
      <c r="USC149" s="55"/>
      <c r="USD149" s="73"/>
      <c r="USE149" s="51"/>
      <c r="USF149" s="50"/>
      <c r="USG149" s="53"/>
      <c r="USH149" s="54"/>
      <c r="USI149" s="55"/>
      <c r="USJ149" s="73"/>
      <c r="USK149" s="51"/>
      <c r="USL149" s="50"/>
      <c r="USM149" s="53"/>
      <c r="USN149" s="54"/>
      <c r="USO149" s="55"/>
      <c r="USP149" s="73"/>
      <c r="USQ149" s="51"/>
      <c r="USR149" s="50"/>
      <c r="USS149" s="53"/>
      <c r="UST149" s="54"/>
      <c r="USU149" s="55"/>
      <c r="USV149" s="73"/>
      <c r="USW149" s="51"/>
      <c r="USX149" s="50"/>
      <c r="USY149" s="53"/>
      <c r="USZ149" s="54"/>
      <c r="UTA149" s="55"/>
      <c r="UTB149" s="73"/>
      <c r="UTC149" s="51"/>
      <c r="UTD149" s="50"/>
      <c r="UTE149" s="53"/>
      <c r="UTF149" s="54"/>
      <c r="UTG149" s="55"/>
      <c r="UTH149" s="73"/>
      <c r="UTI149" s="51"/>
      <c r="UTJ149" s="50"/>
      <c r="UTK149" s="53"/>
      <c r="UTL149" s="54"/>
      <c r="UTM149" s="55"/>
      <c r="UTN149" s="73"/>
      <c r="UTO149" s="51"/>
      <c r="UTP149" s="50"/>
      <c r="UTQ149" s="53"/>
      <c r="UTR149" s="54"/>
      <c r="UTS149" s="55"/>
      <c r="UTT149" s="73"/>
      <c r="UTU149" s="51"/>
      <c r="UTV149" s="50"/>
      <c r="UTW149" s="53"/>
      <c r="UTX149" s="54"/>
      <c r="UTY149" s="55"/>
      <c r="UTZ149" s="73"/>
      <c r="UUA149" s="51"/>
      <c r="UUB149" s="50"/>
      <c r="UUC149" s="53"/>
      <c r="UUD149" s="54"/>
      <c r="UUE149" s="55"/>
      <c r="UUF149" s="73"/>
      <c r="UUG149" s="51"/>
      <c r="UUH149" s="50"/>
      <c r="UUI149" s="53"/>
      <c r="UUJ149" s="54"/>
      <c r="UUK149" s="55"/>
      <c r="UUL149" s="73"/>
      <c r="UUM149" s="51"/>
      <c r="UUN149" s="50"/>
      <c r="UUO149" s="53"/>
      <c r="UUP149" s="54"/>
      <c r="UUQ149" s="55"/>
      <c r="UUR149" s="73"/>
      <c r="UUS149" s="51"/>
      <c r="UUT149" s="50"/>
      <c r="UUU149" s="53"/>
      <c r="UUV149" s="54"/>
      <c r="UUW149" s="55"/>
      <c r="UUX149" s="73"/>
      <c r="UUY149" s="51"/>
      <c r="UUZ149" s="50"/>
      <c r="UVA149" s="53"/>
      <c r="UVB149" s="54"/>
      <c r="UVC149" s="55"/>
      <c r="UVD149" s="73"/>
      <c r="UVE149" s="51"/>
      <c r="UVF149" s="50"/>
      <c r="UVG149" s="53"/>
      <c r="UVH149" s="54"/>
      <c r="UVI149" s="55"/>
      <c r="UVJ149" s="73"/>
      <c r="UVK149" s="51"/>
      <c r="UVL149" s="50"/>
      <c r="UVM149" s="53"/>
      <c r="UVN149" s="54"/>
      <c r="UVO149" s="55"/>
      <c r="UVP149" s="73"/>
      <c r="UVQ149" s="51"/>
      <c r="UVR149" s="50"/>
      <c r="UVS149" s="53"/>
      <c r="UVT149" s="54"/>
      <c r="UVU149" s="55"/>
      <c r="UVV149" s="73"/>
      <c r="UVW149" s="51"/>
      <c r="UVX149" s="50"/>
      <c r="UVY149" s="53"/>
      <c r="UVZ149" s="54"/>
      <c r="UWA149" s="55"/>
      <c r="UWB149" s="73"/>
      <c r="UWC149" s="51"/>
      <c r="UWD149" s="50"/>
      <c r="UWE149" s="53"/>
      <c r="UWF149" s="54"/>
      <c r="UWG149" s="55"/>
      <c r="UWH149" s="73"/>
      <c r="UWI149" s="51"/>
      <c r="UWJ149" s="50"/>
      <c r="UWK149" s="53"/>
      <c r="UWL149" s="54"/>
      <c r="UWM149" s="55"/>
      <c r="UWN149" s="73"/>
      <c r="UWO149" s="51"/>
      <c r="UWP149" s="50"/>
      <c r="UWQ149" s="53"/>
      <c r="UWR149" s="54"/>
      <c r="UWS149" s="55"/>
      <c r="UWT149" s="73"/>
      <c r="UWU149" s="51"/>
      <c r="UWV149" s="50"/>
      <c r="UWW149" s="53"/>
      <c r="UWX149" s="54"/>
      <c r="UWY149" s="55"/>
      <c r="UWZ149" s="73"/>
      <c r="UXA149" s="51"/>
      <c r="UXB149" s="50"/>
      <c r="UXC149" s="53"/>
      <c r="UXD149" s="54"/>
      <c r="UXE149" s="55"/>
      <c r="UXF149" s="73"/>
      <c r="UXG149" s="51"/>
      <c r="UXH149" s="50"/>
      <c r="UXI149" s="53"/>
      <c r="UXJ149" s="54"/>
      <c r="UXK149" s="55"/>
      <c r="UXL149" s="73"/>
      <c r="UXM149" s="51"/>
      <c r="UXN149" s="50"/>
      <c r="UXO149" s="53"/>
      <c r="UXP149" s="54"/>
      <c r="UXQ149" s="55"/>
      <c r="UXR149" s="73"/>
      <c r="UXS149" s="51"/>
      <c r="UXT149" s="50"/>
      <c r="UXU149" s="53"/>
      <c r="UXV149" s="54"/>
      <c r="UXW149" s="55"/>
      <c r="UXX149" s="73"/>
      <c r="UXY149" s="51"/>
      <c r="UXZ149" s="50"/>
      <c r="UYA149" s="53"/>
      <c r="UYB149" s="54"/>
      <c r="UYC149" s="55"/>
      <c r="UYD149" s="73"/>
      <c r="UYE149" s="51"/>
      <c r="UYF149" s="50"/>
      <c r="UYG149" s="53"/>
      <c r="UYH149" s="54"/>
      <c r="UYI149" s="55"/>
      <c r="UYJ149" s="73"/>
      <c r="UYK149" s="51"/>
      <c r="UYL149" s="50"/>
      <c r="UYM149" s="53"/>
      <c r="UYN149" s="54"/>
      <c r="UYO149" s="55"/>
      <c r="UYP149" s="73"/>
      <c r="UYQ149" s="51"/>
      <c r="UYR149" s="50"/>
      <c r="UYS149" s="53"/>
      <c r="UYT149" s="54"/>
      <c r="UYU149" s="55"/>
      <c r="UYV149" s="73"/>
      <c r="UYW149" s="51"/>
      <c r="UYX149" s="50"/>
      <c r="UYY149" s="53"/>
      <c r="UYZ149" s="54"/>
      <c r="UZA149" s="55"/>
      <c r="UZB149" s="73"/>
      <c r="UZC149" s="51"/>
      <c r="UZD149" s="50"/>
      <c r="UZE149" s="53"/>
      <c r="UZF149" s="54"/>
      <c r="UZG149" s="55"/>
      <c r="UZH149" s="73"/>
      <c r="UZI149" s="51"/>
      <c r="UZJ149" s="50"/>
      <c r="UZK149" s="53"/>
      <c r="UZL149" s="54"/>
      <c r="UZM149" s="55"/>
      <c r="UZN149" s="73"/>
      <c r="UZO149" s="51"/>
      <c r="UZP149" s="50"/>
      <c r="UZQ149" s="53"/>
      <c r="UZR149" s="54"/>
      <c r="UZS149" s="55"/>
      <c r="UZT149" s="73"/>
      <c r="UZU149" s="51"/>
      <c r="UZV149" s="50"/>
      <c r="UZW149" s="53"/>
      <c r="UZX149" s="54"/>
      <c r="UZY149" s="55"/>
      <c r="UZZ149" s="73"/>
      <c r="VAA149" s="51"/>
      <c r="VAB149" s="50"/>
      <c r="VAC149" s="53"/>
      <c r="VAD149" s="54"/>
      <c r="VAE149" s="55"/>
      <c r="VAF149" s="73"/>
      <c r="VAG149" s="51"/>
      <c r="VAH149" s="50"/>
      <c r="VAI149" s="53"/>
      <c r="VAJ149" s="54"/>
      <c r="VAK149" s="55"/>
      <c r="VAL149" s="73"/>
      <c r="VAM149" s="51"/>
      <c r="VAN149" s="50"/>
      <c r="VAO149" s="53"/>
      <c r="VAP149" s="54"/>
      <c r="VAQ149" s="55"/>
      <c r="VAR149" s="73"/>
      <c r="VAS149" s="51"/>
      <c r="VAT149" s="50"/>
      <c r="VAU149" s="53"/>
      <c r="VAV149" s="54"/>
      <c r="VAW149" s="55"/>
      <c r="VAX149" s="73"/>
      <c r="VAY149" s="51"/>
      <c r="VAZ149" s="50"/>
      <c r="VBA149" s="53"/>
      <c r="VBB149" s="54"/>
      <c r="VBC149" s="55"/>
      <c r="VBD149" s="73"/>
      <c r="VBE149" s="51"/>
      <c r="VBF149" s="50"/>
      <c r="VBG149" s="53"/>
      <c r="VBH149" s="54"/>
      <c r="VBI149" s="55"/>
      <c r="VBJ149" s="73"/>
      <c r="VBK149" s="51"/>
      <c r="VBL149" s="50"/>
      <c r="VBM149" s="53"/>
      <c r="VBN149" s="54"/>
      <c r="VBO149" s="55"/>
      <c r="VBP149" s="73"/>
      <c r="VBQ149" s="51"/>
      <c r="VBR149" s="50"/>
      <c r="VBS149" s="53"/>
      <c r="VBT149" s="54"/>
      <c r="VBU149" s="55"/>
      <c r="VBV149" s="73"/>
      <c r="VBW149" s="51"/>
      <c r="VBX149" s="50"/>
      <c r="VBY149" s="53"/>
      <c r="VBZ149" s="54"/>
      <c r="VCA149" s="55"/>
      <c r="VCB149" s="73"/>
      <c r="VCC149" s="51"/>
      <c r="VCD149" s="50"/>
      <c r="VCE149" s="53"/>
      <c r="VCF149" s="54"/>
      <c r="VCG149" s="55"/>
      <c r="VCH149" s="73"/>
      <c r="VCI149" s="51"/>
      <c r="VCJ149" s="50"/>
      <c r="VCK149" s="53"/>
      <c r="VCL149" s="54"/>
      <c r="VCM149" s="55"/>
      <c r="VCN149" s="73"/>
      <c r="VCO149" s="51"/>
      <c r="VCP149" s="50"/>
      <c r="VCQ149" s="53"/>
      <c r="VCR149" s="54"/>
      <c r="VCS149" s="55"/>
      <c r="VCT149" s="73"/>
      <c r="VCU149" s="51"/>
      <c r="VCV149" s="50"/>
      <c r="VCW149" s="53"/>
      <c r="VCX149" s="54"/>
      <c r="VCY149" s="55"/>
      <c r="VCZ149" s="73"/>
      <c r="VDA149" s="51"/>
      <c r="VDB149" s="50"/>
      <c r="VDC149" s="53"/>
      <c r="VDD149" s="54"/>
      <c r="VDE149" s="55"/>
      <c r="VDF149" s="73"/>
      <c r="VDG149" s="51"/>
      <c r="VDH149" s="50"/>
      <c r="VDI149" s="53"/>
      <c r="VDJ149" s="54"/>
      <c r="VDK149" s="55"/>
      <c r="VDL149" s="73"/>
      <c r="VDM149" s="51"/>
      <c r="VDN149" s="50"/>
      <c r="VDO149" s="53"/>
      <c r="VDP149" s="54"/>
      <c r="VDQ149" s="55"/>
      <c r="VDR149" s="73"/>
      <c r="VDS149" s="51"/>
      <c r="VDT149" s="50"/>
      <c r="VDU149" s="53"/>
      <c r="VDV149" s="54"/>
      <c r="VDW149" s="55"/>
      <c r="VDX149" s="73"/>
      <c r="VDY149" s="51"/>
      <c r="VDZ149" s="50"/>
      <c r="VEA149" s="53"/>
      <c r="VEB149" s="54"/>
      <c r="VEC149" s="55"/>
      <c r="VED149" s="73"/>
      <c r="VEE149" s="51"/>
      <c r="VEF149" s="50"/>
      <c r="VEG149" s="53"/>
      <c r="VEH149" s="54"/>
      <c r="VEI149" s="55"/>
      <c r="VEJ149" s="73"/>
      <c r="VEK149" s="51"/>
      <c r="VEL149" s="50"/>
      <c r="VEM149" s="53"/>
      <c r="VEN149" s="54"/>
      <c r="VEO149" s="55"/>
      <c r="VEP149" s="73"/>
      <c r="VEQ149" s="51"/>
      <c r="VER149" s="50"/>
      <c r="VES149" s="53"/>
      <c r="VET149" s="54"/>
      <c r="VEU149" s="55"/>
      <c r="VEV149" s="73"/>
      <c r="VEW149" s="51"/>
      <c r="VEX149" s="50"/>
      <c r="VEY149" s="53"/>
      <c r="VEZ149" s="54"/>
      <c r="VFA149" s="55"/>
      <c r="VFB149" s="73"/>
      <c r="VFC149" s="51"/>
      <c r="VFD149" s="50"/>
      <c r="VFE149" s="53"/>
      <c r="VFF149" s="54"/>
      <c r="VFG149" s="55"/>
      <c r="VFH149" s="73"/>
      <c r="VFI149" s="51"/>
      <c r="VFJ149" s="50"/>
      <c r="VFK149" s="53"/>
      <c r="VFL149" s="54"/>
      <c r="VFM149" s="55"/>
      <c r="VFN149" s="73"/>
      <c r="VFO149" s="51"/>
      <c r="VFP149" s="50"/>
      <c r="VFQ149" s="53"/>
      <c r="VFR149" s="54"/>
      <c r="VFS149" s="55"/>
      <c r="VFT149" s="73"/>
      <c r="VFU149" s="51"/>
      <c r="VFV149" s="50"/>
      <c r="VFW149" s="53"/>
      <c r="VFX149" s="54"/>
      <c r="VFY149" s="55"/>
      <c r="VFZ149" s="73"/>
      <c r="VGA149" s="51"/>
      <c r="VGB149" s="50"/>
      <c r="VGC149" s="53"/>
      <c r="VGD149" s="54"/>
      <c r="VGE149" s="55"/>
      <c r="VGF149" s="73"/>
      <c r="VGG149" s="51"/>
      <c r="VGH149" s="50"/>
      <c r="VGI149" s="53"/>
      <c r="VGJ149" s="54"/>
      <c r="VGK149" s="55"/>
      <c r="VGL149" s="73"/>
      <c r="VGM149" s="51"/>
      <c r="VGN149" s="50"/>
      <c r="VGO149" s="53"/>
      <c r="VGP149" s="54"/>
      <c r="VGQ149" s="55"/>
      <c r="VGR149" s="73"/>
      <c r="VGS149" s="51"/>
      <c r="VGT149" s="50"/>
      <c r="VGU149" s="53"/>
      <c r="VGV149" s="54"/>
      <c r="VGW149" s="55"/>
      <c r="VGX149" s="73"/>
      <c r="VGY149" s="51"/>
      <c r="VGZ149" s="50"/>
      <c r="VHA149" s="53"/>
      <c r="VHB149" s="54"/>
      <c r="VHC149" s="55"/>
      <c r="VHD149" s="73"/>
      <c r="VHE149" s="51"/>
      <c r="VHF149" s="50"/>
      <c r="VHG149" s="53"/>
      <c r="VHH149" s="54"/>
      <c r="VHI149" s="55"/>
      <c r="VHJ149" s="73"/>
      <c r="VHK149" s="51"/>
      <c r="VHL149" s="50"/>
      <c r="VHM149" s="53"/>
      <c r="VHN149" s="54"/>
      <c r="VHO149" s="55"/>
      <c r="VHP149" s="73"/>
      <c r="VHQ149" s="51"/>
      <c r="VHR149" s="50"/>
      <c r="VHS149" s="53"/>
      <c r="VHT149" s="54"/>
      <c r="VHU149" s="55"/>
      <c r="VHV149" s="73"/>
      <c r="VHW149" s="51"/>
      <c r="VHX149" s="50"/>
      <c r="VHY149" s="53"/>
      <c r="VHZ149" s="54"/>
      <c r="VIA149" s="55"/>
      <c r="VIB149" s="73"/>
      <c r="VIC149" s="51"/>
      <c r="VID149" s="50"/>
      <c r="VIE149" s="53"/>
      <c r="VIF149" s="54"/>
      <c r="VIG149" s="55"/>
      <c r="VIH149" s="73"/>
      <c r="VII149" s="51"/>
      <c r="VIJ149" s="50"/>
      <c r="VIK149" s="53"/>
      <c r="VIL149" s="54"/>
      <c r="VIM149" s="55"/>
      <c r="VIN149" s="73"/>
      <c r="VIO149" s="51"/>
      <c r="VIP149" s="50"/>
      <c r="VIQ149" s="53"/>
      <c r="VIR149" s="54"/>
      <c r="VIS149" s="55"/>
      <c r="VIT149" s="73"/>
      <c r="VIU149" s="51"/>
      <c r="VIV149" s="50"/>
      <c r="VIW149" s="53"/>
      <c r="VIX149" s="54"/>
      <c r="VIY149" s="55"/>
      <c r="VIZ149" s="73"/>
      <c r="VJA149" s="51"/>
      <c r="VJB149" s="50"/>
      <c r="VJC149" s="53"/>
      <c r="VJD149" s="54"/>
      <c r="VJE149" s="55"/>
      <c r="VJF149" s="73"/>
      <c r="VJG149" s="51"/>
      <c r="VJH149" s="50"/>
      <c r="VJI149" s="53"/>
      <c r="VJJ149" s="54"/>
      <c r="VJK149" s="55"/>
      <c r="VJL149" s="73"/>
      <c r="VJM149" s="51"/>
      <c r="VJN149" s="50"/>
      <c r="VJO149" s="53"/>
      <c r="VJP149" s="54"/>
      <c r="VJQ149" s="55"/>
      <c r="VJR149" s="73"/>
      <c r="VJS149" s="51"/>
      <c r="VJT149" s="50"/>
      <c r="VJU149" s="53"/>
      <c r="VJV149" s="54"/>
      <c r="VJW149" s="55"/>
      <c r="VJX149" s="73"/>
      <c r="VJY149" s="51"/>
      <c r="VJZ149" s="50"/>
      <c r="VKA149" s="53"/>
      <c r="VKB149" s="54"/>
      <c r="VKC149" s="55"/>
      <c r="VKD149" s="73"/>
      <c r="VKE149" s="51"/>
      <c r="VKF149" s="50"/>
      <c r="VKG149" s="53"/>
      <c r="VKH149" s="54"/>
      <c r="VKI149" s="55"/>
      <c r="VKJ149" s="73"/>
      <c r="VKK149" s="51"/>
      <c r="VKL149" s="50"/>
      <c r="VKM149" s="53"/>
      <c r="VKN149" s="54"/>
      <c r="VKO149" s="55"/>
      <c r="VKP149" s="73"/>
      <c r="VKQ149" s="51"/>
      <c r="VKR149" s="50"/>
      <c r="VKS149" s="53"/>
      <c r="VKT149" s="54"/>
      <c r="VKU149" s="55"/>
      <c r="VKV149" s="73"/>
      <c r="VKW149" s="51"/>
      <c r="VKX149" s="50"/>
      <c r="VKY149" s="53"/>
      <c r="VKZ149" s="54"/>
      <c r="VLA149" s="55"/>
      <c r="VLB149" s="73"/>
      <c r="VLC149" s="51"/>
      <c r="VLD149" s="50"/>
      <c r="VLE149" s="53"/>
      <c r="VLF149" s="54"/>
      <c r="VLG149" s="55"/>
      <c r="VLH149" s="73"/>
      <c r="VLI149" s="51"/>
      <c r="VLJ149" s="50"/>
      <c r="VLK149" s="53"/>
      <c r="VLL149" s="54"/>
      <c r="VLM149" s="55"/>
      <c r="VLN149" s="73"/>
      <c r="VLO149" s="51"/>
      <c r="VLP149" s="50"/>
      <c r="VLQ149" s="53"/>
      <c r="VLR149" s="54"/>
      <c r="VLS149" s="55"/>
      <c r="VLT149" s="73"/>
      <c r="VLU149" s="51"/>
      <c r="VLV149" s="50"/>
      <c r="VLW149" s="53"/>
      <c r="VLX149" s="54"/>
      <c r="VLY149" s="55"/>
      <c r="VLZ149" s="73"/>
      <c r="VMA149" s="51"/>
      <c r="VMB149" s="50"/>
      <c r="VMC149" s="53"/>
      <c r="VMD149" s="54"/>
      <c r="VME149" s="55"/>
      <c r="VMF149" s="73"/>
      <c r="VMG149" s="51"/>
      <c r="VMH149" s="50"/>
      <c r="VMI149" s="53"/>
      <c r="VMJ149" s="54"/>
      <c r="VMK149" s="55"/>
      <c r="VML149" s="73"/>
      <c r="VMM149" s="51"/>
      <c r="VMN149" s="50"/>
      <c r="VMO149" s="53"/>
      <c r="VMP149" s="54"/>
      <c r="VMQ149" s="55"/>
      <c r="VMR149" s="73"/>
      <c r="VMS149" s="51"/>
      <c r="VMT149" s="50"/>
      <c r="VMU149" s="53"/>
      <c r="VMV149" s="54"/>
      <c r="VMW149" s="55"/>
      <c r="VMX149" s="73"/>
      <c r="VMY149" s="51"/>
      <c r="VMZ149" s="50"/>
      <c r="VNA149" s="53"/>
      <c r="VNB149" s="54"/>
      <c r="VNC149" s="55"/>
      <c r="VND149" s="73"/>
      <c r="VNE149" s="51"/>
      <c r="VNF149" s="50"/>
      <c r="VNG149" s="53"/>
      <c r="VNH149" s="54"/>
      <c r="VNI149" s="55"/>
      <c r="VNJ149" s="73"/>
      <c r="VNK149" s="51"/>
      <c r="VNL149" s="50"/>
      <c r="VNM149" s="53"/>
      <c r="VNN149" s="54"/>
      <c r="VNO149" s="55"/>
      <c r="VNP149" s="73"/>
      <c r="VNQ149" s="51"/>
      <c r="VNR149" s="50"/>
      <c r="VNS149" s="53"/>
      <c r="VNT149" s="54"/>
      <c r="VNU149" s="55"/>
      <c r="VNV149" s="73"/>
      <c r="VNW149" s="51"/>
      <c r="VNX149" s="50"/>
      <c r="VNY149" s="53"/>
      <c r="VNZ149" s="54"/>
      <c r="VOA149" s="55"/>
      <c r="VOB149" s="73"/>
      <c r="VOC149" s="51"/>
      <c r="VOD149" s="50"/>
      <c r="VOE149" s="53"/>
      <c r="VOF149" s="54"/>
      <c r="VOG149" s="55"/>
      <c r="VOH149" s="73"/>
      <c r="VOI149" s="51"/>
      <c r="VOJ149" s="50"/>
      <c r="VOK149" s="53"/>
      <c r="VOL149" s="54"/>
      <c r="VOM149" s="55"/>
      <c r="VON149" s="73"/>
      <c r="VOO149" s="51"/>
      <c r="VOP149" s="50"/>
      <c r="VOQ149" s="53"/>
      <c r="VOR149" s="54"/>
      <c r="VOS149" s="55"/>
      <c r="VOT149" s="73"/>
      <c r="VOU149" s="51"/>
      <c r="VOV149" s="50"/>
      <c r="VOW149" s="53"/>
      <c r="VOX149" s="54"/>
      <c r="VOY149" s="55"/>
      <c r="VOZ149" s="73"/>
      <c r="VPA149" s="51"/>
      <c r="VPB149" s="50"/>
      <c r="VPC149" s="53"/>
      <c r="VPD149" s="54"/>
      <c r="VPE149" s="55"/>
      <c r="VPF149" s="73"/>
      <c r="VPG149" s="51"/>
      <c r="VPH149" s="50"/>
      <c r="VPI149" s="53"/>
      <c r="VPJ149" s="54"/>
      <c r="VPK149" s="55"/>
      <c r="VPL149" s="73"/>
      <c r="VPM149" s="51"/>
      <c r="VPN149" s="50"/>
      <c r="VPO149" s="53"/>
      <c r="VPP149" s="54"/>
      <c r="VPQ149" s="55"/>
      <c r="VPR149" s="73"/>
      <c r="VPS149" s="51"/>
      <c r="VPT149" s="50"/>
      <c r="VPU149" s="53"/>
      <c r="VPV149" s="54"/>
      <c r="VPW149" s="55"/>
      <c r="VPX149" s="73"/>
      <c r="VPY149" s="51"/>
      <c r="VPZ149" s="50"/>
      <c r="VQA149" s="53"/>
      <c r="VQB149" s="54"/>
      <c r="VQC149" s="55"/>
      <c r="VQD149" s="73"/>
      <c r="VQE149" s="51"/>
      <c r="VQF149" s="50"/>
      <c r="VQG149" s="53"/>
      <c r="VQH149" s="54"/>
      <c r="VQI149" s="55"/>
      <c r="VQJ149" s="73"/>
      <c r="VQK149" s="51"/>
      <c r="VQL149" s="50"/>
      <c r="VQM149" s="53"/>
      <c r="VQN149" s="54"/>
      <c r="VQO149" s="55"/>
      <c r="VQP149" s="73"/>
      <c r="VQQ149" s="51"/>
      <c r="VQR149" s="50"/>
      <c r="VQS149" s="53"/>
      <c r="VQT149" s="54"/>
      <c r="VQU149" s="55"/>
      <c r="VQV149" s="73"/>
      <c r="VQW149" s="51"/>
      <c r="VQX149" s="50"/>
      <c r="VQY149" s="53"/>
      <c r="VQZ149" s="54"/>
      <c r="VRA149" s="55"/>
      <c r="VRB149" s="73"/>
      <c r="VRC149" s="51"/>
      <c r="VRD149" s="50"/>
      <c r="VRE149" s="53"/>
      <c r="VRF149" s="54"/>
      <c r="VRG149" s="55"/>
      <c r="VRH149" s="73"/>
      <c r="VRI149" s="51"/>
      <c r="VRJ149" s="50"/>
      <c r="VRK149" s="53"/>
      <c r="VRL149" s="54"/>
      <c r="VRM149" s="55"/>
      <c r="VRN149" s="73"/>
      <c r="VRO149" s="51"/>
      <c r="VRP149" s="50"/>
      <c r="VRQ149" s="53"/>
      <c r="VRR149" s="54"/>
      <c r="VRS149" s="55"/>
      <c r="VRT149" s="73"/>
      <c r="VRU149" s="51"/>
      <c r="VRV149" s="50"/>
      <c r="VRW149" s="53"/>
      <c r="VRX149" s="54"/>
      <c r="VRY149" s="55"/>
      <c r="VRZ149" s="73"/>
      <c r="VSA149" s="51"/>
      <c r="VSB149" s="50"/>
      <c r="VSC149" s="53"/>
      <c r="VSD149" s="54"/>
      <c r="VSE149" s="55"/>
      <c r="VSF149" s="73"/>
      <c r="VSG149" s="51"/>
      <c r="VSH149" s="50"/>
      <c r="VSI149" s="53"/>
      <c r="VSJ149" s="54"/>
      <c r="VSK149" s="55"/>
      <c r="VSL149" s="73"/>
      <c r="VSM149" s="51"/>
      <c r="VSN149" s="50"/>
      <c r="VSO149" s="53"/>
      <c r="VSP149" s="54"/>
      <c r="VSQ149" s="55"/>
      <c r="VSR149" s="73"/>
      <c r="VSS149" s="51"/>
      <c r="VST149" s="50"/>
      <c r="VSU149" s="53"/>
      <c r="VSV149" s="54"/>
      <c r="VSW149" s="55"/>
      <c r="VSX149" s="73"/>
      <c r="VSY149" s="51"/>
      <c r="VSZ149" s="50"/>
      <c r="VTA149" s="53"/>
      <c r="VTB149" s="54"/>
      <c r="VTC149" s="55"/>
      <c r="VTD149" s="73"/>
      <c r="VTE149" s="51"/>
      <c r="VTF149" s="50"/>
      <c r="VTG149" s="53"/>
      <c r="VTH149" s="54"/>
      <c r="VTI149" s="55"/>
      <c r="VTJ149" s="73"/>
      <c r="VTK149" s="51"/>
      <c r="VTL149" s="50"/>
      <c r="VTM149" s="53"/>
      <c r="VTN149" s="54"/>
      <c r="VTO149" s="55"/>
      <c r="VTP149" s="73"/>
      <c r="VTQ149" s="51"/>
      <c r="VTR149" s="50"/>
      <c r="VTS149" s="53"/>
      <c r="VTT149" s="54"/>
      <c r="VTU149" s="55"/>
      <c r="VTV149" s="73"/>
      <c r="VTW149" s="51"/>
      <c r="VTX149" s="50"/>
      <c r="VTY149" s="53"/>
      <c r="VTZ149" s="54"/>
      <c r="VUA149" s="55"/>
      <c r="VUB149" s="73"/>
      <c r="VUC149" s="51"/>
      <c r="VUD149" s="50"/>
      <c r="VUE149" s="53"/>
      <c r="VUF149" s="54"/>
      <c r="VUG149" s="55"/>
      <c r="VUH149" s="73"/>
      <c r="VUI149" s="51"/>
      <c r="VUJ149" s="50"/>
      <c r="VUK149" s="53"/>
      <c r="VUL149" s="54"/>
      <c r="VUM149" s="55"/>
      <c r="VUN149" s="73"/>
      <c r="VUO149" s="51"/>
      <c r="VUP149" s="50"/>
      <c r="VUQ149" s="53"/>
      <c r="VUR149" s="54"/>
      <c r="VUS149" s="55"/>
      <c r="VUT149" s="73"/>
      <c r="VUU149" s="51"/>
      <c r="VUV149" s="50"/>
      <c r="VUW149" s="53"/>
      <c r="VUX149" s="54"/>
      <c r="VUY149" s="55"/>
      <c r="VUZ149" s="73"/>
      <c r="VVA149" s="51"/>
      <c r="VVB149" s="50"/>
      <c r="VVC149" s="53"/>
      <c r="VVD149" s="54"/>
      <c r="VVE149" s="55"/>
      <c r="VVF149" s="73"/>
      <c r="VVG149" s="51"/>
      <c r="VVH149" s="50"/>
      <c r="VVI149" s="53"/>
      <c r="VVJ149" s="54"/>
      <c r="VVK149" s="55"/>
      <c r="VVL149" s="73"/>
      <c r="VVM149" s="51"/>
      <c r="VVN149" s="50"/>
      <c r="VVO149" s="53"/>
      <c r="VVP149" s="54"/>
      <c r="VVQ149" s="55"/>
      <c r="VVR149" s="73"/>
      <c r="VVS149" s="51"/>
      <c r="VVT149" s="50"/>
      <c r="VVU149" s="53"/>
      <c r="VVV149" s="54"/>
      <c r="VVW149" s="55"/>
      <c r="VVX149" s="73"/>
      <c r="VVY149" s="51"/>
      <c r="VVZ149" s="50"/>
      <c r="VWA149" s="53"/>
      <c r="VWB149" s="54"/>
      <c r="VWC149" s="55"/>
      <c r="VWD149" s="73"/>
      <c r="VWE149" s="51"/>
      <c r="VWF149" s="50"/>
      <c r="VWG149" s="53"/>
      <c r="VWH149" s="54"/>
      <c r="VWI149" s="55"/>
      <c r="VWJ149" s="73"/>
      <c r="VWK149" s="51"/>
      <c r="VWL149" s="50"/>
      <c r="VWM149" s="53"/>
      <c r="VWN149" s="54"/>
      <c r="VWO149" s="55"/>
      <c r="VWP149" s="73"/>
      <c r="VWQ149" s="51"/>
      <c r="VWR149" s="50"/>
      <c r="VWS149" s="53"/>
      <c r="VWT149" s="54"/>
      <c r="VWU149" s="55"/>
      <c r="VWV149" s="73"/>
      <c r="VWW149" s="51"/>
      <c r="VWX149" s="50"/>
      <c r="VWY149" s="53"/>
      <c r="VWZ149" s="54"/>
      <c r="VXA149" s="55"/>
      <c r="VXB149" s="73"/>
      <c r="VXC149" s="51"/>
      <c r="VXD149" s="50"/>
      <c r="VXE149" s="53"/>
      <c r="VXF149" s="54"/>
      <c r="VXG149" s="55"/>
      <c r="VXH149" s="73"/>
      <c r="VXI149" s="51"/>
      <c r="VXJ149" s="50"/>
      <c r="VXK149" s="53"/>
      <c r="VXL149" s="54"/>
      <c r="VXM149" s="55"/>
      <c r="VXN149" s="73"/>
      <c r="VXO149" s="51"/>
      <c r="VXP149" s="50"/>
      <c r="VXQ149" s="53"/>
      <c r="VXR149" s="54"/>
      <c r="VXS149" s="55"/>
      <c r="VXT149" s="73"/>
      <c r="VXU149" s="51"/>
      <c r="VXV149" s="50"/>
      <c r="VXW149" s="53"/>
      <c r="VXX149" s="54"/>
      <c r="VXY149" s="55"/>
      <c r="VXZ149" s="73"/>
      <c r="VYA149" s="51"/>
      <c r="VYB149" s="50"/>
      <c r="VYC149" s="53"/>
      <c r="VYD149" s="54"/>
      <c r="VYE149" s="55"/>
      <c r="VYF149" s="73"/>
      <c r="VYG149" s="51"/>
      <c r="VYH149" s="50"/>
      <c r="VYI149" s="53"/>
      <c r="VYJ149" s="54"/>
      <c r="VYK149" s="55"/>
      <c r="VYL149" s="73"/>
      <c r="VYM149" s="51"/>
      <c r="VYN149" s="50"/>
      <c r="VYO149" s="53"/>
      <c r="VYP149" s="54"/>
      <c r="VYQ149" s="55"/>
      <c r="VYR149" s="73"/>
      <c r="VYS149" s="51"/>
      <c r="VYT149" s="50"/>
      <c r="VYU149" s="53"/>
      <c r="VYV149" s="54"/>
      <c r="VYW149" s="55"/>
      <c r="VYX149" s="73"/>
      <c r="VYY149" s="51"/>
      <c r="VYZ149" s="50"/>
      <c r="VZA149" s="53"/>
      <c r="VZB149" s="54"/>
      <c r="VZC149" s="55"/>
      <c r="VZD149" s="73"/>
      <c r="VZE149" s="51"/>
      <c r="VZF149" s="50"/>
      <c r="VZG149" s="53"/>
      <c r="VZH149" s="54"/>
      <c r="VZI149" s="55"/>
      <c r="VZJ149" s="73"/>
      <c r="VZK149" s="51"/>
      <c r="VZL149" s="50"/>
      <c r="VZM149" s="53"/>
      <c r="VZN149" s="54"/>
      <c r="VZO149" s="55"/>
      <c r="VZP149" s="73"/>
      <c r="VZQ149" s="51"/>
      <c r="VZR149" s="50"/>
      <c r="VZS149" s="53"/>
      <c r="VZT149" s="54"/>
      <c r="VZU149" s="55"/>
      <c r="VZV149" s="73"/>
      <c r="VZW149" s="51"/>
      <c r="VZX149" s="50"/>
      <c r="VZY149" s="53"/>
      <c r="VZZ149" s="54"/>
      <c r="WAA149" s="55"/>
      <c r="WAB149" s="73"/>
      <c r="WAC149" s="51"/>
      <c r="WAD149" s="50"/>
      <c r="WAE149" s="53"/>
      <c r="WAF149" s="54"/>
      <c r="WAG149" s="55"/>
      <c r="WAH149" s="73"/>
      <c r="WAI149" s="51"/>
      <c r="WAJ149" s="50"/>
      <c r="WAK149" s="53"/>
      <c r="WAL149" s="54"/>
      <c r="WAM149" s="55"/>
      <c r="WAN149" s="73"/>
      <c r="WAO149" s="51"/>
      <c r="WAP149" s="50"/>
      <c r="WAQ149" s="53"/>
      <c r="WAR149" s="54"/>
      <c r="WAS149" s="55"/>
      <c r="WAT149" s="73"/>
      <c r="WAU149" s="51"/>
      <c r="WAV149" s="50"/>
      <c r="WAW149" s="53"/>
      <c r="WAX149" s="54"/>
      <c r="WAY149" s="55"/>
      <c r="WAZ149" s="73"/>
      <c r="WBA149" s="51"/>
      <c r="WBB149" s="50"/>
      <c r="WBC149" s="53"/>
      <c r="WBD149" s="54"/>
      <c r="WBE149" s="55"/>
      <c r="WBF149" s="73"/>
      <c r="WBG149" s="51"/>
      <c r="WBH149" s="50"/>
      <c r="WBI149" s="53"/>
      <c r="WBJ149" s="54"/>
      <c r="WBK149" s="55"/>
      <c r="WBL149" s="73"/>
      <c r="WBM149" s="51"/>
      <c r="WBN149" s="50"/>
      <c r="WBO149" s="53"/>
      <c r="WBP149" s="54"/>
      <c r="WBQ149" s="55"/>
      <c r="WBR149" s="73"/>
      <c r="WBS149" s="51"/>
      <c r="WBT149" s="50"/>
      <c r="WBU149" s="53"/>
      <c r="WBV149" s="54"/>
      <c r="WBW149" s="55"/>
      <c r="WBX149" s="73"/>
      <c r="WBY149" s="51"/>
      <c r="WBZ149" s="50"/>
      <c r="WCA149" s="53"/>
      <c r="WCB149" s="54"/>
      <c r="WCC149" s="55"/>
      <c r="WCD149" s="73"/>
      <c r="WCE149" s="51"/>
      <c r="WCF149" s="50"/>
      <c r="WCG149" s="53"/>
      <c r="WCH149" s="54"/>
      <c r="WCI149" s="55"/>
      <c r="WCJ149" s="73"/>
      <c r="WCK149" s="51"/>
      <c r="WCL149" s="50"/>
      <c r="WCM149" s="53"/>
      <c r="WCN149" s="54"/>
      <c r="WCO149" s="55"/>
      <c r="WCP149" s="73"/>
      <c r="WCQ149" s="51"/>
      <c r="WCR149" s="50"/>
      <c r="WCS149" s="53"/>
      <c r="WCT149" s="54"/>
      <c r="WCU149" s="55"/>
      <c r="WCV149" s="73"/>
      <c r="WCW149" s="51"/>
      <c r="WCX149" s="50"/>
      <c r="WCY149" s="53"/>
      <c r="WCZ149" s="54"/>
      <c r="WDA149" s="55"/>
      <c r="WDB149" s="73"/>
      <c r="WDC149" s="51"/>
      <c r="WDD149" s="50"/>
      <c r="WDE149" s="53"/>
      <c r="WDF149" s="54"/>
      <c r="WDG149" s="55"/>
      <c r="WDH149" s="73"/>
      <c r="WDI149" s="51"/>
      <c r="WDJ149" s="50"/>
      <c r="WDK149" s="53"/>
      <c r="WDL149" s="54"/>
      <c r="WDM149" s="55"/>
      <c r="WDN149" s="73"/>
      <c r="WDO149" s="51"/>
      <c r="WDP149" s="50"/>
      <c r="WDQ149" s="53"/>
      <c r="WDR149" s="54"/>
      <c r="WDS149" s="55"/>
      <c r="WDT149" s="73"/>
      <c r="WDU149" s="51"/>
      <c r="WDV149" s="50"/>
      <c r="WDW149" s="53"/>
      <c r="WDX149" s="54"/>
      <c r="WDY149" s="55"/>
      <c r="WDZ149" s="73"/>
      <c r="WEA149" s="51"/>
      <c r="WEB149" s="50"/>
      <c r="WEC149" s="53"/>
      <c r="WED149" s="54"/>
      <c r="WEE149" s="55"/>
      <c r="WEF149" s="73"/>
      <c r="WEG149" s="51"/>
      <c r="WEH149" s="50"/>
      <c r="WEI149" s="53"/>
      <c r="WEJ149" s="54"/>
      <c r="WEK149" s="55"/>
      <c r="WEL149" s="73"/>
      <c r="WEM149" s="51"/>
      <c r="WEN149" s="50"/>
      <c r="WEO149" s="53"/>
      <c r="WEP149" s="54"/>
      <c r="WEQ149" s="55"/>
      <c r="WER149" s="73"/>
      <c r="WES149" s="51"/>
      <c r="WET149" s="50"/>
      <c r="WEU149" s="53"/>
      <c r="WEV149" s="54"/>
      <c r="WEW149" s="55"/>
      <c r="WEX149" s="73"/>
      <c r="WEY149" s="51"/>
      <c r="WEZ149" s="50"/>
      <c r="WFA149" s="53"/>
      <c r="WFB149" s="54"/>
      <c r="WFC149" s="55"/>
      <c r="WFD149" s="73"/>
      <c r="WFE149" s="51"/>
      <c r="WFF149" s="50"/>
      <c r="WFG149" s="53"/>
      <c r="WFH149" s="54"/>
      <c r="WFI149" s="55"/>
      <c r="WFJ149" s="73"/>
      <c r="WFK149" s="51"/>
      <c r="WFL149" s="50"/>
      <c r="WFM149" s="53"/>
      <c r="WFN149" s="54"/>
      <c r="WFO149" s="55"/>
      <c r="WFP149" s="73"/>
      <c r="WFQ149" s="51"/>
      <c r="WFR149" s="50"/>
      <c r="WFS149" s="53"/>
      <c r="WFT149" s="54"/>
      <c r="WFU149" s="55"/>
      <c r="WFV149" s="73"/>
      <c r="WFW149" s="51"/>
      <c r="WFX149" s="50"/>
      <c r="WFY149" s="53"/>
      <c r="WFZ149" s="54"/>
      <c r="WGA149" s="55"/>
      <c r="WGB149" s="73"/>
      <c r="WGC149" s="51"/>
      <c r="WGD149" s="50"/>
      <c r="WGE149" s="53"/>
      <c r="WGF149" s="54"/>
      <c r="WGG149" s="55"/>
      <c r="WGH149" s="73"/>
      <c r="WGI149" s="51"/>
      <c r="WGJ149" s="50"/>
      <c r="WGK149" s="53"/>
      <c r="WGL149" s="54"/>
      <c r="WGM149" s="55"/>
      <c r="WGN149" s="73"/>
      <c r="WGO149" s="51"/>
      <c r="WGP149" s="50"/>
      <c r="WGQ149" s="53"/>
      <c r="WGR149" s="54"/>
      <c r="WGS149" s="55"/>
      <c r="WGT149" s="73"/>
      <c r="WGU149" s="51"/>
      <c r="WGV149" s="50"/>
      <c r="WGW149" s="53"/>
      <c r="WGX149" s="54"/>
      <c r="WGY149" s="55"/>
      <c r="WGZ149" s="73"/>
      <c r="WHA149" s="51"/>
      <c r="WHB149" s="50"/>
      <c r="WHC149" s="53"/>
      <c r="WHD149" s="54"/>
      <c r="WHE149" s="55"/>
      <c r="WHF149" s="73"/>
      <c r="WHG149" s="51"/>
      <c r="WHH149" s="50"/>
      <c r="WHI149" s="53"/>
      <c r="WHJ149" s="54"/>
      <c r="WHK149" s="55"/>
      <c r="WHL149" s="73"/>
      <c r="WHM149" s="51"/>
      <c r="WHN149" s="50"/>
      <c r="WHO149" s="53"/>
      <c r="WHP149" s="54"/>
      <c r="WHQ149" s="55"/>
      <c r="WHR149" s="73"/>
      <c r="WHS149" s="51"/>
      <c r="WHT149" s="50"/>
      <c r="WHU149" s="53"/>
      <c r="WHV149" s="54"/>
      <c r="WHW149" s="55"/>
      <c r="WHX149" s="73"/>
      <c r="WHY149" s="51"/>
      <c r="WHZ149" s="50"/>
      <c r="WIA149" s="53"/>
      <c r="WIB149" s="54"/>
      <c r="WIC149" s="55"/>
      <c r="WID149" s="73"/>
      <c r="WIE149" s="51"/>
      <c r="WIF149" s="50"/>
      <c r="WIG149" s="53"/>
      <c r="WIH149" s="54"/>
      <c r="WII149" s="55"/>
      <c r="WIJ149" s="73"/>
      <c r="WIK149" s="51"/>
      <c r="WIL149" s="50"/>
      <c r="WIM149" s="53"/>
      <c r="WIN149" s="54"/>
      <c r="WIO149" s="55"/>
      <c r="WIP149" s="73"/>
      <c r="WIQ149" s="51"/>
      <c r="WIR149" s="50"/>
      <c r="WIS149" s="53"/>
      <c r="WIT149" s="54"/>
      <c r="WIU149" s="55"/>
      <c r="WIV149" s="73"/>
      <c r="WIW149" s="51"/>
      <c r="WIX149" s="50"/>
      <c r="WIY149" s="53"/>
      <c r="WIZ149" s="54"/>
      <c r="WJA149" s="55"/>
      <c r="WJB149" s="73"/>
      <c r="WJC149" s="51"/>
      <c r="WJD149" s="50"/>
      <c r="WJE149" s="53"/>
      <c r="WJF149" s="54"/>
      <c r="WJG149" s="55"/>
      <c r="WJH149" s="73"/>
      <c r="WJI149" s="51"/>
      <c r="WJJ149" s="50"/>
      <c r="WJK149" s="53"/>
      <c r="WJL149" s="54"/>
      <c r="WJM149" s="55"/>
      <c r="WJN149" s="73"/>
      <c r="WJO149" s="51"/>
      <c r="WJP149" s="50"/>
      <c r="WJQ149" s="53"/>
      <c r="WJR149" s="54"/>
      <c r="WJS149" s="55"/>
      <c r="WJT149" s="73"/>
      <c r="WJU149" s="51"/>
      <c r="WJV149" s="50"/>
      <c r="WJW149" s="53"/>
      <c r="WJX149" s="54"/>
      <c r="WJY149" s="55"/>
      <c r="WJZ149" s="73"/>
      <c r="WKA149" s="51"/>
      <c r="WKB149" s="50"/>
      <c r="WKC149" s="53"/>
      <c r="WKD149" s="54"/>
      <c r="WKE149" s="55"/>
      <c r="WKF149" s="73"/>
      <c r="WKG149" s="51"/>
      <c r="WKH149" s="50"/>
      <c r="WKI149" s="53"/>
      <c r="WKJ149" s="54"/>
      <c r="WKK149" s="55"/>
      <c r="WKL149" s="73"/>
      <c r="WKM149" s="51"/>
      <c r="WKN149" s="50"/>
      <c r="WKO149" s="53"/>
      <c r="WKP149" s="54"/>
      <c r="WKQ149" s="55"/>
      <c r="WKR149" s="73"/>
      <c r="WKS149" s="51"/>
      <c r="WKT149" s="50"/>
      <c r="WKU149" s="53"/>
      <c r="WKV149" s="54"/>
      <c r="WKW149" s="55"/>
      <c r="WKX149" s="73"/>
      <c r="WKY149" s="51"/>
      <c r="WKZ149" s="50"/>
      <c r="WLA149" s="53"/>
      <c r="WLB149" s="54"/>
      <c r="WLC149" s="55"/>
      <c r="WLD149" s="73"/>
      <c r="WLE149" s="51"/>
      <c r="WLF149" s="50"/>
      <c r="WLG149" s="53"/>
      <c r="WLH149" s="54"/>
      <c r="WLI149" s="55"/>
      <c r="WLJ149" s="73"/>
      <c r="WLK149" s="51"/>
      <c r="WLL149" s="50"/>
      <c r="WLM149" s="53"/>
      <c r="WLN149" s="54"/>
      <c r="WLO149" s="55"/>
      <c r="WLP149" s="73"/>
      <c r="WLQ149" s="51"/>
      <c r="WLR149" s="50"/>
      <c r="WLS149" s="53"/>
      <c r="WLT149" s="54"/>
      <c r="WLU149" s="55"/>
      <c r="WLV149" s="73"/>
      <c r="WLW149" s="51"/>
      <c r="WLX149" s="50"/>
      <c r="WLY149" s="53"/>
      <c r="WLZ149" s="54"/>
      <c r="WMA149" s="55"/>
      <c r="WMB149" s="73"/>
      <c r="WMC149" s="51"/>
      <c r="WMD149" s="50"/>
      <c r="WME149" s="53"/>
      <c r="WMF149" s="54"/>
      <c r="WMG149" s="55"/>
      <c r="WMH149" s="73"/>
      <c r="WMI149" s="51"/>
      <c r="WMJ149" s="50"/>
      <c r="WMK149" s="53"/>
      <c r="WML149" s="54"/>
      <c r="WMM149" s="55"/>
      <c r="WMN149" s="73"/>
      <c r="WMO149" s="51"/>
      <c r="WMP149" s="50"/>
      <c r="WMQ149" s="53"/>
      <c r="WMR149" s="54"/>
      <c r="WMS149" s="55"/>
      <c r="WMT149" s="73"/>
      <c r="WMU149" s="51"/>
      <c r="WMV149" s="50"/>
      <c r="WMW149" s="53"/>
      <c r="WMX149" s="54"/>
      <c r="WMY149" s="55"/>
      <c r="WMZ149" s="73"/>
      <c r="WNA149" s="51"/>
      <c r="WNB149" s="50"/>
      <c r="WNC149" s="53"/>
      <c r="WND149" s="54"/>
      <c r="WNE149" s="55"/>
      <c r="WNF149" s="73"/>
      <c r="WNG149" s="51"/>
      <c r="WNH149" s="50"/>
      <c r="WNI149" s="53"/>
      <c r="WNJ149" s="54"/>
      <c r="WNK149" s="55"/>
      <c r="WNL149" s="73"/>
      <c r="WNM149" s="51"/>
      <c r="WNN149" s="50"/>
      <c r="WNO149" s="53"/>
      <c r="WNP149" s="54"/>
      <c r="WNQ149" s="55"/>
      <c r="WNR149" s="73"/>
      <c r="WNS149" s="51"/>
      <c r="WNT149" s="50"/>
      <c r="WNU149" s="53"/>
      <c r="WNV149" s="54"/>
      <c r="WNW149" s="55"/>
      <c r="WNX149" s="73"/>
      <c r="WNY149" s="51"/>
      <c r="WNZ149" s="50"/>
      <c r="WOA149" s="53"/>
      <c r="WOB149" s="54"/>
      <c r="WOC149" s="55"/>
      <c r="WOD149" s="73"/>
      <c r="WOE149" s="51"/>
      <c r="WOF149" s="50"/>
      <c r="WOG149" s="53"/>
      <c r="WOH149" s="54"/>
      <c r="WOI149" s="55"/>
      <c r="WOJ149" s="73"/>
      <c r="WOK149" s="51"/>
      <c r="WOL149" s="50"/>
      <c r="WOM149" s="53"/>
      <c r="WON149" s="54"/>
      <c r="WOO149" s="55"/>
      <c r="WOP149" s="73"/>
      <c r="WOQ149" s="51"/>
      <c r="WOR149" s="50"/>
      <c r="WOS149" s="53"/>
      <c r="WOT149" s="54"/>
      <c r="WOU149" s="55"/>
      <c r="WOV149" s="73"/>
      <c r="WOW149" s="51"/>
      <c r="WOX149" s="50"/>
      <c r="WOY149" s="53"/>
      <c r="WOZ149" s="54"/>
      <c r="WPA149" s="55"/>
      <c r="WPB149" s="73"/>
      <c r="WPC149" s="51"/>
      <c r="WPD149" s="50"/>
      <c r="WPE149" s="53"/>
      <c r="WPF149" s="54"/>
      <c r="WPG149" s="55"/>
      <c r="WPH149" s="73"/>
      <c r="WPI149" s="51"/>
      <c r="WPJ149" s="50"/>
      <c r="WPK149" s="53"/>
      <c r="WPL149" s="54"/>
      <c r="WPM149" s="55"/>
      <c r="WPN149" s="73"/>
      <c r="WPO149" s="51"/>
      <c r="WPP149" s="50"/>
      <c r="WPQ149" s="53"/>
      <c r="WPR149" s="54"/>
      <c r="WPS149" s="55"/>
      <c r="WPT149" s="73"/>
      <c r="WPU149" s="51"/>
      <c r="WPV149" s="50"/>
      <c r="WPW149" s="53"/>
      <c r="WPX149" s="54"/>
      <c r="WPY149" s="55"/>
      <c r="WPZ149" s="73"/>
      <c r="WQA149" s="51"/>
      <c r="WQB149" s="50"/>
      <c r="WQC149" s="53"/>
      <c r="WQD149" s="54"/>
      <c r="WQE149" s="55"/>
      <c r="WQF149" s="73"/>
      <c r="WQG149" s="51"/>
      <c r="WQH149" s="50"/>
      <c r="WQI149" s="53"/>
      <c r="WQJ149" s="54"/>
      <c r="WQK149" s="55"/>
      <c r="WQL149" s="73"/>
      <c r="WQM149" s="51"/>
      <c r="WQN149" s="50"/>
      <c r="WQO149" s="53"/>
      <c r="WQP149" s="54"/>
      <c r="WQQ149" s="55"/>
      <c r="WQR149" s="73"/>
      <c r="WQS149" s="51"/>
      <c r="WQT149" s="50"/>
      <c r="WQU149" s="53"/>
      <c r="WQV149" s="54"/>
      <c r="WQW149" s="55"/>
      <c r="WQX149" s="73"/>
      <c r="WQY149" s="51"/>
      <c r="WQZ149" s="50"/>
      <c r="WRA149" s="53"/>
      <c r="WRB149" s="54"/>
      <c r="WRC149" s="55"/>
      <c r="WRD149" s="73"/>
      <c r="WRE149" s="51"/>
      <c r="WRF149" s="50"/>
      <c r="WRG149" s="53"/>
      <c r="WRH149" s="54"/>
      <c r="WRI149" s="55"/>
      <c r="WRJ149" s="73"/>
      <c r="WRK149" s="51"/>
      <c r="WRL149" s="50"/>
      <c r="WRM149" s="53"/>
      <c r="WRN149" s="54"/>
      <c r="WRO149" s="55"/>
      <c r="WRP149" s="73"/>
      <c r="WRQ149" s="51"/>
      <c r="WRR149" s="50"/>
      <c r="WRS149" s="53"/>
      <c r="WRT149" s="54"/>
      <c r="WRU149" s="55"/>
      <c r="WRV149" s="73"/>
      <c r="WRW149" s="51"/>
      <c r="WRX149" s="50"/>
      <c r="WRY149" s="53"/>
      <c r="WRZ149" s="54"/>
      <c r="WSA149" s="55"/>
      <c r="WSB149" s="73"/>
      <c r="WSC149" s="51"/>
      <c r="WSD149" s="50"/>
      <c r="WSE149" s="53"/>
      <c r="WSF149" s="54"/>
      <c r="WSG149" s="55"/>
      <c r="WSH149" s="73"/>
      <c r="WSI149" s="51"/>
      <c r="WSJ149" s="50"/>
      <c r="WSK149" s="53"/>
      <c r="WSL149" s="54"/>
      <c r="WSM149" s="55"/>
      <c r="WSN149" s="73"/>
      <c r="WSO149" s="51"/>
      <c r="WSP149" s="50"/>
      <c r="WSQ149" s="53"/>
      <c r="WSR149" s="54"/>
      <c r="WSS149" s="55"/>
      <c r="WST149" s="73"/>
      <c r="WSU149" s="51"/>
      <c r="WSV149" s="50"/>
      <c r="WSW149" s="53"/>
      <c r="WSX149" s="54"/>
      <c r="WSY149" s="55"/>
      <c r="WSZ149" s="73"/>
      <c r="WTA149" s="51"/>
      <c r="WTB149" s="50"/>
      <c r="WTC149" s="53"/>
      <c r="WTD149" s="54"/>
      <c r="WTE149" s="55"/>
      <c r="WTF149" s="73"/>
      <c r="WTG149" s="51"/>
      <c r="WTH149" s="50"/>
      <c r="WTI149" s="53"/>
      <c r="WTJ149" s="54"/>
      <c r="WTK149" s="55"/>
      <c r="WTL149" s="73"/>
      <c r="WTM149" s="51"/>
      <c r="WTN149" s="50"/>
      <c r="WTO149" s="53"/>
      <c r="WTP149" s="54"/>
      <c r="WTQ149" s="55"/>
      <c r="WTR149" s="73"/>
      <c r="WTS149" s="51"/>
      <c r="WTT149" s="50"/>
      <c r="WTU149" s="53"/>
      <c r="WTV149" s="54"/>
      <c r="WTW149" s="55"/>
      <c r="WTX149" s="73"/>
      <c r="WTY149" s="51"/>
      <c r="WTZ149" s="50"/>
      <c r="WUA149" s="53"/>
      <c r="WUB149" s="54"/>
      <c r="WUC149" s="55"/>
      <c r="WUD149" s="73"/>
      <c r="WUE149" s="51"/>
      <c r="WUF149" s="50"/>
      <c r="WUG149" s="53"/>
      <c r="WUH149" s="54"/>
      <c r="WUI149" s="55"/>
      <c r="WUJ149" s="73"/>
      <c r="WUK149" s="51"/>
      <c r="WUL149" s="50"/>
      <c r="WUM149" s="53"/>
      <c r="WUN149" s="54"/>
      <c r="WUO149" s="55"/>
      <c r="WUP149" s="73"/>
      <c r="WUQ149" s="51"/>
      <c r="WUR149" s="50"/>
      <c r="WUS149" s="53"/>
      <c r="WUT149" s="54"/>
      <c r="WUU149" s="55"/>
      <c r="WUV149" s="73"/>
      <c r="WUW149" s="51"/>
      <c r="WUX149" s="50"/>
      <c r="WUY149" s="53"/>
      <c r="WUZ149" s="54"/>
      <c r="WVA149" s="55"/>
      <c r="WVB149" s="73"/>
      <c r="WVC149" s="51"/>
      <c r="WVD149" s="50"/>
      <c r="WVE149" s="53"/>
      <c r="WVF149" s="54"/>
      <c r="WVG149" s="55"/>
      <c r="WVH149" s="73"/>
      <c r="WVI149" s="51"/>
      <c r="WVJ149" s="50"/>
      <c r="WVK149" s="53"/>
      <c r="WVL149" s="54"/>
      <c r="WVM149" s="55"/>
      <c r="WVN149" s="73"/>
      <c r="WVO149" s="51"/>
      <c r="WVP149" s="50"/>
      <c r="WVQ149" s="53"/>
      <c r="WVR149" s="54"/>
      <c r="WVS149" s="55"/>
      <c r="WVT149" s="73"/>
      <c r="WVU149" s="51"/>
      <c r="WVV149" s="50"/>
      <c r="WVW149" s="53"/>
      <c r="WVX149" s="54"/>
      <c r="WVY149" s="55"/>
      <c r="WVZ149" s="73"/>
      <c r="WWA149" s="51"/>
      <c r="WWB149" s="50"/>
      <c r="WWC149" s="53"/>
      <c r="WWD149" s="54"/>
      <c r="WWE149" s="55"/>
      <c r="WWF149" s="73"/>
      <c r="WWG149" s="51"/>
      <c r="WWH149" s="50"/>
      <c r="WWI149" s="53"/>
      <c r="WWJ149" s="54"/>
      <c r="WWK149" s="55"/>
      <c r="WWL149" s="73"/>
      <c r="WWM149" s="51"/>
      <c r="WWN149" s="50"/>
      <c r="WWO149" s="53"/>
      <c r="WWP149" s="54"/>
      <c r="WWQ149" s="55"/>
      <c r="WWR149" s="73"/>
      <c r="WWS149" s="51"/>
      <c r="WWT149" s="50"/>
      <c r="WWU149" s="53"/>
      <c r="WWV149" s="54"/>
      <c r="WWW149" s="55"/>
      <c r="WWX149" s="73"/>
      <c r="WWY149" s="51"/>
      <c r="WWZ149" s="50"/>
      <c r="WXA149" s="53"/>
      <c r="WXB149" s="54"/>
      <c r="WXC149" s="55"/>
      <c r="WXD149" s="73"/>
      <c r="WXE149" s="51"/>
      <c r="WXF149" s="50"/>
      <c r="WXG149" s="53"/>
      <c r="WXH149" s="54"/>
      <c r="WXI149" s="55"/>
      <c r="WXJ149" s="73"/>
      <c r="WXK149" s="51"/>
      <c r="WXL149" s="50"/>
      <c r="WXM149" s="53"/>
      <c r="WXN149" s="54"/>
      <c r="WXO149" s="55"/>
      <c r="WXP149" s="73"/>
      <c r="WXQ149" s="51"/>
      <c r="WXR149" s="50"/>
      <c r="WXS149" s="53"/>
      <c r="WXT149" s="54"/>
      <c r="WXU149" s="55"/>
      <c r="WXV149" s="73"/>
      <c r="WXW149" s="51"/>
      <c r="WXX149" s="50"/>
      <c r="WXY149" s="53"/>
      <c r="WXZ149" s="54"/>
      <c r="WYA149" s="55"/>
      <c r="WYB149" s="73"/>
      <c r="WYC149" s="51"/>
      <c r="WYD149" s="50"/>
      <c r="WYE149" s="53"/>
      <c r="WYF149" s="54"/>
      <c r="WYG149" s="55"/>
      <c r="WYH149" s="73"/>
      <c r="WYI149" s="51"/>
      <c r="WYJ149" s="50"/>
      <c r="WYK149" s="53"/>
      <c r="WYL149" s="54"/>
      <c r="WYM149" s="55"/>
      <c r="WYN149" s="73"/>
      <c r="WYO149" s="51"/>
      <c r="WYP149" s="50"/>
      <c r="WYQ149" s="53"/>
      <c r="WYR149" s="54"/>
      <c r="WYS149" s="55"/>
      <c r="WYT149" s="73"/>
      <c r="WYU149" s="51"/>
      <c r="WYV149" s="50"/>
      <c r="WYW149" s="53"/>
      <c r="WYX149" s="54"/>
      <c r="WYY149" s="55"/>
      <c r="WYZ149" s="73"/>
      <c r="WZA149" s="51"/>
      <c r="WZB149" s="50"/>
      <c r="WZC149" s="53"/>
      <c r="WZD149" s="54"/>
      <c r="WZE149" s="55"/>
      <c r="WZF149" s="73"/>
      <c r="WZG149" s="51"/>
      <c r="WZH149" s="50"/>
      <c r="WZI149" s="53"/>
      <c r="WZJ149" s="54"/>
      <c r="WZK149" s="55"/>
      <c r="WZL149" s="73"/>
      <c r="WZM149" s="51"/>
      <c r="WZN149" s="50"/>
      <c r="WZO149" s="53"/>
      <c r="WZP149" s="54"/>
      <c r="WZQ149" s="55"/>
      <c r="WZR149" s="73"/>
      <c r="WZS149" s="51"/>
      <c r="WZT149" s="50"/>
      <c r="WZU149" s="53"/>
      <c r="WZV149" s="54"/>
      <c r="WZW149" s="55"/>
      <c r="WZX149" s="73"/>
      <c r="WZY149" s="51"/>
      <c r="WZZ149" s="50"/>
      <c r="XAA149" s="53"/>
      <c r="XAB149" s="54"/>
      <c r="XAC149" s="55"/>
      <c r="XAD149" s="73"/>
      <c r="XAE149" s="51"/>
      <c r="XAF149" s="50"/>
      <c r="XAG149" s="53"/>
      <c r="XAH149" s="54"/>
      <c r="XAI149" s="55"/>
      <c r="XAJ149" s="73"/>
      <c r="XAK149" s="51"/>
      <c r="XAL149" s="50"/>
      <c r="XAM149" s="53"/>
      <c r="XAN149" s="54"/>
      <c r="XAO149" s="55"/>
      <c r="XAP149" s="73"/>
      <c r="XAQ149" s="51"/>
      <c r="XAR149" s="50"/>
      <c r="XAS149" s="53"/>
      <c r="XAT149" s="54"/>
      <c r="XAU149" s="55"/>
      <c r="XAV149" s="73"/>
      <c r="XAW149" s="51"/>
      <c r="XAX149" s="50"/>
      <c r="XAY149" s="53"/>
      <c r="XAZ149" s="54"/>
      <c r="XBA149" s="55"/>
      <c r="XBB149" s="73"/>
      <c r="XBC149" s="51"/>
      <c r="XBD149" s="50"/>
      <c r="XBE149" s="53"/>
      <c r="XBF149" s="54"/>
      <c r="XBG149" s="55"/>
      <c r="XBH149" s="73"/>
      <c r="XBI149" s="51"/>
      <c r="XBJ149" s="50"/>
      <c r="XBK149" s="53"/>
      <c r="XBL149" s="54"/>
      <c r="XBM149" s="55"/>
      <c r="XBN149" s="73"/>
      <c r="XBO149" s="51"/>
      <c r="XBP149" s="50"/>
      <c r="XBQ149" s="53"/>
      <c r="XBR149" s="54"/>
      <c r="XBS149" s="55"/>
      <c r="XBT149" s="73"/>
      <c r="XBU149" s="51"/>
      <c r="XBV149" s="50"/>
      <c r="XBW149" s="53"/>
      <c r="XBX149" s="54"/>
      <c r="XBY149" s="55"/>
      <c r="XBZ149" s="73"/>
      <c r="XCA149" s="51"/>
      <c r="XCB149" s="50"/>
      <c r="XCC149" s="53"/>
      <c r="XCD149" s="54"/>
      <c r="XCE149" s="55"/>
      <c r="XCF149" s="73"/>
      <c r="XCG149" s="51"/>
      <c r="XCH149" s="50"/>
      <c r="XCI149" s="53"/>
      <c r="XCJ149" s="54"/>
      <c r="XCK149" s="55"/>
      <c r="XCL149" s="73"/>
      <c r="XCM149" s="51"/>
      <c r="XCN149" s="50"/>
      <c r="XCO149" s="53"/>
      <c r="XCP149" s="54"/>
      <c r="XCQ149" s="55"/>
      <c r="XCR149" s="73"/>
      <c r="XCS149" s="51"/>
      <c r="XCT149" s="50"/>
      <c r="XCU149" s="53"/>
      <c r="XCV149" s="54"/>
      <c r="XCW149" s="55"/>
      <c r="XCX149" s="73"/>
      <c r="XCY149" s="51"/>
      <c r="XCZ149" s="50"/>
      <c r="XDA149" s="53"/>
      <c r="XDB149" s="54"/>
      <c r="XDC149" s="55"/>
      <c r="XDD149" s="73"/>
      <c r="XDE149" s="51"/>
      <c r="XDF149" s="50"/>
      <c r="XDG149" s="53"/>
      <c r="XDH149" s="54"/>
      <c r="XDI149" s="55"/>
      <c r="XDJ149" s="73"/>
      <c r="XDK149" s="51"/>
      <c r="XDL149" s="50"/>
      <c r="XDM149" s="53"/>
      <c r="XDN149" s="54"/>
      <c r="XDO149" s="55"/>
      <c r="XDP149" s="73"/>
      <c r="XDQ149" s="51"/>
      <c r="XDR149" s="50"/>
      <c r="XDS149" s="53"/>
      <c r="XDT149" s="54"/>
      <c r="XDU149" s="55"/>
      <c r="XDV149" s="73"/>
      <c r="XDW149" s="51"/>
      <c r="XDX149" s="50"/>
      <c r="XDY149" s="53"/>
      <c r="XDZ149" s="54"/>
      <c r="XEA149" s="55"/>
      <c r="XEB149" s="73"/>
      <c r="XEC149" s="51"/>
      <c r="XED149" s="50"/>
      <c r="XEE149" s="53"/>
      <c r="XEF149" s="54"/>
      <c r="XEG149" s="55"/>
      <c r="XEH149" s="73"/>
      <c r="XEI149" s="51"/>
      <c r="XEJ149" s="50"/>
      <c r="XEK149" s="53"/>
      <c r="XEL149" s="54"/>
      <c r="XEM149" s="55"/>
      <c r="XEN149" s="73"/>
      <c r="XEO149" s="51"/>
      <c r="XEP149" s="50"/>
      <c r="XEQ149" s="53"/>
      <c r="XER149" s="54"/>
      <c r="XES149" s="55"/>
      <c r="XET149" s="73"/>
      <c r="XEU149" s="51"/>
      <c r="XEV149" s="50"/>
      <c r="XEW149" s="53"/>
      <c r="XEX149" s="54"/>
      <c r="XEY149" s="55"/>
      <c r="XEZ149" s="73"/>
      <c r="XFA149" s="51"/>
      <c r="XFB149" s="50"/>
      <c r="XFC149" s="53"/>
      <c r="XFD149" s="54"/>
    </row>
    <row r="150" spans="1:16384" ht="15" customHeight="1" x14ac:dyDescent="0.25">
      <c r="A150" s="18"/>
      <c r="B150" s="8"/>
      <c r="C150" s="8"/>
      <c r="D150" s="8"/>
      <c r="E150" s="266" t="s">
        <v>335</v>
      </c>
      <c r="F150" s="326" t="s">
        <v>319</v>
      </c>
      <c r="G150" s="326"/>
      <c r="H150" s="326"/>
      <c r="I150" s="326"/>
      <c r="J150" s="310"/>
      <c r="K150" s="175" t="s">
        <v>2</v>
      </c>
      <c r="L150" s="151">
        <v>4</v>
      </c>
      <c r="M150" s="49">
        <v>1</v>
      </c>
      <c r="N150" s="27">
        <f t="shared" ref="N150:N151" si="19">+L150*M150</f>
        <v>4</v>
      </c>
      <c r="O150" s="27">
        <v>1</v>
      </c>
      <c r="P150" s="79">
        <f t="shared" ref="P150:P151" si="20">+L150*O150</f>
        <v>4</v>
      </c>
      <c r="Q150" s="80"/>
      <c r="R150" s="8"/>
      <c r="S150" s="739"/>
      <c r="T150" s="41"/>
      <c r="U150" s="41"/>
      <c r="V150" s="41"/>
      <c r="W150" s="41"/>
      <c r="X150" s="41"/>
      <c r="Y150" s="41"/>
      <c r="Z150" s="41"/>
      <c r="AA150" s="41"/>
      <c r="AB150" s="41"/>
      <c r="AC150" s="41"/>
      <c r="AD150" s="41"/>
      <c r="AE150" s="41"/>
      <c r="AF150" s="41"/>
      <c r="AG150" s="41"/>
      <c r="AH150" s="41"/>
      <c r="AI150" s="41"/>
      <c r="AJ150" s="41"/>
      <c r="AK150" s="41"/>
      <c r="AL150" s="41"/>
      <c r="AM150" s="41"/>
      <c r="AN150" s="41"/>
      <c r="AO150" s="41"/>
      <c r="AP150" s="41"/>
      <c r="AQ150" s="41"/>
      <c r="AR150" s="41"/>
      <c r="AS150" s="41"/>
      <c r="CJ150" s="41"/>
      <c r="CK150" s="41"/>
      <c r="CL150" s="41"/>
      <c r="CM150" s="41"/>
      <c r="CN150" s="41"/>
      <c r="CO150" s="41"/>
      <c r="CP150" s="41"/>
      <c r="CQ150" s="41"/>
      <c r="CR150" s="41"/>
      <c r="CS150" s="41"/>
      <c r="CT150" s="41"/>
      <c r="CU150" s="41"/>
      <c r="CV150" s="41"/>
      <c r="CW150" s="41"/>
      <c r="CX150" s="41"/>
      <c r="CY150" s="41"/>
      <c r="CZ150" s="41"/>
      <c r="DA150" s="41"/>
      <c r="DB150" s="41"/>
      <c r="DC150" s="41"/>
      <c r="DD150" s="41"/>
      <c r="DE150" s="41"/>
      <c r="DF150" s="41"/>
      <c r="DG150" s="41"/>
      <c r="DH150" s="41"/>
      <c r="DI150" s="41"/>
      <c r="DJ150" s="41"/>
      <c r="DK150" s="41"/>
      <c r="DL150" s="41"/>
      <c r="DM150" s="41"/>
      <c r="DN150" s="41"/>
      <c r="DO150" s="41"/>
      <c r="DP150" s="41"/>
      <c r="DQ150" s="41"/>
      <c r="DR150" s="41"/>
      <c r="DS150" s="41"/>
      <c r="DT150" s="41"/>
      <c r="DU150" s="41"/>
      <c r="DV150" s="41"/>
      <c r="DW150" s="41"/>
      <c r="DX150" s="41"/>
      <c r="DY150" s="41"/>
      <c r="DZ150" s="41"/>
      <c r="EA150" s="41"/>
      <c r="EB150" s="41"/>
      <c r="EC150" s="41"/>
      <c r="ED150" s="41"/>
      <c r="EE150" s="41"/>
      <c r="EF150" s="41"/>
      <c r="EG150" s="41"/>
      <c r="EH150" s="41"/>
      <c r="EI150" s="41"/>
      <c r="EJ150" s="41"/>
      <c r="EK150" s="41"/>
      <c r="EL150" s="41"/>
      <c r="EM150" s="41"/>
      <c r="EN150" s="41"/>
      <c r="EO150" s="41"/>
      <c r="EP150" s="41"/>
      <c r="EQ150" s="41"/>
      <c r="ER150" s="41"/>
      <c r="ES150" s="41"/>
      <c r="ET150" s="41"/>
      <c r="EU150" s="41"/>
      <c r="EV150" s="41"/>
      <c r="EW150" s="41"/>
      <c r="EX150" s="41"/>
      <c r="EY150" s="41"/>
      <c r="EZ150" s="41"/>
      <c r="FA150" s="41"/>
      <c r="FB150" s="41"/>
      <c r="FC150" s="41"/>
      <c r="FD150" s="41"/>
      <c r="FE150" s="41"/>
      <c r="FF150" s="41"/>
      <c r="FG150" s="41"/>
      <c r="FH150" s="41"/>
      <c r="FI150" s="41"/>
      <c r="FJ150" s="41"/>
      <c r="FK150" s="41"/>
      <c r="FL150" s="41"/>
      <c r="FM150" s="41"/>
      <c r="FN150" s="41"/>
      <c r="FO150" s="41"/>
      <c r="FP150" s="41"/>
      <c r="FQ150" s="41"/>
      <c r="FR150" s="41"/>
      <c r="FS150" s="41"/>
      <c r="FT150" s="41"/>
      <c r="FU150" s="41"/>
      <c r="FV150" s="41"/>
      <c r="FW150" s="41"/>
      <c r="FX150" s="41"/>
      <c r="FY150" s="41"/>
      <c r="FZ150" s="41"/>
      <c r="GA150" s="41"/>
      <c r="GB150" s="41"/>
      <c r="GC150" s="41"/>
      <c r="GD150" s="41"/>
      <c r="GE150" s="41"/>
      <c r="GF150" s="41"/>
      <c r="GG150" s="41"/>
      <c r="GH150" s="41"/>
      <c r="GI150" s="41"/>
      <c r="GJ150" s="41"/>
      <c r="GK150" s="41"/>
      <c r="GL150" s="41"/>
      <c r="GM150" s="41"/>
      <c r="GN150" s="41"/>
      <c r="GO150" s="41"/>
      <c r="GP150" s="41"/>
      <c r="GQ150" s="41"/>
      <c r="GR150" s="41"/>
      <c r="GS150" s="41"/>
      <c r="GT150" s="41"/>
      <c r="GU150" s="41"/>
      <c r="GV150" s="41"/>
      <c r="GW150" s="41"/>
      <c r="GX150" s="41"/>
      <c r="GY150" s="41"/>
      <c r="GZ150" s="41"/>
      <c r="HA150" s="41"/>
      <c r="HB150" s="41"/>
      <c r="HC150" s="41"/>
      <c r="HD150" s="41"/>
      <c r="HE150" s="41"/>
      <c r="HF150" s="41"/>
      <c r="HG150" s="41"/>
      <c r="HH150" s="41"/>
      <c r="HI150" s="41"/>
      <c r="HJ150" s="41"/>
      <c r="HK150" s="41"/>
      <c r="HL150" s="41"/>
      <c r="HM150" s="41"/>
      <c r="HN150" s="41"/>
      <c r="HO150" s="41"/>
      <c r="HP150" s="41"/>
      <c r="HQ150" s="41"/>
      <c r="HR150" s="41"/>
      <c r="HS150" s="41"/>
      <c r="HT150" s="41"/>
      <c r="HU150" s="41"/>
      <c r="HV150" s="41"/>
      <c r="HW150" s="41"/>
      <c r="HX150" s="41"/>
      <c r="HY150" s="41"/>
      <c r="HZ150" s="41"/>
      <c r="IA150" s="41"/>
      <c r="IB150" s="41"/>
      <c r="IC150" s="41"/>
      <c r="ID150" s="41"/>
      <c r="IE150" s="41"/>
      <c r="IF150" s="41"/>
      <c r="IG150" s="41"/>
      <c r="IH150" s="41"/>
      <c r="II150" s="41"/>
      <c r="IJ150" s="41"/>
      <c r="IK150" s="41"/>
      <c r="IL150" s="41"/>
      <c r="IM150" s="41"/>
      <c r="IN150" s="41"/>
      <c r="IO150" s="41"/>
      <c r="IP150" s="41"/>
      <c r="IQ150" s="41"/>
      <c r="IR150" s="41"/>
      <c r="IS150" s="41"/>
      <c r="IT150" s="41"/>
      <c r="IU150" s="41"/>
      <c r="IV150" s="41"/>
      <c r="IW150" s="41"/>
      <c r="IX150" s="41"/>
      <c r="IY150" s="41"/>
      <c r="IZ150" s="41"/>
      <c r="JA150" s="41"/>
      <c r="JB150" s="41"/>
      <c r="JC150" s="41"/>
      <c r="JD150" s="41"/>
      <c r="JE150" s="41"/>
      <c r="JF150" s="41"/>
      <c r="JG150" s="41"/>
      <c r="JH150" s="41"/>
      <c r="JI150" s="41"/>
      <c r="JJ150" s="41"/>
      <c r="JK150" s="41"/>
      <c r="JL150" s="41"/>
      <c r="JM150" s="41"/>
      <c r="JN150" s="41"/>
      <c r="JO150" s="41"/>
      <c r="JP150" s="41"/>
      <c r="JQ150" s="41"/>
      <c r="JR150" s="41"/>
      <c r="JS150" s="41"/>
      <c r="JT150" s="41"/>
      <c r="JU150" s="41"/>
      <c r="JV150" s="41"/>
      <c r="JW150" s="41"/>
      <c r="JX150" s="41"/>
      <c r="JY150" s="41"/>
      <c r="JZ150" s="41"/>
      <c r="KA150" s="41"/>
      <c r="KB150" s="41"/>
      <c r="KC150" s="41"/>
      <c r="KD150" s="41"/>
      <c r="KE150" s="41"/>
      <c r="KF150" s="41"/>
      <c r="KG150" s="41"/>
      <c r="KH150" s="41"/>
      <c r="KI150" s="41"/>
      <c r="KJ150" s="41"/>
      <c r="KK150" s="41"/>
      <c r="KL150" s="41"/>
      <c r="KM150" s="41"/>
      <c r="KN150" s="41"/>
      <c r="KO150" s="41"/>
      <c r="KP150" s="41"/>
      <c r="KQ150" s="41"/>
      <c r="KR150" s="41"/>
      <c r="KS150" s="41"/>
      <c r="KT150" s="41"/>
      <c r="KU150" s="41"/>
    </row>
    <row r="151" spans="1:16384" x14ac:dyDescent="0.25">
      <c r="A151" s="18"/>
      <c r="B151" s="8"/>
      <c r="C151" s="8"/>
      <c r="D151" s="8"/>
      <c r="E151" s="265" t="s">
        <v>336</v>
      </c>
      <c r="F151" s="735" t="s">
        <v>138</v>
      </c>
      <c r="G151" s="735"/>
      <c r="H151" s="735"/>
      <c r="I151" s="735"/>
      <c r="J151" s="736"/>
      <c r="K151" s="175" t="s">
        <v>2</v>
      </c>
      <c r="L151" s="151">
        <v>3</v>
      </c>
      <c r="M151" s="49">
        <v>1</v>
      </c>
      <c r="N151" s="27">
        <f t="shared" si="19"/>
        <v>3</v>
      </c>
      <c r="O151" s="27">
        <v>1</v>
      </c>
      <c r="P151" s="79">
        <f t="shared" si="20"/>
        <v>3</v>
      </c>
      <c r="Q151" s="741" t="s">
        <v>216</v>
      </c>
      <c r="R151" s="742"/>
      <c r="S151" s="739"/>
      <c r="T151" s="41"/>
      <c r="U151" s="41"/>
      <c r="V151" s="41"/>
      <c r="W151" s="41"/>
      <c r="X151" s="41"/>
      <c r="Y151" s="41"/>
      <c r="Z151" s="41"/>
      <c r="AA151" s="41"/>
      <c r="AB151" s="41"/>
      <c r="AC151" s="41"/>
      <c r="AD151" s="41"/>
      <c r="AE151" s="41"/>
      <c r="AF151" s="41"/>
      <c r="AG151" s="41"/>
      <c r="AH151" s="41"/>
      <c r="AI151" s="41"/>
      <c r="AJ151" s="41"/>
      <c r="AK151" s="41"/>
      <c r="AL151" s="41"/>
      <c r="AM151" s="41"/>
      <c r="AN151" s="41"/>
      <c r="AO151" s="41"/>
      <c r="AP151" s="41"/>
      <c r="AQ151" s="41"/>
      <c r="AR151" s="41"/>
      <c r="AS151" s="41"/>
      <c r="CJ151" s="41"/>
      <c r="CK151" s="41"/>
      <c r="CL151" s="41"/>
      <c r="CM151" s="41"/>
      <c r="CN151" s="41"/>
      <c r="CO151" s="41"/>
      <c r="CP151" s="41"/>
      <c r="CQ151" s="41"/>
      <c r="CR151" s="41"/>
      <c r="CS151" s="41"/>
      <c r="CT151" s="41"/>
      <c r="CU151" s="41"/>
      <c r="CV151" s="41"/>
      <c r="CW151" s="41"/>
      <c r="CX151" s="41"/>
      <c r="CY151" s="41"/>
      <c r="CZ151" s="41"/>
      <c r="DA151" s="41"/>
      <c r="DB151" s="41"/>
      <c r="DC151" s="41"/>
      <c r="DD151" s="41"/>
      <c r="DE151" s="41"/>
      <c r="DF151" s="41"/>
      <c r="DG151" s="41"/>
      <c r="DH151" s="41"/>
      <c r="DI151" s="41"/>
      <c r="DJ151" s="41"/>
      <c r="DK151" s="41"/>
      <c r="DL151" s="41"/>
      <c r="DM151" s="41"/>
      <c r="DN151" s="41"/>
      <c r="DO151" s="41"/>
      <c r="DP151" s="41"/>
      <c r="DQ151" s="41"/>
      <c r="DR151" s="41"/>
      <c r="DS151" s="41"/>
      <c r="DT151" s="41"/>
      <c r="DU151" s="41"/>
      <c r="DV151" s="41"/>
      <c r="DW151" s="41"/>
      <c r="DX151" s="41"/>
      <c r="DY151" s="41"/>
      <c r="DZ151" s="41"/>
      <c r="EA151" s="41"/>
      <c r="EB151" s="41"/>
      <c r="EC151" s="41"/>
      <c r="ED151" s="41"/>
      <c r="EE151" s="41"/>
      <c r="EF151" s="41"/>
      <c r="EG151" s="41"/>
      <c r="EH151" s="41"/>
      <c r="EI151" s="41"/>
      <c r="EJ151" s="41"/>
      <c r="EK151" s="41"/>
      <c r="EL151" s="41"/>
      <c r="EM151" s="41"/>
      <c r="EN151" s="41"/>
      <c r="EO151" s="41"/>
      <c r="EP151" s="41"/>
      <c r="EQ151" s="41"/>
      <c r="ER151" s="41"/>
      <c r="ES151" s="41"/>
      <c r="ET151" s="41"/>
      <c r="EU151" s="41"/>
      <c r="EV151" s="41"/>
      <c r="EW151" s="41"/>
      <c r="EX151" s="41"/>
      <c r="EY151" s="41"/>
      <c r="EZ151" s="41"/>
      <c r="FA151" s="41"/>
      <c r="FB151" s="41"/>
      <c r="FC151" s="41"/>
      <c r="FD151" s="41"/>
      <c r="FE151" s="41"/>
      <c r="FF151" s="41"/>
      <c r="FG151" s="41"/>
      <c r="FH151" s="41"/>
      <c r="FI151" s="41"/>
      <c r="FJ151" s="41"/>
      <c r="FK151" s="41"/>
      <c r="FL151" s="41"/>
      <c r="FM151" s="41"/>
      <c r="FN151" s="41"/>
      <c r="FO151" s="41"/>
      <c r="FP151" s="41"/>
      <c r="FQ151" s="41"/>
      <c r="FR151" s="41"/>
      <c r="FS151" s="41"/>
      <c r="FT151" s="41"/>
      <c r="FU151" s="41"/>
      <c r="FV151" s="41"/>
      <c r="FW151" s="41"/>
      <c r="FX151" s="41"/>
      <c r="FY151" s="41"/>
      <c r="FZ151" s="41"/>
      <c r="GA151" s="41"/>
      <c r="GB151" s="41"/>
      <c r="GC151" s="41"/>
      <c r="GD151" s="41"/>
      <c r="GE151" s="41"/>
      <c r="GF151" s="41"/>
      <c r="GG151" s="41"/>
      <c r="GH151" s="41"/>
      <c r="GI151" s="41"/>
      <c r="GJ151" s="41"/>
      <c r="GK151" s="41"/>
      <c r="GL151" s="41"/>
      <c r="GM151" s="41"/>
      <c r="GN151" s="41"/>
      <c r="GO151" s="41"/>
      <c r="GP151" s="41"/>
      <c r="GQ151" s="41"/>
      <c r="GR151" s="41"/>
      <c r="GS151" s="41"/>
      <c r="GT151" s="41"/>
      <c r="GU151" s="41"/>
      <c r="GV151" s="41"/>
      <c r="GW151" s="41"/>
      <c r="GX151" s="41"/>
      <c r="GY151" s="41"/>
      <c r="GZ151" s="41"/>
      <c r="HA151" s="41"/>
      <c r="HB151" s="41"/>
      <c r="HC151" s="41"/>
      <c r="HD151" s="41"/>
      <c r="HE151" s="41"/>
      <c r="HF151" s="41"/>
      <c r="HG151" s="41"/>
      <c r="HH151" s="41"/>
      <c r="HI151" s="41"/>
      <c r="HJ151" s="41"/>
      <c r="HK151" s="41"/>
      <c r="HL151" s="41"/>
      <c r="HM151" s="41"/>
      <c r="HN151" s="41"/>
      <c r="HO151" s="41"/>
      <c r="HP151" s="41"/>
      <c r="HQ151" s="41"/>
      <c r="HR151" s="41"/>
      <c r="HS151" s="41"/>
      <c r="HT151" s="41"/>
      <c r="HU151" s="41"/>
      <c r="HV151" s="41"/>
      <c r="HW151" s="41"/>
      <c r="HX151" s="41"/>
      <c r="HY151" s="41"/>
      <c r="HZ151" s="41"/>
      <c r="IA151" s="41"/>
      <c r="IB151" s="41"/>
      <c r="IC151" s="41"/>
      <c r="ID151" s="41"/>
      <c r="IE151" s="41"/>
      <c r="IF151" s="41"/>
      <c r="IG151" s="41"/>
      <c r="IH151" s="41"/>
      <c r="II151" s="41"/>
      <c r="IJ151" s="41"/>
      <c r="IK151" s="41"/>
      <c r="IL151" s="41"/>
      <c r="IM151" s="41"/>
      <c r="IN151" s="41"/>
      <c r="IO151" s="41"/>
      <c r="IP151" s="41"/>
      <c r="IQ151" s="41"/>
      <c r="IR151" s="41"/>
      <c r="IS151" s="41"/>
      <c r="IT151" s="41"/>
      <c r="IU151" s="41"/>
      <c r="IV151" s="41"/>
      <c r="IW151" s="41"/>
      <c r="IX151" s="41"/>
      <c r="IY151" s="41"/>
      <c r="IZ151" s="41"/>
      <c r="JA151" s="41"/>
      <c r="JB151" s="41"/>
      <c r="JC151" s="41"/>
      <c r="JD151" s="41"/>
      <c r="JE151" s="41"/>
      <c r="JF151" s="41"/>
      <c r="JG151" s="41"/>
      <c r="JH151" s="41"/>
      <c r="JI151" s="41"/>
      <c r="JJ151" s="41"/>
      <c r="JK151" s="41"/>
      <c r="JL151" s="41"/>
      <c r="JM151" s="41"/>
      <c r="JN151" s="41"/>
      <c r="JO151" s="41"/>
      <c r="JP151" s="41"/>
      <c r="JQ151" s="41"/>
      <c r="JR151" s="41"/>
      <c r="JS151" s="41"/>
      <c r="JT151" s="41"/>
      <c r="JU151" s="41"/>
      <c r="JV151" s="41"/>
      <c r="JW151" s="41"/>
      <c r="JX151" s="41"/>
      <c r="JY151" s="41"/>
      <c r="JZ151" s="41"/>
      <c r="KA151" s="41"/>
      <c r="KB151" s="41"/>
      <c r="KC151" s="41"/>
      <c r="KD151" s="41"/>
      <c r="KE151" s="41"/>
      <c r="KF151" s="41"/>
      <c r="KG151" s="41"/>
      <c r="KH151" s="41"/>
      <c r="KI151" s="41"/>
      <c r="KJ151" s="41"/>
      <c r="KK151" s="41"/>
      <c r="KL151" s="41"/>
      <c r="KM151" s="41"/>
      <c r="KN151" s="41"/>
      <c r="KO151" s="41"/>
      <c r="KP151" s="41"/>
      <c r="KQ151" s="41"/>
      <c r="KR151" s="41"/>
      <c r="KS151" s="41"/>
      <c r="KT151" s="41"/>
      <c r="KU151" s="41"/>
    </row>
    <row r="152" spans="1:16384" ht="15.75" thickBot="1" x14ac:dyDescent="0.3">
      <c r="A152" s="165"/>
      <c r="B152" s="13"/>
      <c r="C152" s="13"/>
      <c r="D152" s="13"/>
      <c r="E152" s="13"/>
      <c r="F152" s="166"/>
      <c r="G152" s="13"/>
      <c r="H152" s="60"/>
      <c r="I152" s="61"/>
      <c r="J152" s="251"/>
      <c r="K152" s="167"/>
      <c r="L152" s="136"/>
      <c r="M152" s="144" t="s">
        <v>171</v>
      </c>
      <c r="N152" s="145">
        <f>SUM(N149:N151)</f>
        <v>12</v>
      </c>
      <c r="O152" s="144" t="s">
        <v>172</v>
      </c>
      <c r="P152" s="146">
        <f>SUM(P149:P151)</f>
        <v>12</v>
      </c>
      <c r="Q152" s="116">
        <f>+N152/P152*10</f>
        <v>10</v>
      </c>
      <c r="R152" s="147" t="str">
        <f>+IF(Q152&lt;7,"INACEPTABLE","ACEPTABLE")</f>
        <v>ACEPTABLE</v>
      </c>
      <c r="S152" s="740"/>
      <c r="T152" s="41"/>
      <c r="U152" s="41"/>
      <c r="V152" s="41"/>
      <c r="W152" s="41"/>
      <c r="AA152" s="41"/>
      <c r="AB152" s="41"/>
      <c r="AC152" s="41"/>
      <c r="AD152" s="41"/>
      <c r="AE152" s="41"/>
      <c r="AF152" s="41"/>
      <c r="AG152" s="41"/>
      <c r="AH152" s="41"/>
      <c r="AI152" s="41"/>
      <c r="AJ152" s="41"/>
      <c r="AK152" s="41"/>
      <c r="AL152" s="41"/>
      <c r="AM152" s="41"/>
      <c r="AN152" s="41"/>
      <c r="AO152" s="41"/>
      <c r="AP152" s="41"/>
      <c r="AQ152" s="41"/>
      <c r="AR152" s="41"/>
      <c r="AS152" s="41"/>
      <c r="CJ152" s="41"/>
      <c r="CK152" s="41"/>
      <c r="CL152" s="41"/>
      <c r="CM152" s="41"/>
      <c r="CN152" s="41"/>
      <c r="CO152" s="41"/>
      <c r="CP152" s="41"/>
      <c r="CQ152" s="41"/>
      <c r="CR152" s="41"/>
      <c r="CS152" s="41"/>
      <c r="CT152" s="41"/>
      <c r="CU152" s="41"/>
      <c r="CV152" s="41"/>
      <c r="CW152" s="41"/>
      <c r="CX152" s="41"/>
      <c r="CY152" s="41"/>
      <c r="CZ152" s="41"/>
      <c r="DA152" s="41"/>
      <c r="DB152" s="41"/>
      <c r="DC152" s="41"/>
      <c r="DD152" s="41"/>
      <c r="DE152" s="41"/>
      <c r="DF152" s="41"/>
      <c r="DG152" s="41"/>
      <c r="DH152" s="41"/>
      <c r="DI152" s="41"/>
      <c r="DJ152" s="41"/>
      <c r="DK152" s="41"/>
      <c r="DL152" s="41"/>
      <c r="DM152" s="41"/>
      <c r="DN152" s="41"/>
      <c r="DO152" s="41"/>
      <c r="DP152" s="41"/>
      <c r="DQ152" s="41"/>
      <c r="DR152" s="41"/>
      <c r="DS152" s="41"/>
      <c r="DT152" s="41"/>
      <c r="DU152" s="41"/>
      <c r="DV152" s="41"/>
      <c r="DW152" s="41"/>
      <c r="DX152" s="41"/>
      <c r="DY152" s="41"/>
      <c r="DZ152" s="41"/>
      <c r="EA152" s="41"/>
      <c r="EB152" s="41"/>
      <c r="EC152" s="41"/>
      <c r="ED152" s="41"/>
      <c r="EE152" s="41"/>
      <c r="EF152" s="41"/>
      <c r="EG152" s="41"/>
      <c r="EH152" s="41"/>
      <c r="EI152" s="41"/>
      <c r="EJ152" s="41"/>
      <c r="EK152" s="41"/>
      <c r="EL152" s="41"/>
      <c r="EM152" s="41"/>
      <c r="EN152" s="41"/>
      <c r="EO152" s="41"/>
      <c r="EP152" s="41"/>
      <c r="EQ152" s="41"/>
      <c r="ER152" s="41"/>
      <c r="ES152" s="41"/>
      <c r="ET152" s="41"/>
      <c r="EU152" s="41"/>
      <c r="EV152" s="41"/>
      <c r="EW152" s="41"/>
      <c r="EX152" s="41"/>
      <c r="EY152" s="41"/>
      <c r="EZ152" s="41"/>
      <c r="FA152" s="41"/>
      <c r="FB152" s="41"/>
      <c r="FC152" s="41"/>
      <c r="FD152" s="41"/>
      <c r="FE152" s="41"/>
      <c r="FF152" s="41"/>
      <c r="FG152" s="41"/>
      <c r="FH152" s="41"/>
      <c r="FI152" s="41"/>
      <c r="FJ152" s="41"/>
      <c r="FK152" s="41"/>
      <c r="FL152" s="41"/>
      <c r="FM152" s="41"/>
      <c r="FN152" s="41"/>
      <c r="FO152" s="41"/>
      <c r="FP152" s="41"/>
      <c r="FQ152" s="41"/>
      <c r="FR152" s="41"/>
      <c r="FS152" s="41"/>
      <c r="FT152" s="41"/>
      <c r="FU152" s="41"/>
      <c r="FV152" s="41"/>
      <c r="FW152" s="41"/>
      <c r="FX152" s="41"/>
      <c r="FY152" s="41"/>
      <c r="FZ152" s="41"/>
      <c r="GA152" s="41"/>
      <c r="GB152" s="41"/>
      <c r="GC152" s="41"/>
      <c r="GD152" s="41"/>
      <c r="GE152" s="41"/>
      <c r="GF152" s="41"/>
      <c r="GG152" s="41"/>
      <c r="GH152" s="41"/>
      <c r="GI152" s="41"/>
      <c r="GJ152" s="41"/>
      <c r="GK152" s="41"/>
      <c r="GL152" s="41"/>
      <c r="GM152" s="41"/>
      <c r="GN152" s="41"/>
      <c r="GO152" s="41"/>
      <c r="GP152" s="41"/>
      <c r="GQ152" s="41"/>
      <c r="GR152" s="41"/>
      <c r="GS152" s="41"/>
      <c r="GT152" s="41"/>
      <c r="GU152" s="41"/>
      <c r="GV152" s="41"/>
      <c r="GW152" s="41"/>
      <c r="GX152" s="41"/>
      <c r="GY152" s="41"/>
      <c r="GZ152" s="41"/>
      <c r="HA152" s="41"/>
      <c r="HB152" s="41"/>
      <c r="HC152" s="41"/>
      <c r="HD152" s="41"/>
      <c r="HE152" s="41"/>
      <c r="HF152" s="41"/>
      <c r="HG152" s="41"/>
      <c r="HH152" s="41"/>
      <c r="HI152" s="41"/>
      <c r="HJ152" s="41"/>
      <c r="HK152" s="41"/>
      <c r="HL152" s="41"/>
      <c r="HM152" s="41"/>
      <c r="HN152" s="41"/>
      <c r="HO152" s="41"/>
      <c r="HP152" s="41"/>
      <c r="HQ152" s="41"/>
      <c r="HR152" s="41"/>
      <c r="HS152" s="41"/>
      <c r="HT152" s="41"/>
      <c r="HU152" s="41"/>
      <c r="HV152" s="41"/>
      <c r="HW152" s="41"/>
      <c r="HX152" s="41"/>
      <c r="HY152" s="41"/>
      <c r="HZ152" s="41"/>
      <c r="IA152" s="41"/>
      <c r="IB152" s="41"/>
      <c r="IC152" s="41"/>
      <c r="ID152" s="41"/>
      <c r="IE152" s="41"/>
      <c r="IF152" s="41"/>
      <c r="IG152" s="41"/>
      <c r="IH152" s="41"/>
      <c r="II152" s="41"/>
      <c r="IJ152" s="41"/>
      <c r="IK152" s="41"/>
      <c r="IL152" s="41"/>
      <c r="IM152" s="41"/>
      <c r="IN152" s="41"/>
      <c r="IO152" s="41"/>
      <c r="IP152" s="41"/>
      <c r="IQ152" s="41"/>
      <c r="IR152" s="41"/>
      <c r="IS152" s="41"/>
      <c r="IT152" s="41"/>
      <c r="IU152" s="41"/>
      <c r="IV152" s="41"/>
      <c r="IW152" s="41"/>
      <c r="IX152" s="41"/>
      <c r="IY152" s="41"/>
      <c r="IZ152" s="41"/>
      <c r="JA152" s="41"/>
      <c r="JB152" s="41"/>
      <c r="JC152" s="41"/>
      <c r="JD152" s="41"/>
      <c r="JE152" s="41"/>
      <c r="JF152" s="41"/>
      <c r="JG152" s="41"/>
      <c r="JH152" s="41"/>
      <c r="JI152" s="41"/>
      <c r="JJ152" s="41"/>
      <c r="JK152" s="41"/>
      <c r="JL152" s="41"/>
      <c r="JM152" s="41"/>
      <c r="JN152" s="41"/>
      <c r="JO152" s="41"/>
      <c r="JP152" s="41"/>
      <c r="JQ152" s="41"/>
      <c r="JR152" s="41"/>
      <c r="JS152" s="41"/>
      <c r="JT152" s="41"/>
      <c r="JU152" s="41"/>
      <c r="JV152" s="41"/>
      <c r="JW152" s="41"/>
      <c r="JX152" s="41"/>
      <c r="JY152" s="41"/>
      <c r="JZ152" s="41"/>
      <c r="KA152" s="41"/>
      <c r="KB152" s="41"/>
      <c r="KC152" s="41"/>
      <c r="KD152" s="41"/>
      <c r="KE152" s="41"/>
      <c r="KF152" s="41"/>
      <c r="KG152" s="41"/>
      <c r="KH152" s="41"/>
      <c r="KI152" s="41"/>
      <c r="KJ152" s="41"/>
      <c r="KK152" s="41"/>
      <c r="KL152" s="41"/>
      <c r="KM152" s="41"/>
      <c r="KN152" s="41"/>
      <c r="KO152" s="41"/>
      <c r="KP152" s="41"/>
      <c r="KQ152" s="41"/>
      <c r="KR152" s="41"/>
      <c r="KS152" s="41"/>
      <c r="KT152" s="41"/>
      <c r="KU152" s="41"/>
    </row>
    <row r="153" spans="1:16384" ht="15.75" thickBot="1" x14ac:dyDescent="0.3">
      <c r="A153" s="43"/>
      <c r="B153" s="8"/>
      <c r="C153" s="8"/>
      <c r="D153" s="8"/>
      <c r="E153" s="8"/>
      <c r="F153" s="9"/>
      <c r="G153" s="8"/>
      <c r="H153" s="169"/>
      <c r="I153" s="170"/>
      <c r="J153" s="67"/>
      <c r="K153" s="67"/>
      <c r="L153" s="171"/>
      <c r="M153" s="139"/>
      <c r="N153" s="68"/>
      <c r="O153" s="139"/>
      <c r="P153" s="68"/>
      <c r="Q153" s="48"/>
      <c r="R153" s="47"/>
      <c r="S153" s="317"/>
      <c r="T153" s="41"/>
      <c r="U153" s="41"/>
      <c r="V153" s="41"/>
      <c r="W153" s="41"/>
      <c r="AA153" s="41"/>
      <c r="AB153" s="41"/>
      <c r="AC153" s="41"/>
      <c r="AD153" s="41"/>
      <c r="AE153" s="41"/>
      <c r="AF153" s="41"/>
      <c r="AG153" s="41"/>
      <c r="AH153" s="41"/>
      <c r="AI153" s="41"/>
      <c r="AJ153" s="41"/>
      <c r="AK153" s="41"/>
      <c r="AL153" s="41"/>
      <c r="AM153" s="41"/>
      <c r="AN153" s="41"/>
      <c r="AO153" s="41"/>
      <c r="AP153" s="41"/>
      <c r="AQ153" s="41"/>
      <c r="AR153" s="41"/>
      <c r="AS153" s="41"/>
      <c r="CJ153" s="41"/>
      <c r="CK153" s="41"/>
      <c r="CL153" s="41"/>
      <c r="CM153" s="41"/>
      <c r="CN153" s="41"/>
      <c r="CO153" s="41"/>
      <c r="CP153" s="41"/>
      <c r="CQ153" s="41"/>
      <c r="CR153" s="41"/>
      <c r="CS153" s="41"/>
      <c r="CT153" s="41"/>
      <c r="CU153" s="41"/>
      <c r="CV153" s="41"/>
      <c r="CW153" s="41"/>
      <c r="CX153" s="41"/>
      <c r="CY153" s="41"/>
      <c r="CZ153" s="41"/>
      <c r="DA153" s="41"/>
      <c r="DB153" s="41"/>
      <c r="DC153" s="41"/>
      <c r="DD153" s="41"/>
      <c r="DE153" s="41"/>
      <c r="DF153" s="41"/>
      <c r="DG153" s="41"/>
      <c r="DH153" s="41"/>
      <c r="DI153" s="41"/>
      <c r="DJ153" s="41"/>
      <c r="DK153" s="41"/>
      <c r="DL153" s="41"/>
      <c r="DM153" s="41"/>
      <c r="DN153" s="41"/>
      <c r="DO153" s="41"/>
      <c r="DP153" s="41"/>
      <c r="DQ153" s="41"/>
      <c r="DR153" s="41"/>
      <c r="DS153" s="41"/>
      <c r="DT153" s="41"/>
      <c r="DU153" s="41"/>
      <c r="DV153" s="41"/>
      <c r="DW153" s="41"/>
      <c r="DX153" s="41"/>
      <c r="DY153" s="41"/>
      <c r="DZ153" s="41"/>
      <c r="EA153" s="41"/>
      <c r="EB153" s="41"/>
      <c r="EC153" s="41"/>
      <c r="ED153" s="41"/>
      <c r="EE153" s="41"/>
      <c r="EF153" s="41"/>
      <c r="EG153" s="41"/>
      <c r="EH153" s="41"/>
      <c r="EI153" s="41"/>
      <c r="EJ153" s="41"/>
      <c r="EK153" s="41"/>
      <c r="EL153" s="41"/>
      <c r="EM153" s="41"/>
      <c r="EN153" s="41"/>
      <c r="EO153" s="41"/>
      <c r="EP153" s="41"/>
      <c r="EQ153" s="41"/>
      <c r="ER153" s="41"/>
      <c r="ES153" s="41"/>
      <c r="ET153" s="41"/>
      <c r="EU153" s="41"/>
      <c r="EV153" s="41"/>
      <c r="EW153" s="41"/>
      <c r="EX153" s="41"/>
      <c r="EY153" s="41"/>
      <c r="EZ153" s="41"/>
      <c r="FA153" s="41"/>
      <c r="FB153" s="41"/>
      <c r="FC153" s="41"/>
      <c r="FD153" s="41"/>
      <c r="FE153" s="41"/>
      <c r="FF153" s="41"/>
      <c r="FG153" s="41"/>
      <c r="FH153" s="41"/>
      <c r="FI153" s="41"/>
      <c r="FJ153" s="41"/>
      <c r="FK153" s="41"/>
      <c r="FL153" s="41"/>
      <c r="FM153" s="41"/>
      <c r="FN153" s="41"/>
      <c r="FO153" s="41"/>
      <c r="FP153" s="41"/>
      <c r="FQ153" s="41"/>
      <c r="FR153" s="41"/>
      <c r="FS153" s="41"/>
      <c r="FT153" s="41"/>
      <c r="FU153" s="41"/>
      <c r="FV153" s="41"/>
      <c r="FW153" s="41"/>
      <c r="FX153" s="41"/>
      <c r="FY153" s="41"/>
      <c r="FZ153" s="41"/>
      <c r="GA153" s="41"/>
      <c r="GB153" s="41"/>
      <c r="GC153" s="41"/>
      <c r="GD153" s="41"/>
      <c r="GE153" s="41"/>
      <c r="GF153" s="41"/>
      <c r="GG153" s="41"/>
      <c r="GH153" s="41"/>
      <c r="GI153" s="41"/>
      <c r="GJ153" s="41"/>
      <c r="GK153" s="41"/>
      <c r="GL153" s="41"/>
      <c r="GM153" s="41"/>
      <c r="GN153" s="41"/>
      <c r="GO153" s="41"/>
      <c r="GP153" s="41"/>
      <c r="GQ153" s="41"/>
      <c r="GR153" s="41"/>
      <c r="GS153" s="41"/>
      <c r="GT153" s="41"/>
      <c r="GU153" s="41"/>
      <c r="GV153" s="41"/>
      <c r="GW153" s="41"/>
      <c r="GX153" s="41"/>
      <c r="GY153" s="41"/>
      <c r="GZ153" s="41"/>
      <c r="HA153" s="41"/>
      <c r="HB153" s="41"/>
      <c r="HC153" s="41"/>
      <c r="HD153" s="41"/>
      <c r="HE153" s="41"/>
      <c r="HF153" s="41"/>
      <c r="HG153" s="41"/>
      <c r="HH153" s="41"/>
      <c r="HI153" s="41"/>
      <c r="HJ153" s="41"/>
      <c r="HK153" s="41"/>
      <c r="HL153" s="41"/>
      <c r="HM153" s="41"/>
      <c r="HN153" s="41"/>
      <c r="HO153" s="41"/>
      <c r="HP153" s="41"/>
      <c r="HQ153" s="41"/>
      <c r="HR153" s="41"/>
      <c r="HS153" s="41"/>
      <c r="HT153" s="41"/>
      <c r="HU153" s="41"/>
      <c r="HV153" s="41"/>
      <c r="HW153" s="41"/>
      <c r="HX153" s="41"/>
      <c r="HY153" s="41"/>
      <c r="HZ153" s="41"/>
      <c r="IA153" s="41"/>
      <c r="IB153" s="41"/>
      <c r="IC153" s="41"/>
      <c r="ID153" s="41"/>
      <c r="IE153" s="41"/>
      <c r="IF153" s="41"/>
      <c r="IG153" s="41"/>
      <c r="IH153" s="41"/>
      <c r="II153" s="41"/>
      <c r="IJ153" s="41"/>
      <c r="IK153" s="41"/>
      <c r="IL153" s="41"/>
      <c r="IM153" s="41"/>
      <c r="IN153" s="41"/>
      <c r="IO153" s="41"/>
      <c r="IP153" s="41"/>
      <c r="IQ153" s="41"/>
      <c r="IR153" s="41"/>
      <c r="IS153" s="41"/>
      <c r="IT153" s="41"/>
      <c r="IU153" s="41"/>
      <c r="IV153" s="41"/>
      <c r="IW153" s="41"/>
      <c r="IX153" s="41"/>
      <c r="IY153" s="41"/>
      <c r="IZ153" s="41"/>
      <c r="JA153" s="41"/>
      <c r="JB153" s="41"/>
      <c r="JC153" s="41"/>
      <c r="JD153" s="41"/>
      <c r="JE153" s="41"/>
      <c r="JF153" s="41"/>
      <c r="JG153" s="41"/>
      <c r="JH153" s="41"/>
      <c r="JI153" s="41"/>
      <c r="JJ153" s="41"/>
      <c r="JK153" s="41"/>
      <c r="JL153" s="41"/>
      <c r="JM153" s="41"/>
      <c r="JN153" s="41"/>
      <c r="JO153" s="41"/>
      <c r="JP153" s="41"/>
      <c r="JQ153" s="41"/>
      <c r="JR153" s="41"/>
      <c r="JS153" s="41"/>
      <c r="JT153" s="41"/>
      <c r="JU153" s="41"/>
      <c r="JV153" s="41"/>
      <c r="JW153" s="41"/>
      <c r="JX153" s="41"/>
      <c r="JY153" s="41"/>
      <c r="JZ153" s="41"/>
      <c r="KA153" s="41"/>
      <c r="KB153" s="41"/>
      <c r="KC153" s="41"/>
      <c r="KD153" s="41"/>
      <c r="KE153" s="41"/>
      <c r="KF153" s="41"/>
      <c r="KG153" s="41"/>
      <c r="KH153" s="41"/>
      <c r="KI153" s="41"/>
      <c r="KJ153" s="41"/>
      <c r="KK153" s="41"/>
      <c r="KL153" s="41"/>
      <c r="KM153" s="41"/>
      <c r="KN153" s="41"/>
      <c r="KO153" s="41"/>
      <c r="KP153" s="41"/>
      <c r="KQ153" s="41"/>
      <c r="KR153" s="41"/>
      <c r="KS153" s="41"/>
      <c r="KT153" s="41"/>
      <c r="KU153" s="41"/>
    </row>
    <row r="154" spans="1:16384" ht="15.75" thickBot="1" x14ac:dyDescent="0.3">
      <c r="A154" s="43"/>
      <c r="B154" s="8"/>
      <c r="C154" s="8"/>
      <c r="D154" s="766" t="s">
        <v>220</v>
      </c>
      <c r="E154" s="767"/>
      <c r="F154" s="767"/>
      <c r="G154" s="767"/>
      <c r="H154" s="767"/>
      <c r="I154" s="767"/>
      <c r="J154" s="767"/>
      <c r="K154" s="768"/>
      <c r="L154" s="327" t="s">
        <v>221</v>
      </c>
      <c r="M154" s="189" t="s">
        <v>265</v>
      </c>
      <c r="N154" s="20"/>
      <c r="O154" s="20"/>
      <c r="P154" s="134"/>
      <c r="Q154" s="20"/>
      <c r="R154" s="20"/>
      <c r="S154" s="313"/>
      <c r="T154" s="41"/>
      <c r="U154" s="41"/>
      <c r="V154" s="41"/>
      <c r="W154" s="41"/>
      <c r="AA154" s="41"/>
      <c r="AB154" s="41"/>
      <c r="AC154" s="41"/>
      <c r="AD154" s="41"/>
      <c r="AE154" s="41"/>
      <c r="AF154" s="41"/>
      <c r="AG154" s="41"/>
      <c r="AH154" s="41"/>
      <c r="AI154" s="41"/>
      <c r="AJ154" s="41"/>
      <c r="AK154" s="41"/>
      <c r="AL154" s="41"/>
      <c r="AM154" s="41"/>
      <c r="AN154" s="41"/>
      <c r="AO154" s="41"/>
      <c r="AP154" s="41"/>
      <c r="AQ154" s="41"/>
      <c r="AR154" s="41"/>
      <c r="AS154" s="41"/>
    </row>
    <row r="155" spans="1:16384" ht="15.75" thickBot="1" x14ac:dyDescent="0.3">
      <c r="A155" s="43"/>
      <c r="B155" s="8"/>
      <c r="C155" s="8"/>
      <c r="D155" s="8"/>
      <c r="E155" s="8"/>
      <c r="F155" s="9"/>
      <c r="G155" s="8"/>
      <c r="H155" s="66"/>
      <c r="I155" s="168"/>
      <c r="J155" s="168"/>
      <c r="K155" s="168"/>
      <c r="L155" s="174"/>
      <c r="M155" s="68"/>
      <c r="N155" s="68"/>
      <c r="O155" s="68"/>
      <c r="P155" s="182"/>
      <c r="Q155" s="68"/>
      <c r="R155" s="68"/>
      <c r="S155" s="317"/>
      <c r="T155" s="41"/>
      <c r="U155" s="41"/>
      <c r="V155" s="41"/>
      <c r="W155" s="41"/>
      <c r="AA155" s="41"/>
      <c r="AB155" s="41"/>
      <c r="AC155" s="41"/>
      <c r="AD155" s="41"/>
      <c r="AE155" s="41"/>
      <c r="AF155" s="41"/>
      <c r="AG155" s="41"/>
      <c r="AH155" s="41"/>
      <c r="AI155" s="41"/>
      <c r="AJ155" s="41"/>
      <c r="AK155" s="41"/>
      <c r="AL155" s="41"/>
      <c r="AM155" s="41"/>
      <c r="AN155" s="41"/>
      <c r="AO155" s="41"/>
      <c r="AP155" s="41"/>
      <c r="AQ155" s="41"/>
      <c r="AR155" s="41"/>
      <c r="AS155" s="41"/>
    </row>
    <row r="156" spans="1:16384" ht="15.75" thickBot="1" x14ac:dyDescent="0.3">
      <c r="A156" s="43"/>
      <c r="B156" s="8"/>
      <c r="C156" s="8"/>
      <c r="D156" s="8"/>
      <c r="E156" s="8"/>
      <c r="F156" s="9"/>
      <c r="G156" s="8"/>
      <c r="H156" s="66"/>
      <c r="I156" s="168"/>
      <c r="J156" s="168"/>
      <c r="K156" s="168"/>
      <c r="L156" s="311" t="s">
        <v>3</v>
      </c>
      <c r="M156" s="314" t="s">
        <v>223</v>
      </c>
      <c r="N156" s="314" t="s">
        <v>224</v>
      </c>
      <c r="O156" s="312" t="s">
        <v>225</v>
      </c>
      <c r="P156" s="311" t="s">
        <v>3</v>
      </c>
      <c r="Q156" s="312" t="s">
        <v>211</v>
      </c>
      <c r="R156" s="68"/>
      <c r="S156" s="317"/>
      <c r="T156" s="41"/>
      <c r="U156" s="41"/>
      <c r="V156" s="41"/>
      <c r="W156" s="41"/>
      <c r="AA156" s="41"/>
      <c r="AB156" s="41"/>
      <c r="AC156" s="41"/>
      <c r="AD156" s="41"/>
      <c r="AE156" s="41"/>
      <c r="AF156" s="41"/>
      <c r="AG156" s="41"/>
      <c r="AH156" s="41"/>
      <c r="AI156" s="41"/>
      <c r="AJ156" s="41"/>
      <c r="AK156" s="41"/>
      <c r="AL156" s="41"/>
      <c r="AM156" s="41"/>
      <c r="AN156" s="41"/>
      <c r="AO156" s="41"/>
      <c r="AP156" s="41"/>
      <c r="AQ156" s="41"/>
      <c r="AR156" s="41"/>
      <c r="AS156" s="41"/>
    </row>
    <row r="157" spans="1:16384" x14ac:dyDescent="0.25">
      <c r="A157" s="772" t="s">
        <v>236</v>
      </c>
      <c r="B157" s="773"/>
      <c r="C157" s="773"/>
      <c r="D157" s="774"/>
      <c r="E157" s="267"/>
      <c r="F157" s="731" t="s">
        <v>227</v>
      </c>
      <c r="G157" s="731"/>
      <c r="H157" s="731"/>
      <c r="I157" s="731"/>
      <c r="J157" s="731"/>
      <c r="K157" s="732"/>
      <c r="L157" s="202">
        <f>$T$29</f>
        <v>8.0066666666666659</v>
      </c>
      <c r="M157" s="150">
        <v>5</v>
      </c>
      <c r="N157" s="187">
        <f>+L157*M157</f>
        <v>40.033333333333331</v>
      </c>
      <c r="O157" s="769">
        <f>+(M157*10+M158*10+M159*10+M160*10+M161*10+M162*10+M163*10)</f>
        <v>200</v>
      </c>
      <c r="P157" s="883">
        <f>+IF(M154="NO",(N164/O157*10),0)</f>
        <v>0</v>
      </c>
      <c r="Q157" s="784" t="str">
        <f>+IF(P157&lt;=8,"PENALIZACIÓN","ACEPTABLE")</f>
        <v>PENALIZACIÓN</v>
      </c>
      <c r="S157" s="317"/>
      <c r="T157" s="41"/>
      <c r="U157" s="41"/>
      <c r="V157" s="41"/>
      <c r="W157" s="41"/>
      <c r="AA157" s="41"/>
      <c r="AB157" s="41"/>
      <c r="AC157" s="41"/>
      <c r="AD157" s="41"/>
      <c r="AE157" s="41"/>
      <c r="AF157" s="41"/>
      <c r="AG157" s="41"/>
      <c r="AH157" s="41"/>
      <c r="AI157" s="41"/>
      <c r="AJ157" s="41"/>
      <c r="AK157" s="41"/>
      <c r="AL157" s="41"/>
      <c r="AM157" s="41"/>
      <c r="AN157" s="41"/>
      <c r="AO157" s="41"/>
      <c r="AP157" s="41"/>
      <c r="AQ157" s="41"/>
      <c r="AR157" s="41"/>
      <c r="AS157" s="41"/>
    </row>
    <row r="158" spans="1:16384" x14ac:dyDescent="0.25">
      <c r="A158" s="775"/>
      <c r="B158" s="776"/>
      <c r="C158" s="776"/>
      <c r="D158" s="777"/>
      <c r="E158" s="268"/>
      <c r="F158" s="733" t="s">
        <v>226</v>
      </c>
      <c r="G158" s="733"/>
      <c r="H158" s="733"/>
      <c r="I158" s="733"/>
      <c r="J158" s="733"/>
      <c r="K158" s="734"/>
      <c r="L158" s="203">
        <f>$Q$55</f>
        <v>6.8</v>
      </c>
      <c r="M158" s="151">
        <v>4</v>
      </c>
      <c r="N158" s="188">
        <f t="shared" ref="N158:N163" si="21">+L158*M158</f>
        <v>27.2</v>
      </c>
      <c r="O158" s="770"/>
      <c r="P158" s="884"/>
      <c r="Q158" s="785"/>
      <c r="S158" s="317"/>
      <c r="T158" s="41"/>
      <c r="U158" s="41"/>
      <c r="V158" s="41"/>
      <c r="W158" s="41"/>
      <c r="AA158" s="41"/>
      <c r="AB158" s="41"/>
      <c r="AC158" s="41"/>
      <c r="AD158" s="41"/>
      <c r="AE158" s="41"/>
      <c r="AF158" s="41"/>
      <c r="AG158" s="41"/>
      <c r="AH158" s="41"/>
      <c r="AI158" s="41"/>
      <c r="AJ158" s="41"/>
      <c r="AK158" s="41"/>
      <c r="AL158" s="41"/>
      <c r="AM158" s="41"/>
      <c r="AN158" s="41"/>
      <c r="AO158" s="41"/>
      <c r="AP158" s="41"/>
      <c r="AQ158" s="41"/>
      <c r="AR158" s="41"/>
      <c r="AS158" s="41"/>
    </row>
    <row r="159" spans="1:16384" x14ac:dyDescent="0.25">
      <c r="A159" s="775"/>
      <c r="B159" s="776"/>
      <c r="C159" s="776"/>
      <c r="D159" s="777"/>
      <c r="E159" s="269"/>
      <c r="F159" s="735" t="s">
        <v>228</v>
      </c>
      <c r="G159" s="735"/>
      <c r="H159" s="735"/>
      <c r="I159" s="735"/>
      <c r="J159" s="735"/>
      <c r="K159" s="736"/>
      <c r="L159" s="203">
        <f>$Q$65</f>
        <v>6.6666666666666661</v>
      </c>
      <c r="M159" s="151">
        <v>3</v>
      </c>
      <c r="N159" s="188">
        <f t="shared" si="21"/>
        <v>20</v>
      </c>
      <c r="O159" s="770"/>
      <c r="P159" s="884"/>
      <c r="Q159" s="785"/>
      <c r="S159" s="317"/>
      <c r="T159" s="41"/>
      <c r="U159" s="41"/>
      <c r="V159" s="41"/>
      <c r="W159" s="41"/>
      <c r="AA159" s="41"/>
      <c r="AB159" s="41"/>
      <c r="AC159" s="41"/>
      <c r="AD159" s="41"/>
      <c r="AE159" s="41"/>
      <c r="AF159" s="41"/>
      <c r="AG159" s="41"/>
      <c r="AH159" s="41"/>
      <c r="AI159" s="41"/>
      <c r="AJ159" s="41"/>
      <c r="AK159" s="41"/>
      <c r="AL159" s="41"/>
      <c r="AM159" s="41"/>
      <c r="AN159" s="41"/>
      <c r="AO159" s="41"/>
      <c r="AP159" s="41"/>
      <c r="AQ159" s="41"/>
      <c r="AR159" s="41"/>
      <c r="AS159" s="41"/>
    </row>
    <row r="160" spans="1:16384" x14ac:dyDescent="0.25">
      <c r="A160" s="775"/>
      <c r="B160" s="776"/>
      <c r="C160" s="776"/>
      <c r="D160" s="777"/>
      <c r="E160" s="268"/>
      <c r="F160" s="733" t="s">
        <v>230</v>
      </c>
      <c r="G160" s="733"/>
      <c r="H160" s="733"/>
      <c r="I160" s="733"/>
      <c r="J160" s="733"/>
      <c r="K160" s="734"/>
      <c r="L160" s="202">
        <f>$Q$73</f>
        <v>6.1538461538461542</v>
      </c>
      <c r="M160" s="150">
        <v>4</v>
      </c>
      <c r="N160" s="187">
        <f t="shared" si="21"/>
        <v>24.615384615384617</v>
      </c>
      <c r="O160" s="770"/>
      <c r="P160" s="884"/>
      <c r="Q160" s="785"/>
      <c r="R160" s="20"/>
      <c r="S160" s="317"/>
      <c r="T160" s="41"/>
      <c r="U160" s="41"/>
      <c r="V160" s="41"/>
      <c r="W160" s="41"/>
      <c r="AA160" s="41"/>
      <c r="AB160" s="41"/>
      <c r="AC160" s="41"/>
      <c r="AD160" s="41"/>
      <c r="AE160" s="41"/>
      <c r="AF160" s="41"/>
      <c r="AG160" s="41"/>
      <c r="AH160" s="41"/>
      <c r="AI160" s="41"/>
      <c r="AJ160" s="41"/>
      <c r="AK160" s="41"/>
      <c r="AL160" s="41"/>
      <c r="AM160" s="41"/>
      <c r="AN160" s="41"/>
      <c r="AO160" s="41"/>
      <c r="AP160" s="41"/>
      <c r="AQ160" s="41"/>
      <c r="AR160" s="41"/>
      <c r="AS160" s="41"/>
    </row>
    <row r="161" spans="1:45" x14ac:dyDescent="0.25">
      <c r="A161" s="775"/>
      <c r="B161" s="776"/>
      <c r="C161" s="776"/>
      <c r="D161" s="777"/>
      <c r="E161" s="269"/>
      <c r="F161" s="735" t="s">
        <v>231</v>
      </c>
      <c r="G161" s="735"/>
      <c r="H161" s="735"/>
      <c r="I161" s="735"/>
      <c r="J161" s="735"/>
      <c r="K161" s="736"/>
      <c r="L161" s="203">
        <f>$Q$134</f>
        <v>7.5</v>
      </c>
      <c r="M161" s="151">
        <v>2</v>
      </c>
      <c r="N161" s="188">
        <f t="shared" si="21"/>
        <v>15</v>
      </c>
      <c r="O161" s="770"/>
      <c r="P161" s="884"/>
      <c r="Q161" s="785"/>
      <c r="R161" s="20"/>
      <c r="S161" s="317"/>
      <c r="T161" s="41"/>
      <c r="U161" s="41"/>
      <c r="V161" s="41"/>
      <c r="W161" s="41"/>
      <c r="AA161" s="41"/>
      <c r="AB161" s="41"/>
      <c r="AC161" s="41"/>
      <c r="AD161" s="41"/>
      <c r="AE161" s="41"/>
      <c r="AF161" s="41"/>
      <c r="AG161" s="41"/>
      <c r="AH161" s="41"/>
      <c r="AI161" s="41"/>
      <c r="AJ161" s="41"/>
      <c r="AK161" s="41"/>
      <c r="AL161" s="41"/>
      <c r="AM161" s="41"/>
      <c r="AN161" s="41"/>
      <c r="AO161" s="41"/>
      <c r="AP161" s="41"/>
      <c r="AQ161" s="41"/>
      <c r="AR161" s="41"/>
      <c r="AS161" s="41"/>
    </row>
    <row r="162" spans="1:45" x14ac:dyDescent="0.25">
      <c r="A162" s="775"/>
      <c r="B162" s="776"/>
      <c r="C162" s="776"/>
      <c r="D162" s="777"/>
      <c r="E162" s="268"/>
      <c r="F162" s="733" t="s">
        <v>232</v>
      </c>
      <c r="G162" s="733"/>
      <c r="H162" s="733"/>
      <c r="I162" s="733"/>
      <c r="J162" s="733"/>
      <c r="K162" s="734"/>
      <c r="L162" s="203">
        <f>$Q$146</f>
        <v>6.8421052631578947</v>
      </c>
      <c r="M162" s="151">
        <v>1</v>
      </c>
      <c r="N162" s="188">
        <f t="shared" si="21"/>
        <v>6.8421052631578947</v>
      </c>
      <c r="O162" s="770"/>
      <c r="P162" s="884"/>
      <c r="Q162" s="785"/>
      <c r="R162" s="20"/>
      <c r="S162" s="317"/>
      <c r="T162" s="41"/>
      <c r="U162" s="41"/>
      <c r="V162" s="41"/>
      <c r="W162" s="41"/>
      <c r="AA162" s="41"/>
      <c r="AB162" s="41"/>
      <c r="AC162" s="41"/>
      <c r="AD162" s="41"/>
      <c r="AE162" s="41"/>
      <c r="AF162" s="41"/>
      <c r="AG162" s="41"/>
      <c r="AH162" s="41"/>
      <c r="AI162" s="41"/>
      <c r="AJ162" s="41"/>
      <c r="AK162" s="41"/>
      <c r="AL162" s="41"/>
      <c r="AM162" s="41"/>
      <c r="AN162" s="41"/>
      <c r="AO162" s="41"/>
      <c r="AP162" s="41"/>
      <c r="AQ162" s="41"/>
      <c r="AR162" s="41"/>
      <c r="AS162" s="41"/>
    </row>
    <row r="163" spans="1:45" ht="15.75" thickBot="1" x14ac:dyDescent="0.3">
      <c r="A163" s="778"/>
      <c r="B163" s="779"/>
      <c r="C163" s="779"/>
      <c r="D163" s="780"/>
      <c r="E163" s="270"/>
      <c r="F163" s="886" t="s">
        <v>234</v>
      </c>
      <c r="G163" s="886"/>
      <c r="H163" s="886"/>
      <c r="I163" s="886"/>
      <c r="J163" s="886"/>
      <c r="K163" s="887"/>
      <c r="L163" s="204">
        <f>$Q$152</f>
        <v>10</v>
      </c>
      <c r="M163" s="328">
        <v>1</v>
      </c>
      <c r="N163" s="329">
        <f t="shared" si="21"/>
        <v>10</v>
      </c>
      <c r="O163" s="771"/>
      <c r="P163" s="885"/>
      <c r="Q163" s="786"/>
      <c r="R163" s="20"/>
      <c r="S163" s="317"/>
      <c r="T163" s="41"/>
      <c r="U163" s="41"/>
      <c r="V163" s="41"/>
      <c r="W163" s="41"/>
      <c r="AA163" s="41"/>
      <c r="AB163" s="41"/>
      <c r="AC163" s="41"/>
      <c r="AD163" s="41"/>
      <c r="AE163" s="41"/>
      <c r="AF163" s="41"/>
      <c r="AG163" s="41"/>
      <c r="AH163" s="41"/>
      <c r="AI163" s="41"/>
      <c r="AJ163" s="41"/>
      <c r="AK163" s="41"/>
      <c r="AL163" s="41"/>
      <c r="AM163" s="41"/>
      <c r="AN163" s="41"/>
      <c r="AO163" s="41"/>
      <c r="AP163" s="41"/>
      <c r="AQ163" s="41"/>
      <c r="AR163" s="41"/>
      <c r="AS163" s="41"/>
    </row>
    <row r="164" spans="1:45" ht="15.75" thickBot="1" x14ac:dyDescent="0.3">
      <c r="A164" s="43"/>
      <c r="B164" s="8"/>
      <c r="C164" s="8"/>
      <c r="D164" s="8"/>
      <c r="E164" s="271" t="s">
        <v>235</v>
      </c>
      <c r="F164" s="272"/>
      <c r="G164" s="272"/>
      <c r="H164" s="273"/>
      <c r="I164" s="274"/>
      <c r="J164" s="274"/>
      <c r="K164" s="275"/>
      <c r="L164" s="67"/>
      <c r="M164" s="330" t="s">
        <v>171</v>
      </c>
      <c r="N164" s="331">
        <f>SUM(N155:N163)</f>
        <v>143.69082321187585</v>
      </c>
      <c r="O164" s="20"/>
      <c r="P164" s="134"/>
      <c r="Q164" s="20"/>
      <c r="R164" s="20"/>
      <c r="S164" s="317"/>
      <c r="T164" s="41"/>
      <c r="U164" s="41"/>
      <c r="V164" s="41"/>
      <c r="W164" s="41"/>
      <c r="AA164" s="41"/>
      <c r="AB164" s="41"/>
      <c r="AC164" s="41"/>
      <c r="AD164" s="41"/>
      <c r="AE164" s="41"/>
      <c r="AF164" s="41"/>
      <c r="AG164" s="41"/>
      <c r="AH164" s="41"/>
      <c r="AI164" s="41"/>
      <c r="AJ164" s="41"/>
      <c r="AK164" s="41"/>
      <c r="AL164" s="41"/>
      <c r="AM164" s="41"/>
      <c r="AN164" s="41"/>
      <c r="AO164" s="41"/>
      <c r="AP164" s="41"/>
      <c r="AQ164" s="41"/>
      <c r="AR164" s="41"/>
      <c r="AS164" s="41"/>
    </row>
    <row r="165" spans="1:45" x14ac:dyDescent="0.25">
      <c r="A165" s="43"/>
      <c r="B165" s="8"/>
      <c r="C165" s="8"/>
      <c r="D165" s="8"/>
      <c r="L165" s="168"/>
      <c r="M165" s="20"/>
      <c r="N165" s="20"/>
      <c r="O165" s="20" t="s">
        <v>407</v>
      </c>
      <c r="P165" s="134"/>
      <c r="Q165" s="20"/>
      <c r="R165" s="20"/>
      <c r="S165" s="317"/>
      <c r="T165" s="41"/>
      <c r="U165" s="41"/>
      <c r="V165" s="41"/>
      <c r="W165" s="41"/>
      <c r="AA165" s="41"/>
      <c r="AB165" s="41"/>
      <c r="AC165" s="41"/>
      <c r="AD165" s="41"/>
      <c r="AE165" s="41"/>
      <c r="AF165" s="41"/>
      <c r="AG165" s="41"/>
      <c r="AH165" s="41"/>
      <c r="AI165" s="41"/>
      <c r="AJ165" s="41"/>
      <c r="AK165" s="41"/>
      <c r="AL165" s="41"/>
      <c r="AM165" s="41"/>
      <c r="AN165" s="41"/>
      <c r="AO165" s="41"/>
      <c r="AP165" s="41"/>
      <c r="AQ165" s="41"/>
      <c r="AR165" s="41"/>
      <c r="AS165" s="41"/>
    </row>
    <row r="166" spans="1:45" x14ac:dyDescent="0.25">
      <c r="A166" s="43"/>
      <c r="B166" s="8"/>
      <c r="C166" s="8"/>
      <c r="D166" s="8"/>
      <c r="E166" s="8"/>
      <c r="F166" s="9"/>
      <c r="G166" s="8"/>
      <c r="H166" s="66"/>
      <c r="I166" s="168"/>
      <c r="J166" s="168"/>
      <c r="K166" s="168"/>
      <c r="L166" s="168"/>
      <c r="M166" s="20"/>
      <c r="N166" s="20"/>
      <c r="O166" s="20"/>
      <c r="P166" s="134"/>
      <c r="Q166" s="20"/>
      <c r="R166" s="20"/>
      <c r="S166" s="317"/>
      <c r="T166" s="41"/>
      <c r="U166" s="41"/>
      <c r="V166" s="41"/>
      <c r="W166" s="41"/>
      <c r="AA166" s="41"/>
      <c r="AB166" s="41"/>
      <c r="AC166" s="41"/>
      <c r="AD166" s="41"/>
      <c r="AE166" s="41"/>
      <c r="AF166" s="41"/>
      <c r="AG166" s="41"/>
      <c r="AH166" s="41"/>
      <c r="AI166" s="41"/>
      <c r="AJ166" s="41"/>
      <c r="AK166" s="41"/>
      <c r="AL166" s="41"/>
      <c r="AM166" s="41"/>
      <c r="AN166" s="41"/>
      <c r="AO166" s="41"/>
      <c r="AP166" s="41"/>
      <c r="AQ166" s="41"/>
      <c r="AR166" s="41"/>
      <c r="AS166" s="41"/>
    </row>
    <row r="167" spans="1:45" ht="15.75" thickBot="1" x14ac:dyDescent="0.3">
      <c r="A167" s="43"/>
      <c r="B167" s="8"/>
      <c r="C167" s="8"/>
      <c r="D167" s="8"/>
      <c r="E167" s="8"/>
      <c r="F167" s="9"/>
      <c r="G167" s="8"/>
      <c r="H167" s="66"/>
      <c r="I167" s="168"/>
      <c r="J167" s="168"/>
      <c r="K167" s="168"/>
      <c r="L167" s="168"/>
      <c r="M167" s="20"/>
      <c r="N167" s="20"/>
      <c r="O167" s="20"/>
      <c r="P167" s="134"/>
      <c r="Q167" s="20"/>
      <c r="R167" s="20"/>
      <c r="S167" s="317"/>
      <c r="T167" s="41"/>
      <c r="U167" s="41"/>
      <c r="V167" s="41"/>
      <c r="W167" s="41"/>
      <c r="AA167" s="41"/>
      <c r="AB167" s="41"/>
      <c r="AC167" s="41"/>
      <c r="AD167" s="41"/>
      <c r="AE167" s="41"/>
      <c r="AF167" s="41"/>
      <c r="AG167" s="41"/>
      <c r="AH167" s="41"/>
      <c r="AI167" s="41"/>
      <c r="AJ167" s="41"/>
      <c r="AK167" s="41"/>
      <c r="AL167" s="41"/>
      <c r="AM167" s="41"/>
      <c r="AN167" s="41"/>
      <c r="AO167" s="41"/>
      <c r="AP167" s="41"/>
      <c r="AQ167" s="41"/>
      <c r="AR167" s="41"/>
      <c r="AS167" s="41"/>
    </row>
    <row r="168" spans="1:45" ht="15.75" thickBot="1" x14ac:dyDescent="0.3">
      <c r="A168" s="702" t="s">
        <v>219</v>
      </c>
      <c r="B168" s="703"/>
      <c r="C168" s="703"/>
      <c r="D168" s="703"/>
      <c r="E168" s="703"/>
      <c r="F168" s="703"/>
      <c r="G168" s="703"/>
      <c r="H168" s="703"/>
      <c r="I168" s="703"/>
      <c r="J168" s="703"/>
      <c r="K168" s="703"/>
      <c r="L168" s="703"/>
      <c r="M168" s="703"/>
      <c r="N168" s="703"/>
      <c r="O168" s="703"/>
      <c r="P168" s="703"/>
      <c r="Q168" s="703"/>
      <c r="R168" s="703"/>
      <c r="S168" s="698"/>
      <c r="T168" s="699"/>
    </row>
    <row r="169" spans="1:45" ht="15.75" thickBot="1" x14ac:dyDescent="0.3">
      <c r="A169" s="43"/>
      <c r="B169" s="8"/>
      <c r="C169" s="8"/>
      <c r="D169" s="8"/>
      <c r="E169" s="8"/>
      <c r="F169" s="9"/>
      <c r="G169" s="8"/>
      <c r="H169" s="66"/>
      <c r="I169" s="168"/>
      <c r="J169" s="168"/>
      <c r="K169" s="168"/>
      <c r="L169" s="168"/>
      <c r="M169" s="20"/>
      <c r="N169" s="20"/>
      <c r="O169" s="20"/>
      <c r="P169" s="134"/>
      <c r="Q169" s="20"/>
      <c r="R169" s="20"/>
      <c r="S169" s="317"/>
      <c r="T169" s="41"/>
      <c r="U169" s="41"/>
      <c r="V169" s="41"/>
      <c r="W169" s="41"/>
      <c r="AA169" s="41"/>
      <c r="AB169" s="41"/>
      <c r="AC169" s="41"/>
      <c r="AD169" s="41"/>
      <c r="AE169" s="41"/>
      <c r="AF169" s="41"/>
      <c r="AG169" s="41"/>
      <c r="AH169" s="41"/>
      <c r="AI169" s="41"/>
      <c r="AJ169" s="41"/>
      <c r="AK169" s="41"/>
      <c r="AL169" s="41"/>
      <c r="AM169" s="41"/>
      <c r="AN169" s="41"/>
      <c r="AO169" s="41"/>
      <c r="AP169" s="41"/>
      <c r="AQ169" s="41"/>
      <c r="AR169" s="41"/>
      <c r="AS169" s="41"/>
    </row>
    <row r="170" spans="1:45" ht="15.75" thickBot="1" x14ac:dyDescent="0.3">
      <c r="A170" s="696" t="s">
        <v>106</v>
      </c>
      <c r="B170" s="697"/>
      <c r="C170" s="697"/>
      <c r="D170" s="697"/>
      <c r="E170" s="697"/>
      <c r="F170" s="697"/>
      <c r="G170" s="697"/>
      <c r="H170" s="697"/>
      <c r="I170" s="697"/>
      <c r="J170" s="697"/>
      <c r="K170" s="697"/>
      <c r="L170" s="697"/>
      <c r="M170" s="697"/>
      <c r="N170" s="697"/>
      <c r="O170" s="697"/>
      <c r="P170" s="697"/>
      <c r="Q170" s="697"/>
      <c r="R170" s="697"/>
      <c r="S170" s="698"/>
      <c r="T170" s="699"/>
    </row>
    <row r="172" spans="1:45" x14ac:dyDescent="0.25">
      <c r="A172" s="22" t="s">
        <v>60</v>
      </c>
      <c r="B172" s="22"/>
      <c r="C172" s="39"/>
    </row>
    <row r="174" spans="1:45" ht="17.25" customHeight="1" x14ac:dyDescent="0.25">
      <c r="A174" s="763" t="s">
        <v>442</v>
      </c>
      <c r="B174" s="763"/>
      <c r="C174" s="763"/>
      <c r="D174" s="763"/>
      <c r="E174" s="763"/>
      <c r="F174" s="763"/>
      <c r="G174" s="763"/>
      <c r="H174" s="763"/>
      <c r="I174" s="763"/>
      <c r="J174" s="763"/>
      <c r="K174" s="763"/>
      <c r="L174" s="763"/>
      <c r="M174" s="763"/>
      <c r="N174" s="763"/>
      <c r="O174" s="763"/>
      <c r="P174" s="763"/>
      <c r="Q174" s="763"/>
      <c r="R174" s="763"/>
    </row>
    <row r="176" spans="1:45" ht="66" customHeight="1" x14ac:dyDescent="0.25">
      <c r="A176" s="763" t="s">
        <v>37</v>
      </c>
      <c r="B176" s="763"/>
      <c r="C176" s="763"/>
      <c r="D176" s="763"/>
      <c r="E176" s="763"/>
      <c r="F176" s="763"/>
      <c r="G176" s="763"/>
      <c r="H176" s="763"/>
      <c r="I176" s="763"/>
      <c r="J176" s="763"/>
      <c r="K176" s="763"/>
      <c r="L176" s="763"/>
      <c r="M176" s="763"/>
      <c r="N176" s="763"/>
      <c r="O176" s="763"/>
      <c r="P176" s="763"/>
      <c r="Q176" s="763"/>
      <c r="R176" s="763"/>
    </row>
    <row r="178" spans="1:7" x14ac:dyDescent="0.25">
      <c r="A178" s="1" t="s">
        <v>5</v>
      </c>
    </row>
    <row r="179" spans="1:7" x14ac:dyDescent="0.25">
      <c r="A179" t="s">
        <v>6</v>
      </c>
    </row>
    <row r="180" spans="1:7" x14ac:dyDescent="0.25">
      <c r="A180" t="s">
        <v>321</v>
      </c>
    </row>
    <row r="182" spans="1:7" ht="17.25" x14ac:dyDescent="0.25">
      <c r="B182" t="s">
        <v>7</v>
      </c>
    </row>
    <row r="184" spans="1:7" ht="17.25" x14ac:dyDescent="0.25">
      <c r="A184" t="s">
        <v>8</v>
      </c>
    </row>
    <row r="185" spans="1:7" x14ac:dyDescent="0.25">
      <c r="A185" t="s">
        <v>9</v>
      </c>
    </row>
    <row r="187" spans="1:7" x14ac:dyDescent="0.25">
      <c r="A187" s="1" t="s">
        <v>23</v>
      </c>
    </row>
    <row r="189" spans="1:7" x14ac:dyDescent="0.25">
      <c r="A189" s="872" t="s">
        <v>18</v>
      </c>
      <c r="B189" s="872"/>
      <c r="C189" s="872"/>
      <c r="D189" s="872"/>
      <c r="E189" s="872"/>
      <c r="F189" s="872"/>
      <c r="G189" s="878" t="s">
        <v>96</v>
      </c>
    </row>
    <row r="190" spans="1:7" x14ac:dyDescent="0.25">
      <c r="A190" s="871" t="s">
        <v>14</v>
      </c>
      <c r="B190" s="871"/>
      <c r="C190" s="318" t="s">
        <v>10</v>
      </c>
      <c r="D190" s="318" t="s">
        <v>11</v>
      </c>
      <c r="E190" s="318" t="s">
        <v>12</v>
      </c>
      <c r="F190" s="318" t="s">
        <v>13</v>
      </c>
      <c r="G190" s="880"/>
    </row>
    <row r="191" spans="1:7" x14ac:dyDescent="0.25">
      <c r="A191" s="764" t="s">
        <v>15</v>
      </c>
      <c r="B191" s="764"/>
      <c r="C191" s="24">
        <v>3</v>
      </c>
      <c r="D191" s="25">
        <v>5</v>
      </c>
      <c r="E191" s="325">
        <v>6</v>
      </c>
      <c r="F191" s="25">
        <v>8</v>
      </c>
      <c r="G191" s="834">
        <v>8</v>
      </c>
    </row>
    <row r="192" spans="1:7" x14ac:dyDescent="0.25">
      <c r="A192" s="765" t="s">
        <v>16</v>
      </c>
      <c r="B192" s="765"/>
      <c r="C192" s="24">
        <v>5</v>
      </c>
      <c r="D192" s="25">
        <v>7</v>
      </c>
      <c r="E192" s="325">
        <v>8</v>
      </c>
      <c r="F192" s="25">
        <v>11</v>
      </c>
      <c r="G192" s="835"/>
    </row>
    <row r="193" spans="1:18" x14ac:dyDescent="0.25">
      <c r="A193" s="764" t="s">
        <v>17</v>
      </c>
      <c r="B193" s="764"/>
      <c r="C193" s="24">
        <v>7</v>
      </c>
      <c r="D193" s="25">
        <v>9</v>
      </c>
      <c r="E193" s="325">
        <v>10</v>
      </c>
      <c r="F193" s="25">
        <v>12</v>
      </c>
      <c r="G193" s="836"/>
    </row>
    <row r="194" spans="1:18" ht="10.5" customHeight="1" x14ac:dyDescent="0.25"/>
    <row r="195" spans="1:18" ht="17.25" customHeight="1" x14ac:dyDescent="0.25">
      <c r="A195" s="827" t="s">
        <v>107</v>
      </c>
      <c r="B195" s="827"/>
      <c r="C195" s="827"/>
      <c r="D195" s="827"/>
      <c r="E195" s="827"/>
      <c r="F195" s="827"/>
      <c r="G195" s="827"/>
      <c r="H195" s="827"/>
    </row>
    <row r="196" spans="1:18" ht="17.25" customHeight="1" x14ac:dyDescent="0.25">
      <c r="B196" s="21"/>
      <c r="C196" s="21"/>
      <c r="D196" s="21"/>
      <c r="E196" s="21"/>
      <c r="F196" s="21"/>
      <c r="G196" s="21"/>
      <c r="H196" s="21"/>
    </row>
    <row r="197" spans="1:18" ht="17.25" x14ac:dyDescent="0.25">
      <c r="A197" s="829" t="s">
        <v>100</v>
      </c>
      <c r="B197" s="830"/>
      <c r="C197" s="829" t="s">
        <v>95</v>
      </c>
      <c r="D197" s="830"/>
      <c r="E197" s="832" t="s">
        <v>102</v>
      </c>
      <c r="F197" s="23" t="s">
        <v>101</v>
      </c>
      <c r="G197" s="23" t="s">
        <v>95</v>
      </c>
    </row>
    <row r="198" spans="1:18" ht="24.75" customHeight="1" x14ac:dyDescent="0.25">
      <c r="A198" s="35" t="s">
        <v>97</v>
      </c>
      <c r="B198" s="36">
        <v>300</v>
      </c>
      <c r="C198" s="35" t="s">
        <v>93</v>
      </c>
      <c r="D198" s="72">
        <f>+ROUNDUP((B198/G191),0)</f>
        <v>38</v>
      </c>
      <c r="E198" s="832"/>
      <c r="F198" s="833">
        <v>400</v>
      </c>
      <c r="G198" s="691">
        <f>IF(F198=300,D198,IF(F198=400,D199,D200))</f>
        <v>50</v>
      </c>
    </row>
    <row r="199" spans="1:18" ht="21.75" customHeight="1" x14ac:dyDescent="0.25">
      <c r="A199" s="35" t="s">
        <v>98</v>
      </c>
      <c r="B199" s="36">
        <v>400</v>
      </c>
      <c r="C199" s="35" t="s">
        <v>94</v>
      </c>
      <c r="D199" s="72">
        <f>+ROUNDUP((B199/G191),0)</f>
        <v>50</v>
      </c>
      <c r="E199" s="832"/>
      <c r="F199" s="833"/>
      <c r="G199" s="691"/>
    </row>
    <row r="200" spans="1:18" ht="22.5" customHeight="1" x14ac:dyDescent="0.25">
      <c r="A200" s="35" t="s">
        <v>99</v>
      </c>
      <c r="B200" s="36">
        <v>500</v>
      </c>
      <c r="C200" s="35" t="s">
        <v>94</v>
      </c>
      <c r="D200" s="72">
        <f>+ROUNDUP((B200/G191),0)</f>
        <v>63</v>
      </c>
      <c r="E200" s="832"/>
      <c r="F200" s="833"/>
      <c r="G200" s="691"/>
    </row>
    <row r="201" spans="1:18" x14ac:dyDescent="0.25">
      <c r="C201" s="34"/>
      <c r="E201" s="21"/>
    </row>
    <row r="202" spans="1:18" x14ac:dyDescent="0.25">
      <c r="A202" s="1" t="s">
        <v>79</v>
      </c>
    </row>
    <row r="203" spans="1:18" ht="17.25" customHeight="1" x14ac:dyDescent="0.25">
      <c r="A203" s="763" t="s">
        <v>19</v>
      </c>
      <c r="B203" s="763"/>
      <c r="C203" s="763"/>
      <c r="D203" s="763"/>
      <c r="E203" s="763"/>
      <c r="F203" s="763"/>
      <c r="G203" s="763"/>
      <c r="H203" s="763"/>
      <c r="I203" s="763"/>
      <c r="J203" s="763"/>
      <c r="K203" s="763"/>
      <c r="L203" s="763"/>
      <c r="M203" s="763"/>
      <c r="N203" s="763"/>
      <c r="O203" s="763"/>
      <c r="P203" s="763"/>
      <c r="Q203" s="763"/>
      <c r="R203" s="763"/>
    </row>
    <row r="204" spans="1:18" x14ac:dyDescent="0.25">
      <c r="A204" t="s">
        <v>20</v>
      </c>
    </row>
    <row r="205" spans="1:18" x14ac:dyDescent="0.25">
      <c r="A205" t="s">
        <v>36</v>
      </c>
    </row>
    <row r="206" spans="1:18" x14ac:dyDescent="0.25">
      <c r="A206" t="s">
        <v>21</v>
      </c>
    </row>
    <row r="207" spans="1:18" x14ac:dyDescent="0.25">
      <c r="A207" t="s">
        <v>22</v>
      </c>
    </row>
    <row r="209" spans="1:18" x14ac:dyDescent="0.25">
      <c r="A209" s="1" t="s">
        <v>108</v>
      </c>
    </row>
    <row r="211" spans="1:18" x14ac:dyDescent="0.25">
      <c r="A211" s="819" t="s">
        <v>24</v>
      </c>
      <c r="B211" s="819"/>
      <c r="C211" s="819"/>
      <c r="D211" s="819"/>
      <c r="E211" s="819"/>
      <c r="F211" s="878" t="s">
        <v>34</v>
      </c>
    </row>
    <row r="212" spans="1:18" x14ac:dyDescent="0.25">
      <c r="A212" s="844" t="s">
        <v>25</v>
      </c>
      <c r="B212" s="844"/>
      <c r="C212" s="876" t="s">
        <v>26</v>
      </c>
      <c r="D212" s="876"/>
      <c r="E212" s="876"/>
      <c r="F212" s="879"/>
    </row>
    <row r="213" spans="1:18" x14ac:dyDescent="0.25">
      <c r="A213" s="844"/>
      <c r="B213" s="844"/>
      <c r="C213" s="25" t="s">
        <v>27</v>
      </c>
      <c r="D213" s="25" t="s">
        <v>28</v>
      </c>
      <c r="E213" s="25" t="s">
        <v>29</v>
      </c>
      <c r="F213" s="880"/>
    </row>
    <row r="214" spans="1:18" x14ac:dyDescent="0.25">
      <c r="A214" s="844" t="s">
        <v>32</v>
      </c>
      <c r="B214" s="24" t="s">
        <v>30</v>
      </c>
      <c r="C214" s="322">
        <v>1</v>
      </c>
      <c r="D214" s="24">
        <v>0.8</v>
      </c>
      <c r="E214" s="322">
        <v>0.6</v>
      </c>
      <c r="F214" s="834">
        <v>0.7</v>
      </c>
    </row>
    <row r="215" spans="1:18" x14ac:dyDescent="0.25">
      <c r="A215" s="844"/>
      <c r="B215" s="24" t="s">
        <v>31</v>
      </c>
      <c r="C215" s="322">
        <v>0.9</v>
      </c>
      <c r="D215" s="24">
        <v>0.7</v>
      </c>
      <c r="E215" s="322">
        <v>0.5</v>
      </c>
      <c r="F215" s="835"/>
    </row>
    <row r="216" spans="1:18" x14ac:dyDescent="0.25">
      <c r="A216" s="877" t="s">
        <v>33</v>
      </c>
      <c r="B216" s="877"/>
      <c r="C216" s="322">
        <v>0.8</v>
      </c>
      <c r="D216" s="24">
        <v>0.6</v>
      </c>
      <c r="E216" s="322">
        <v>0.5</v>
      </c>
      <c r="F216" s="836"/>
      <c r="G216" s="26"/>
    </row>
    <row r="217" spans="1:18" x14ac:dyDescent="0.25">
      <c r="A217" t="s">
        <v>35</v>
      </c>
    </row>
    <row r="219" spans="1:18" x14ac:dyDescent="0.25">
      <c r="A219" s="1" t="s">
        <v>40</v>
      </c>
    </row>
    <row r="220" spans="1:18" ht="19.5" customHeight="1" x14ac:dyDescent="0.25">
      <c r="A220" s="763" t="s">
        <v>38</v>
      </c>
      <c r="B220" s="763"/>
      <c r="C220" s="763"/>
      <c r="D220" s="763"/>
      <c r="E220" s="763"/>
      <c r="F220" s="763"/>
      <c r="G220" s="763"/>
      <c r="H220" s="763"/>
      <c r="I220" s="763"/>
      <c r="J220" s="763"/>
      <c r="K220" s="763"/>
      <c r="L220" s="763"/>
      <c r="M220" s="763"/>
      <c r="N220" s="763"/>
      <c r="O220" s="763"/>
      <c r="P220" s="763"/>
      <c r="Q220" s="763"/>
      <c r="R220" s="763"/>
    </row>
    <row r="221" spans="1:18" ht="15" customHeight="1" x14ac:dyDescent="0.25">
      <c r="A221" s="319"/>
      <c r="B221" s="319"/>
      <c r="C221" s="319"/>
      <c r="D221" s="319"/>
      <c r="E221" s="319"/>
      <c r="F221" s="319"/>
      <c r="G221" s="319"/>
      <c r="H221" s="319"/>
      <c r="I221" s="319"/>
      <c r="J221" s="319"/>
      <c r="K221" s="319"/>
      <c r="L221" s="319"/>
      <c r="M221" s="319"/>
      <c r="N221" s="319"/>
      <c r="O221" s="319"/>
      <c r="P221" s="319"/>
      <c r="Q221" s="319"/>
      <c r="R221" s="319"/>
    </row>
    <row r="222" spans="1:18" ht="15" customHeight="1" x14ac:dyDescent="0.25">
      <c r="A222" s="828" t="s">
        <v>109</v>
      </c>
      <c r="B222" s="828"/>
      <c r="C222" s="828"/>
      <c r="D222" s="828"/>
      <c r="E222" s="828"/>
      <c r="F222" s="828"/>
      <c r="G222" s="319"/>
      <c r="H222" s="319"/>
      <c r="I222" s="319"/>
      <c r="J222" s="319"/>
      <c r="K222" s="319"/>
      <c r="L222" s="319"/>
      <c r="M222" s="319"/>
      <c r="N222" s="319"/>
      <c r="O222" s="319"/>
      <c r="P222" s="319"/>
      <c r="Q222" s="319"/>
      <c r="R222" s="319"/>
    </row>
    <row r="223" spans="1:18" ht="15" customHeight="1" x14ac:dyDescent="0.25">
      <c r="A223" s="319"/>
      <c r="B223" s="319"/>
      <c r="C223" s="319"/>
      <c r="D223" s="319"/>
      <c r="E223" s="319"/>
      <c r="F223" s="319"/>
      <c r="G223" s="319"/>
      <c r="H223" s="319"/>
      <c r="I223" s="319"/>
      <c r="J223" s="319"/>
      <c r="K223" s="319"/>
      <c r="L223" s="319"/>
      <c r="M223" s="319"/>
      <c r="N223" s="319"/>
      <c r="O223" s="319"/>
      <c r="P223" s="319"/>
      <c r="Q223" s="319"/>
      <c r="R223" s="319"/>
    </row>
    <row r="224" spans="1:18" x14ac:dyDescent="0.25">
      <c r="B224" s="30" t="s">
        <v>85</v>
      </c>
      <c r="C224" s="30" t="s">
        <v>88</v>
      </c>
      <c r="D224" s="31" t="s">
        <v>89</v>
      </c>
      <c r="E224" s="33" t="s">
        <v>91</v>
      </c>
      <c r="F224" s="29" t="s">
        <v>90</v>
      </c>
    </row>
    <row r="225" spans="1:18" x14ac:dyDescent="0.25">
      <c r="B225" s="32" t="s">
        <v>87</v>
      </c>
      <c r="C225" s="325">
        <v>1</v>
      </c>
      <c r="D225" s="831">
        <v>0</v>
      </c>
      <c r="E225" s="691">
        <f>SUM(F225:F229)</f>
        <v>1</v>
      </c>
      <c r="F225" s="21">
        <f>IF(AND(D225&gt;=0,D225&lt;=1),C225,0)</f>
        <v>1</v>
      </c>
    </row>
    <row r="226" spans="1:18" x14ac:dyDescent="0.25">
      <c r="B226" s="32" t="s">
        <v>80</v>
      </c>
      <c r="C226" s="325">
        <v>1.2</v>
      </c>
      <c r="D226" s="831"/>
      <c r="E226" s="691"/>
      <c r="F226" s="21">
        <f>IF(AND(D225&gt;1,D225&lt;=3),C226,0)</f>
        <v>0</v>
      </c>
    </row>
    <row r="227" spans="1:18" x14ac:dyDescent="0.25">
      <c r="B227" s="25" t="s">
        <v>81</v>
      </c>
      <c r="C227" s="325">
        <v>1.5</v>
      </c>
      <c r="D227" s="831"/>
      <c r="E227" s="691"/>
      <c r="F227" s="21">
        <f>IF(AND(D225&gt;3,D225&lt;=6),C227,0)</f>
        <v>0</v>
      </c>
    </row>
    <row r="228" spans="1:18" x14ac:dyDescent="0.25">
      <c r="B228" s="25" t="s">
        <v>82</v>
      </c>
      <c r="C228" s="325">
        <v>1.7</v>
      </c>
      <c r="D228" s="831"/>
      <c r="E228" s="691"/>
      <c r="F228" s="21">
        <f>IF(AND(D225&gt;6,D225&lt;=9),C228,0)</f>
        <v>0</v>
      </c>
    </row>
    <row r="229" spans="1:18" x14ac:dyDescent="0.25">
      <c r="B229" s="25" t="s">
        <v>86</v>
      </c>
      <c r="C229" s="325">
        <v>2</v>
      </c>
      <c r="D229" s="831"/>
      <c r="E229" s="691"/>
      <c r="F229" s="21">
        <f>IF(D225&gt;9,C229,0)</f>
        <v>0</v>
      </c>
    </row>
    <row r="230" spans="1:18" x14ac:dyDescent="0.25">
      <c r="A230" s="28" t="s">
        <v>39</v>
      </c>
    </row>
    <row r="231" spans="1:18" ht="111" customHeight="1" x14ac:dyDescent="0.25">
      <c r="A231" s="763" t="s">
        <v>337</v>
      </c>
      <c r="B231" s="763"/>
      <c r="C231" s="763"/>
      <c r="D231" s="763"/>
      <c r="E231" s="763"/>
      <c r="F231" s="763"/>
      <c r="G231" s="763"/>
      <c r="H231" s="763"/>
      <c r="I231" s="763"/>
      <c r="J231" s="763"/>
      <c r="K231" s="763"/>
      <c r="L231" s="763"/>
      <c r="M231" s="763"/>
      <c r="N231" s="763"/>
      <c r="O231" s="763"/>
      <c r="P231" s="763"/>
      <c r="Q231" s="763"/>
      <c r="R231" s="763"/>
    </row>
    <row r="233" spans="1:18" x14ac:dyDescent="0.25">
      <c r="A233" s="1" t="s">
        <v>110</v>
      </c>
    </row>
    <row r="234" spans="1:18" ht="15.75" thickBot="1" x14ac:dyDescent="0.3"/>
    <row r="235" spans="1:18" x14ac:dyDescent="0.25">
      <c r="A235" s="873" t="s">
        <v>41</v>
      </c>
      <c r="B235" s="874"/>
      <c r="C235" s="875"/>
      <c r="D235" s="208" t="s">
        <v>47</v>
      </c>
      <c r="E235" s="873" t="s">
        <v>46</v>
      </c>
      <c r="F235" s="875"/>
      <c r="G235" s="208" t="s">
        <v>59</v>
      </c>
      <c r="H235" s="208" t="s">
        <v>126</v>
      </c>
      <c r="I235" s="208" t="s">
        <v>127</v>
      </c>
    </row>
    <row r="236" spans="1:18" ht="15" customHeight="1" x14ac:dyDescent="0.25">
      <c r="A236" s="849" t="s">
        <v>42</v>
      </c>
      <c r="B236" s="850"/>
      <c r="C236" s="205" t="s">
        <v>43</v>
      </c>
      <c r="D236" s="209">
        <v>3</v>
      </c>
      <c r="E236" s="839">
        <v>1</v>
      </c>
      <c r="F236" s="840"/>
      <c r="G236" s="823">
        <f>+E236*D236+E237*D237+E238*D238</f>
        <v>3</v>
      </c>
      <c r="H236" s="213" t="s">
        <v>128</v>
      </c>
      <c r="I236" s="213" t="s">
        <v>132</v>
      </c>
    </row>
    <row r="237" spans="1:18" ht="15" customHeight="1" x14ac:dyDescent="0.25">
      <c r="A237" s="851"/>
      <c r="B237" s="852"/>
      <c r="C237" s="205" t="s">
        <v>44</v>
      </c>
      <c r="D237" s="209">
        <v>0</v>
      </c>
      <c r="E237" s="837">
        <v>2</v>
      </c>
      <c r="F237" s="838"/>
      <c r="G237" s="824"/>
      <c r="H237" s="214" t="s">
        <v>129</v>
      </c>
      <c r="I237" s="215" t="s">
        <v>133</v>
      </c>
    </row>
    <row r="238" spans="1:18" x14ac:dyDescent="0.25">
      <c r="A238" s="853"/>
      <c r="B238" s="854"/>
      <c r="C238" s="205" t="s">
        <v>45</v>
      </c>
      <c r="D238" s="209">
        <v>0</v>
      </c>
      <c r="E238" s="839">
        <v>4</v>
      </c>
      <c r="F238" s="840"/>
      <c r="G238" s="825"/>
      <c r="H238" s="213" t="s">
        <v>130</v>
      </c>
      <c r="I238" s="213" t="s">
        <v>131</v>
      </c>
    </row>
    <row r="239" spans="1:18" ht="17.25" x14ac:dyDescent="0.25">
      <c r="A239" s="849" t="s">
        <v>48</v>
      </c>
      <c r="B239" s="850"/>
      <c r="C239" s="205" t="s">
        <v>43</v>
      </c>
      <c r="D239" s="209">
        <v>1</v>
      </c>
      <c r="E239" s="837">
        <v>2</v>
      </c>
      <c r="F239" s="838"/>
      <c r="G239" s="823">
        <f>+E239*D239+E240*D240+E241*D241</f>
        <v>2</v>
      </c>
      <c r="H239" s="215" t="s">
        <v>134</v>
      </c>
      <c r="I239" s="215" t="s">
        <v>132</v>
      </c>
    </row>
    <row r="240" spans="1:18" ht="30" x14ac:dyDescent="0.25">
      <c r="A240" s="851"/>
      <c r="B240" s="852"/>
      <c r="C240" s="205" t="s">
        <v>44</v>
      </c>
      <c r="D240" s="209">
        <v>0</v>
      </c>
      <c r="E240" s="839">
        <v>4</v>
      </c>
      <c r="F240" s="840"/>
      <c r="G240" s="824"/>
      <c r="H240" s="213" t="s">
        <v>135</v>
      </c>
      <c r="I240" s="213" t="s">
        <v>133</v>
      </c>
    </row>
    <row r="241" spans="1:9" x14ac:dyDescent="0.25">
      <c r="A241" s="853"/>
      <c r="B241" s="854"/>
      <c r="C241" s="205" t="s">
        <v>45</v>
      </c>
      <c r="D241" s="209">
        <v>0</v>
      </c>
      <c r="E241" s="837">
        <v>6</v>
      </c>
      <c r="F241" s="838"/>
      <c r="G241" s="825"/>
      <c r="H241" s="214" t="s">
        <v>136</v>
      </c>
      <c r="I241" s="215" t="s">
        <v>131</v>
      </c>
    </row>
    <row r="242" spans="1:9" x14ac:dyDescent="0.25">
      <c r="A242" s="843" t="s">
        <v>56</v>
      </c>
      <c r="B242" s="844"/>
      <c r="C242" s="205" t="s">
        <v>58</v>
      </c>
      <c r="D242" s="209">
        <v>3</v>
      </c>
      <c r="E242" s="839">
        <v>3</v>
      </c>
      <c r="F242" s="840"/>
      <c r="G242" s="823">
        <f>+E242*D242+E243*D243</f>
        <v>9</v>
      </c>
      <c r="H242" s="216"/>
      <c r="I242" s="216"/>
    </row>
    <row r="243" spans="1:9" x14ac:dyDescent="0.25">
      <c r="A243" s="843"/>
      <c r="B243" s="844"/>
      <c r="C243" s="205" t="s">
        <v>49</v>
      </c>
      <c r="D243" s="209">
        <v>0</v>
      </c>
      <c r="E243" s="837">
        <v>0</v>
      </c>
      <c r="F243" s="838"/>
      <c r="G243" s="825"/>
      <c r="H243" s="216"/>
      <c r="I243" s="216"/>
    </row>
    <row r="244" spans="1:9" x14ac:dyDescent="0.25">
      <c r="A244" s="881" t="s">
        <v>57</v>
      </c>
      <c r="B244" s="882"/>
      <c r="C244" s="205" t="s">
        <v>50</v>
      </c>
      <c r="D244" s="209">
        <v>1</v>
      </c>
      <c r="E244" s="839">
        <v>6</v>
      </c>
      <c r="F244" s="840"/>
      <c r="G244" s="823">
        <f>+E244*D244+E245*D245</f>
        <v>6</v>
      </c>
      <c r="H244" s="216"/>
      <c r="I244" s="216"/>
    </row>
    <row r="245" spans="1:9" x14ac:dyDescent="0.25">
      <c r="A245" s="881"/>
      <c r="B245" s="882"/>
      <c r="C245" s="205" t="s">
        <v>51</v>
      </c>
      <c r="D245" s="209">
        <v>20</v>
      </c>
      <c r="E245" s="837">
        <v>0</v>
      </c>
      <c r="F245" s="838"/>
      <c r="G245" s="825"/>
      <c r="H245" s="216"/>
      <c r="I245" s="216"/>
    </row>
    <row r="246" spans="1:9" x14ac:dyDescent="0.25">
      <c r="A246" s="206" t="s">
        <v>52</v>
      </c>
      <c r="B246" s="42"/>
      <c r="C246" s="207"/>
      <c r="D246" s="209">
        <v>1</v>
      </c>
      <c r="E246" s="839">
        <v>6</v>
      </c>
      <c r="F246" s="840"/>
      <c r="G246" s="211">
        <f>+E246*D246</f>
        <v>6</v>
      </c>
      <c r="H246" s="216"/>
      <c r="I246" s="216"/>
    </row>
    <row r="247" spans="1:9" x14ac:dyDescent="0.25">
      <c r="A247" s="843" t="s">
        <v>53</v>
      </c>
      <c r="B247" s="844"/>
      <c r="C247" s="845"/>
      <c r="D247" s="209">
        <v>2</v>
      </c>
      <c r="E247" s="837">
        <v>1</v>
      </c>
      <c r="F247" s="838"/>
      <c r="G247" s="211">
        <f>+E247*D247</f>
        <v>2</v>
      </c>
      <c r="H247" s="216"/>
      <c r="I247" s="216"/>
    </row>
    <row r="248" spans="1:9" x14ac:dyDescent="0.25">
      <c r="A248" s="843" t="s">
        <v>54</v>
      </c>
      <c r="B248" s="844"/>
      <c r="C248" s="845"/>
      <c r="D248" s="209">
        <v>1</v>
      </c>
      <c r="E248" s="839">
        <v>3</v>
      </c>
      <c r="F248" s="840"/>
      <c r="G248" s="211">
        <f>+E248*D248</f>
        <v>3</v>
      </c>
      <c r="H248" s="216"/>
      <c r="I248" s="216"/>
    </row>
    <row r="249" spans="1:9" ht="15.75" thickBot="1" x14ac:dyDescent="0.3">
      <c r="A249" s="846" t="s">
        <v>55</v>
      </c>
      <c r="B249" s="847"/>
      <c r="C249" s="848"/>
      <c r="D249" s="210">
        <v>2</v>
      </c>
      <c r="E249" s="841">
        <v>2</v>
      </c>
      <c r="F249" s="842"/>
      <c r="G249" s="212">
        <f>+E249*D249</f>
        <v>4</v>
      </c>
      <c r="H249" s="217"/>
      <c r="I249" s="217"/>
    </row>
    <row r="250" spans="1:9" ht="15.75" thickBot="1" x14ac:dyDescent="0.3">
      <c r="A250" s="816" t="s">
        <v>61</v>
      </c>
      <c r="B250" s="817"/>
      <c r="C250" s="817"/>
      <c r="D250" s="817"/>
      <c r="E250" s="817"/>
      <c r="F250" s="818"/>
      <c r="G250" s="218">
        <f>SUM(G236:G249)</f>
        <v>35</v>
      </c>
    </row>
    <row r="252" spans="1:9" x14ac:dyDescent="0.25">
      <c r="A252" t="s">
        <v>62</v>
      </c>
    </row>
    <row r="257" spans="1:18" ht="15.75" thickBot="1" x14ac:dyDescent="0.3"/>
    <row r="258" spans="1:18" x14ac:dyDescent="0.25">
      <c r="F258" s="280" t="s">
        <v>78</v>
      </c>
      <c r="G258" s="277">
        <f>$F$214</f>
        <v>0.7</v>
      </c>
    </row>
    <row r="259" spans="1:18" x14ac:dyDescent="0.25">
      <c r="F259" s="281" t="s">
        <v>92</v>
      </c>
      <c r="G259" s="211">
        <f>$E$225</f>
        <v>1</v>
      </c>
    </row>
    <row r="260" spans="1:18" x14ac:dyDescent="0.25">
      <c r="F260" s="281" t="s">
        <v>83</v>
      </c>
      <c r="G260" s="211">
        <f>$G$250</f>
        <v>35</v>
      </c>
    </row>
    <row r="261" spans="1:18" ht="15.75" thickBot="1" x14ac:dyDescent="0.3">
      <c r="F261" s="282" t="s">
        <v>84</v>
      </c>
      <c r="G261" s="212">
        <f>$F$198</f>
        <v>400</v>
      </c>
    </row>
    <row r="263" spans="1:18" ht="15.75" thickBot="1" x14ac:dyDescent="0.3"/>
    <row r="264" spans="1:18" ht="15.75" thickBot="1" x14ac:dyDescent="0.3">
      <c r="A264" s="814" t="s">
        <v>237</v>
      </c>
      <c r="B264" s="815"/>
      <c r="C264" s="815"/>
      <c r="D264" s="815"/>
      <c r="E264" s="815"/>
      <c r="F264" s="278" t="s">
        <v>103</v>
      </c>
      <c r="G264" s="279">
        <f>+ROUNDUP(G258*G260/G259/G261*1000,0)</f>
        <v>62</v>
      </c>
    </row>
    <row r="267" spans="1:18" ht="34.5" customHeight="1" x14ac:dyDescent="0.25">
      <c r="A267" s="763" t="s">
        <v>63</v>
      </c>
      <c r="B267" s="763"/>
      <c r="C267" s="763"/>
      <c r="D267" s="763"/>
      <c r="E267" s="763"/>
      <c r="F267" s="763"/>
      <c r="G267" s="763"/>
      <c r="H267" s="763"/>
      <c r="I267" s="763"/>
      <c r="J267" s="763"/>
      <c r="K267" s="763"/>
      <c r="L267" s="763"/>
      <c r="M267" s="763"/>
      <c r="N267" s="763"/>
      <c r="O267" s="763"/>
      <c r="P267" s="763"/>
      <c r="Q267" s="763"/>
      <c r="R267" s="763"/>
    </row>
    <row r="269" spans="1:18" x14ac:dyDescent="0.25">
      <c r="A269" t="s">
        <v>64</v>
      </c>
    </row>
    <row r="271" spans="1:18" x14ac:dyDescent="0.25">
      <c r="A271" s="819" t="s">
        <v>67</v>
      </c>
      <c r="B271" s="819"/>
      <c r="C271" s="819" t="s">
        <v>65</v>
      </c>
      <c r="D271" s="819"/>
      <c r="E271" s="819" t="s">
        <v>66</v>
      </c>
      <c r="F271" s="819"/>
    </row>
    <row r="272" spans="1:18" x14ac:dyDescent="0.25">
      <c r="A272" s="821" t="s">
        <v>68</v>
      </c>
      <c r="B272" s="821"/>
      <c r="C272" s="822">
        <v>1</v>
      </c>
      <c r="D272" s="822"/>
      <c r="E272" s="821" t="s">
        <v>73</v>
      </c>
      <c r="F272" s="821"/>
    </row>
    <row r="273" spans="1:6" x14ac:dyDescent="0.25">
      <c r="A273" s="821" t="s">
        <v>69</v>
      </c>
      <c r="B273" s="821"/>
      <c r="C273" s="822">
        <v>2</v>
      </c>
      <c r="D273" s="822"/>
      <c r="E273" s="821" t="s">
        <v>74</v>
      </c>
      <c r="F273" s="821"/>
    </row>
    <row r="274" spans="1:6" x14ac:dyDescent="0.25">
      <c r="A274" s="821" t="s">
        <v>70</v>
      </c>
      <c r="B274" s="821"/>
      <c r="C274" s="822">
        <v>3</v>
      </c>
      <c r="D274" s="822"/>
      <c r="E274" s="821" t="s">
        <v>75</v>
      </c>
      <c r="F274" s="821"/>
    </row>
    <row r="275" spans="1:6" x14ac:dyDescent="0.25">
      <c r="A275" s="821" t="s">
        <v>71</v>
      </c>
      <c r="B275" s="821"/>
      <c r="C275" s="822">
        <v>4</v>
      </c>
      <c r="D275" s="822"/>
      <c r="E275" s="821" t="s">
        <v>76</v>
      </c>
      <c r="F275" s="821"/>
    </row>
    <row r="276" spans="1:6" x14ac:dyDescent="0.25">
      <c r="A276" s="821" t="s">
        <v>72</v>
      </c>
      <c r="B276" s="821"/>
      <c r="C276" s="822">
        <v>5</v>
      </c>
      <c r="D276" s="822"/>
      <c r="E276" s="821" t="s">
        <v>77</v>
      </c>
      <c r="F276" s="821"/>
    </row>
    <row r="279" spans="1:6" x14ac:dyDescent="0.25">
      <c r="A279" s="826" t="s">
        <v>67</v>
      </c>
      <c r="B279" s="826"/>
      <c r="C279" s="37">
        <f>$G$264</f>
        <v>62</v>
      </c>
    </row>
    <row r="280" spans="1:6" x14ac:dyDescent="0.25">
      <c r="A280" s="38" t="s">
        <v>105</v>
      </c>
      <c r="B280" s="38"/>
      <c r="C280" s="37">
        <f>IF(G264&lt;=70,C272,IF(AND(G264&gt;70,G264&lt;=100),C273,IF(AND(G264&gt;100,G264&lt;150),C274,IF(AND(G264&gt;=150,G264&lt;200),C275,C276))))</f>
        <v>1</v>
      </c>
    </row>
    <row r="281" spans="1:6" x14ac:dyDescent="0.25">
      <c r="A281" s="38" t="s">
        <v>104</v>
      </c>
      <c r="B281" s="38"/>
      <c r="C281" s="37" t="str">
        <f>IF(G264&lt;=70,E272,IF(AND(G264&gt;70,G264&lt;=100),E273,IF(AND(G264&gt;100,G264&lt;150),E274,IF(AND(G264&gt;=150,G264&lt;200),E275,E276))))</f>
        <v>Muy buena</v>
      </c>
    </row>
    <row r="282" spans="1:6" ht="15.75" thickBot="1" x14ac:dyDescent="0.3"/>
    <row r="283" spans="1:6" x14ac:dyDescent="0.25">
      <c r="A283" s="789" t="s">
        <v>238</v>
      </c>
      <c r="B283" s="790"/>
      <c r="C283" s="790"/>
      <c r="D283" s="791"/>
      <c r="E283" s="276">
        <f>+C279</f>
        <v>62</v>
      </c>
      <c r="F283" s="277">
        <f>+IF(E283&gt;100,0,1)</f>
        <v>1</v>
      </c>
    </row>
    <row r="284" spans="1:6" x14ac:dyDescent="0.25">
      <c r="A284" s="792" t="s">
        <v>239</v>
      </c>
      <c r="B284" s="793"/>
      <c r="C284" s="793"/>
      <c r="D284" s="794"/>
      <c r="E284" s="209">
        <v>100</v>
      </c>
      <c r="F284" s="211">
        <f>+IF(E284&gt;100,0,1)</f>
        <v>1</v>
      </c>
    </row>
    <row r="285" spans="1:6" x14ac:dyDescent="0.25">
      <c r="A285" s="795" t="s">
        <v>240</v>
      </c>
      <c r="B285" s="796"/>
      <c r="C285" s="796"/>
      <c r="D285" s="797"/>
      <c r="E285" s="209">
        <v>24</v>
      </c>
      <c r="F285" s="211">
        <f t="shared" ref="F285:F286" si="22">+IF(E285&gt;100,0,1)</f>
        <v>1</v>
      </c>
    </row>
    <row r="286" spans="1:6" ht="15.75" thickBot="1" x14ac:dyDescent="0.3">
      <c r="A286" s="798" t="s">
        <v>241</v>
      </c>
      <c r="B286" s="799"/>
      <c r="C286" s="799"/>
      <c r="D286" s="800"/>
      <c r="E286" s="210">
        <v>50</v>
      </c>
      <c r="F286" s="212">
        <f t="shared" si="22"/>
        <v>1</v>
      </c>
    </row>
    <row r="287" spans="1:6" ht="15.75" thickBot="1" x14ac:dyDescent="0.3">
      <c r="A287" s="219"/>
      <c r="B287" s="219"/>
      <c r="C287" s="219"/>
      <c r="D287" s="283" t="s">
        <v>244</v>
      </c>
      <c r="E287" s="284">
        <f>SUM(E283:E286)</f>
        <v>236</v>
      </c>
      <c r="F287" s="284">
        <f>SUM(F283:F286)</f>
        <v>4</v>
      </c>
    </row>
    <row r="288" spans="1:6" x14ac:dyDescent="0.25">
      <c r="D288" t="s">
        <v>339</v>
      </c>
    </row>
    <row r="289" spans="1:8" ht="15.75" thickBot="1" x14ac:dyDescent="0.3"/>
    <row r="290" spans="1:8" ht="15.75" thickBot="1" x14ac:dyDescent="0.3">
      <c r="A290" s="222" t="s">
        <v>242</v>
      </c>
      <c r="B290" s="220"/>
      <c r="C290" s="220"/>
      <c r="D290" s="221"/>
      <c r="E290" s="223">
        <v>4</v>
      </c>
    </row>
    <row r="291" spans="1:8" ht="15.75" thickBot="1" x14ac:dyDescent="0.3"/>
    <row r="292" spans="1:8" ht="15.75" thickBot="1" x14ac:dyDescent="0.3">
      <c r="A292" s="801" t="s">
        <v>243</v>
      </c>
      <c r="B292" s="802"/>
      <c r="C292" s="802"/>
      <c r="D292" s="803"/>
      <c r="E292" s="285">
        <f>+IF(E290=1,(E287/1),IF(E290=2,(E287/2),IF(E290=3,(E287/3),(E287/4))))</f>
        <v>59</v>
      </c>
      <c r="F292" s="286">
        <f>+IF(AND(E292&lt;100,F283=1,F284=1,F285=1,F286=1),1,0)</f>
        <v>1</v>
      </c>
    </row>
    <row r="294" spans="1:8" x14ac:dyDescent="0.25">
      <c r="A294" s="224" t="s">
        <v>338</v>
      </c>
      <c r="B294" s="3"/>
      <c r="C294" s="3"/>
      <c r="D294" s="3"/>
      <c r="E294" s="3"/>
      <c r="F294" s="3"/>
      <c r="G294" s="3"/>
      <c r="H294" s="3"/>
    </row>
    <row r="295" spans="1:8" ht="15.75" thickBot="1" x14ac:dyDescent="0.3">
      <c r="A295" s="41"/>
      <c r="B295" s="41"/>
      <c r="C295" s="41"/>
      <c r="D295" s="41"/>
      <c r="E295" s="41"/>
      <c r="F295" s="41"/>
    </row>
    <row r="296" spans="1:8" ht="15.75" thickBot="1" x14ac:dyDescent="0.3">
      <c r="A296" s="801" t="s">
        <v>354</v>
      </c>
      <c r="B296" s="802"/>
      <c r="C296" s="802"/>
      <c r="D296" s="803"/>
      <c r="E296" s="286">
        <f>+F292</f>
        <v>1</v>
      </c>
      <c r="F296" s="41"/>
    </row>
    <row r="297" spans="1:8" ht="15.75" thickBot="1" x14ac:dyDescent="0.3"/>
    <row r="298" spans="1:8" x14ac:dyDescent="0.25">
      <c r="A298" s="789" t="s">
        <v>245</v>
      </c>
      <c r="B298" s="790"/>
      <c r="C298" s="790"/>
      <c r="D298" s="791"/>
      <c r="E298" s="277" t="s">
        <v>2</v>
      </c>
      <c r="F298" s="276">
        <v>1</v>
      </c>
    </row>
    <row r="299" spans="1:8" x14ac:dyDescent="0.25">
      <c r="A299" s="792" t="s">
        <v>246</v>
      </c>
      <c r="B299" s="793"/>
      <c r="C299" s="793"/>
      <c r="D299" s="794"/>
      <c r="E299" s="211" t="s">
        <v>2</v>
      </c>
      <c r="F299" s="209">
        <v>1</v>
      </c>
    </row>
    <row r="300" spans="1:8" x14ac:dyDescent="0.25">
      <c r="A300" s="795" t="s">
        <v>247</v>
      </c>
      <c r="B300" s="796"/>
      <c r="C300" s="796"/>
      <c r="D300" s="797"/>
      <c r="E300" s="211" t="s">
        <v>2</v>
      </c>
      <c r="F300" s="209">
        <v>1</v>
      </c>
    </row>
    <row r="301" spans="1:8" ht="15.75" thickBot="1" x14ac:dyDescent="0.3">
      <c r="A301" s="798" t="s">
        <v>248</v>
      </c>
      <c r="B301" s="799"/>
      <c r="C301" s="799"/>
      <c r="D301" s="800"/>
      <c r="E301" s="212" t="s">
        <v>2</v>
      </c>
      <c r="F301" s="210">
        <v>1</v>
      </c>
    </row>
    <row r="302" spans="1:8" ht="15.75" thickBot="1" x14ac:dyDescent="0.3">
      <c r="A302" s="219"/>
      <c r="B302" s="219"/>
      <c r="C302" s="219"/>
      <c r="D302" s="801" t="s">
        <v>244</v>
      </c>
      <c r="E302" s="803"/>
      <c r="F302" s="284">
        <f>SUM(F298:F301)</f>
        <v>4</v>
      </c>
    </row>
    <row r="303" spans="1:8" ht="15.75" thickBot="1" x14ac:dyDescent="0.3">
      <c r="D303" t="s">
        <v>339</v>
      </c>
    </row>
    <row r="304" spans="1:8" ht="15.75" thickBot="1" x14ac:dyDescent="0.3">
      <c r="A304" s="287" t="s">
        <v>242</v>
      </c>
      <c r="B304" s="288"/>
      <c r="C304" s="288"/>
      <c r="D304" s="289"/>
      <c r="E304" s="223">
        <v>4</v>
      </c>
    </row>
    <row r="305" spans="1:6" ht="15.75" thickBot="1" x14ac:dyDescent="0.3"/>
    <row r="306" spans="1:6" ht="15.75" thickBot="1" x14ac:dyDescent="0.3">
      <c r="A306" s="801" t="s">
        <v>355</v>
      </c>
      <c r="B306" s="802"/>
      <c r="C306" s="802"/>
      <c r="D306" s="803"/>
      <c r="E306" s="286">
        <f>+IF(AND(F298=1,F299=1,F300=1,F301=1,E304=4),1,IF(AND(F298=1,F299=1,F300=1,E304=3),1,IF(AND(F298=1,F299=1,E304=2),1,IF(AND(F298=1,E304=1),1,0))))</f>
        <v>1</v>
      </c>
    </row>
    <row r="307" spans="1:6" ht="15.75" thickBot="1" x14ac:dyDescent="0.3"/>
    <row r="308" spans="1:6" x14ac:dyDescent="0.25">
      <c r="A308" s="789" t="s">
        <v>250</v>
      </c>
      <c r="B308" s="790"/>
      <c r="C308" s="790"/>
      <c r="D308" s="791"/>
      <c r="E308" s="277" t="s">
        <v>2</v>
      </c>
      <c r="F308" s="276">
        <v>1</v>
      </c>
    </row>
    <row r="309" spans="1:6" x14ac:dyDescent="0.25">
      <c r="A309" s="792" t="s">
        <v>251</v>
      </c>
      <c r="B309" s="793"/>
      <c r="C309" s="793"/>
      <c r="D309" s="794"/>
      <c r="E309" s="211" t="s">
        <v>2</v>
      </c>
      <c r="F309" s="209">
        <v>1</v>
      </c>
    </row>
    <row r="310" spans="1:6" x14ac:dyDescent="0.25">
      <c r="A310" s="795" t="s">
        <v>252</v>
      </c>
      <c r="B310" s="796"/>
      <c r="C310" s="796"/>
      <c r="D310" s="797"/>
      <c r="E310" s="211" t="s">
        <v>2</v>
      </c>
      <c r="F310" s="209">
        <v>1</v>
      </c>
    </row>
    <row r="311" spans="1:6" ht="15.75" thickBot="1" x14ac:dyDescent="0.3">
      <c r="A311" s="798" t="s">
        <v>253</v>
      </c>
      <c r="B311" s="799"/>
      <c r="C311" s="799"/>
      <c r="D311" s="800"/>
      <c r="E311" s="212" t="s">
        <v>2</v>
      </c>
      <c r="F311" s="210">
        <v>1</v>
      </c>
    </row>
    <row r="312" spans="1:6" ht="15.75" thickBot="1" x14ac:dyDescent="0.3">
      <c r="A312" s="219"/>
      <c r="B312" s="219"/>
      <c r="C312" s="219"/>
      <c r="D312" s="801" t="s">
        <v>244</v>
      </c>
      <c r="E312" s="803"/>
      <c r="F312" s="284">
        <f>SUM(F308:F311)</f>
        <v>4</v>
      </c>
    </row>
    <row r="313" spans="1:6" x14ac:dyDescent="0.25">
      <c r="D313" t="s">
        <v>339</v>
      </c>
    </row>
    <row r="314" spans="1:6" ht="15.75" thickBot="1" x14ac:dyDescent="0.3"/>
    <row r="315" spans="1:6" ht="15.75" thickBot="1" x14ac:dyDescent="0.3">
      <c r="A315" s="287" t="s">
        <v>242</v>
      </c>
      <c r="B315" s="288"/>
      <c r="C315" s="288"/>
      <c r="D315" s="289"/>
      <c r="E315" s="223">
        <v>1</v>
      </c>
    </row>
    <row r="316" spans="1:6" ht="15.75" thickBot="1" x14ac:dyDescent="0.3"/>
    <row r="317" spans="1:6" ht="15.75" thickBot="1" x14ac:dyDescent="0.3">
      <c r="A317" s="801" t="s">
        <v>356</v>
      </c>
      <c r="B317" s="802"/>
      <c r="C317" s="802"/>
      <c r="D317" s="803"/>
      <c r="E317" s="286">
        <f>+IF(AND(F308=1,F309=1,F310=1,F311=1,E315=4),1,IF(AND(F308=1,F309=1,F310=1,E315=3),1,IF(AND(F308=1,F309=1,E315=2),1,IF(AND(F308=1,E315=1),1,0))))</f>
        <v>1</v>
      </c>
    </row>
    <row r="318" spans="1:6" ht="15.75" thickBot="1" x14ac:dyDescent="0.3"/>
    <row r="319" spans="1:6" x14ac:dyDescent="0.25">
      <c r="A319" s="789" t="s">
        <v>350</v>
      </c>
      <c r="B319" s="790"/>
      <c r="C319" s="790"/>
      <c r="D319" s="791"/>
      <c r="E319" s="277" t="s">
        <v>2</v>
      </c>
      <c r="F319" s="276">
        <v>1</v>
      </c>
    </row>
    <row r="320" spans="1:6" x14ac:dyDescent="0.25">
      <c r="A320" s="792" t="s">
        <v>351</v>
      </c>
      <c r="B320" s="793"/>
      <c r="C320" s="793"/>
      <c r="D320" s="794"/>
      <c r="E320" s="211" t="s">
        <v>2</v>
      </c>
      <c r="F320" s="209">
        <v>1</v>
      </c>
    </row>
    <row r="321" spans="1:6" x14ac:dyDescent="0.25">
      <c r="A321" s="795" t="s">
        <v>352</v>
      </c>
      <c r="B321" s="796"/>
      <c r="C321" s="796"/>
      <c r="D321" s="797"/>
      <c r="E321" s="211" t="s">
        <v>2</v>
      </c>
      <c r="F321" s="209">
        <v>1</v>
      </c>
    </row>
    <row r="322" spans="1:6" ht="15.75" thickBot="1" x14ac:dyDescent="0.3">
      <c r="A322" s="798" t="s">
        <v>353</v>
      </c>
      <c r="B322" s="799"/>
      <c r="C322" s="799"/>
      <c r="D322" s="800"/>
      <c r="E322" s="212" t="s">
        <v>2</v>
      </c>
      <c r="F322" s="210">
        <v>1</v>
      </c>
    </row>
    <row r="323" spans="1:6" ht="15.75" thickBot="1" x14ac:dyDescent="0.3">
      <c r="A323" s="219"/>
      <c r="B323" s="219"/>
      <c r="C323" s="219"/>
      <c r="D323" s="801" t="s">
        <v>244</v>
      </c>
      <c r="E323" s="803"/>
      <c r="F323" s="284">
        <f>SUM(F319:F322)</f>
        <v>4</v>
      </c>
    </row>
    <row r="324" spans="1:6" ht="15.75" thickBot="1" x14ac:dyDescent="0.3">
      <c r="D324" t="s">
        <v>339</v>
      </c>
    </row>
    <row r="325" spans="1:6" ht="15.75" thickBot="1" x14ac:dyDescent="0.3">
      <c r="A325" s="287" t="s">
        <v>242</v>
      </c>
      <c r="B325" s="288"/>
      <c r="C325" s="288"/>
      <c r="D325" s="289"/>
      <c r="E325" s="223">
        <v>4</v>
      </c>
    </row>
    <row r="326" spans="1:6" ht="15.75" thickBot="1" x14ac:dyDescent="0.3"/>
    <row r="327" spans="1:6" ht="15.75" thickBot="1" x14ac:dyDescent="0.3">
      <c r="A327" s="801" t="s">
        <v>358</v>
      </c>
      <c r="B327" s="802"/>
      <c r="C327" s="802"/>
      <c r="D327" s="803"/>
      <c r="E327" s="286">
        <f>+IF(AND(F319=1,F320=1,F321=1,F322=1,E325=4),1,IF(AND(F319=1,F320=1,F321=1,E325=3),1,IF(AND(F319=1,F320=1,E325=2),1,IF(AND(F319=1,E325=1),1,0))))</f>
        <v>1</v>
      </c>
    </row>
    <row r="328" spans="1:6" ht="15.75" thickBot="1" x14ac:dyDescent="0.3"/>
    <row r="329" spans="1:6" x14ac:dyDescent="0.25">
      <c r="A329" s="789" t="s">
        <v>360</v>
      </c>
      <c r="B329" s="790"/>
      <c r="C329" s="790"/>
      <c r="D329" s="791"/>
      <c r="E329" s="277" t="s">
        <v>2</v>
      </c>
      <c r="F329" s="276">
        <v>1</v>
      </c>
    </row>
    <row r="330" spans="1:6" x14ac:dyDescent="0.25">
      <c r="A330" s="792" t="s">
        <v>361</v>
      </c>
      <c r="B330" s="793"/>
      <c r="C330" s="793"/>
      <c r="D330" s="794"/>
      <c r="E330" s="211" t="s">
        <v>2</v>
      </c>
      <c r="F330" s="209">
        <v>1</v>
      </c>
    </row>
    <row r="331" spans="1:6" x14ac:dyDescent="0.25">
      <c r="A331" s="795" t="s">
        <v>362</v>
      </c>
      <c r="B331" s="796"/>
      <c r="C331" s="796"/>
      <c r="D331" s="797"/>
      <c r="E331" s="211" t="s">
        <v>2</v>
      </c>
      <c r="F331" s="209">
        <v>1</v>
      </c>
    </row>
    <row r="332" spans="1:6" ht="15.75" thickBot="1" x14ac:dyDescent="0.3">
      <c r="A332" s="798" t="s">
        <v>363</v>
      </c>
      <c r="B332" s="799"/>
      <c r="C332" s="799"/>
      <c r="D332" s="800"/>
      <c r="E332" s="212" t="s">
        <v>2</v>
      </c>
      <c r="F332" s="210">
        <v>1</v>
      </c>
    </row>
    <row r="333" spans="1:6" ht="15.75" thickBot="1" x14ac:dyDescent="0.3">
      <c r="A333" s="219"/>
      <c r="B333" s="219"/>
      <c r="C333" s="219"/>
      <c r="D333" s="801" t="s">
        <v>244</v>
      </c>
      <c r="E333" s="803"/>
      <c r="F333" s="284">
        <f>SUM(F329:F332)</f>
        <v>4</v>
      </c>
    </row>
    <row r="334" spans="1:6" x14ac:dyDescent="0.25">
      <c r="D334" t="s">
        <v>339</v>
      </c>
    </row>
    <row r="335" spans="1:6" ht="15.75" thickBot="1" x14ac:dyDescent="0.3"/>
    <row r="336" spans="1:6" ht="15.75" thickBot="1" x14ac:dyDescent="0.3">
      <c r="A336" s="287" t="s">
        <v>242</v>
      </c>
      <c r="B336" s="288"/>
      <c r="C336" s="288"/>
      <c r="D336" s="289"/>
      <c r="E336" s="223">
        <v>1</v>
      </c>
    </row>
    <row r="337" spans="1:6" ht="15.75" thickBot="1" x14ac:dyDescent="0.3"/>
    <row r="338" spans="1:6" ht="15.75" thickBot="1" x14ac:dyDescent="0.3">
      <c r="A338" s="801" t="s">
        <v>359</v>
      </c>
      <c r="B338" s="802"/>
      <c r="C338" s="802"/>
      <c r="D338" s="803"/>
      <c r="E338" s="286">
        <f>+IF(AND(F329=1,F330=1,F331=1,F332=1,E336=4),1,IF(AND(F329=1,F330=1,F331=1,E336=3),1,IF(AND(F329=1,F330=1,E336=2),1,IF(AND(F329=1,E336=1),1,0))))</f>
        <v>1</v>
      </c>
    </row>
    <row r="339" spans="1:6" ht="15.75" thickBot="1" x14ac:dyDescent="0.3">
      <c r="A339" s="41"/>
    </row>
    <row r="340" spans="1:6" x14ac:dyDescent="0.25">
      <c r="A340" s="789" t="s">
        <v>365</v>
      </c>
      <c r="B340" s="790"/>
      <c r="C340" s="790"/>
      <c r="D340" s="791"/>
      <c r="E340" s="277" t="s">
        <v>2</v>
      </c>
      <c r="F340" s="276">
        <v>1</v>
      </c>
    </row>
    <row r="341" spans="1:6" x14ac:dyDescent="0.25">
      <c r="A341" s="792" t="s">
        <v>366</v>
      </c>
      <c r="B341" s="793"/>
      <c r="C341" s="793"/>
      <c r="D341" s="794"/>
      <c r="E341" s="211" t="s">
        <v>2</v>
      </c>
      <c r="F341" s="209">
        <v>1</v>
      </c>
    </row>
    <row r="342" spans="1:6" x14ac:dyDescent="0.25">
      <c r="A342" s="795" t="s">
        <v>367</v>
      </c>
      <c r="B342" s="796"/>
      <c r="C342" s="796"/>
      <c r="D342" s="797"/>
      <c r="E342" s="211" t="s">
        <v>2</v>
      </c>
      <c r="F342" s="209">
        <v>1</v>
      </c>
    </row>
    <row r="343" spans="1:6" ht="15.75" thickBot="1" x14ac:dyDescent="0.3">
      <c r="A343" s="798" t="s">
        <v>368</v>
      </c>
      <c r="B343" s="799"/>
      <c r="C343" s="799"/>
      <c r="D343" s="800"/>
      <c r="E343" s="212" t="s">
        <v>2</v>
      </c>
      <c r="F343" s="210">
        <v>1</v>
      </c>
    </row>
    <row r="344" spans="1:6" ht="15.75" thickBot="1" x14ac:dyDescent="0.3">
      <c r="A344" s="219"/>
      <c r="B344" s="219"/>
      <c r="C344" s="219"/>
      <c r="D344" s="801" t="s">
        <v>244</v>
      </c>
      <c r="E344" s="803"/>
      <c r="F344" s="284">
        <f>SUM(F340:F343)</f>
        <v>4</v>
      </c>
    </row>
    <row r="345" spans="1:6" ht="15.75" thickBot="1" x14ac:dyDescent="0.3">
      <c r="D345" t="s">
        <v>339</v>
      </c>
    </row>
    <row r="346" spans="1:6" ht="15.75" thickBot="1" x14ac:dyDescent="0.3">
      <c r="A346" s="287" t="s">
        <v>242</v>
      </c>
      <c r="B346" s="288"/>
      <c r="C346" s="288"/>
      <c r="D346" s="289"/>
      <c r="E346" s="223">
        <v>4</v>
      </c>
    </row>
    <row r="347" spans="1:6" ht="15.75" thickBot="1" x14ac:dyDescent="0.3"/>
    <row r="348" spans="1:6" ht="15.75" thickBot="1" x14ac:dyDescent="0.3">
      <c r="A348" s="801" t="s">
        <v>364</v>
      </c>
      <c r="B348" s="802"/>
      <c r="C348" s="802"/>
      <c r="D348" s="803"/>
      <c r="E348" s="286">
        <f>+IF(AND(F340=1,F341=1,F342=1,F343=1,E346=4),1,IF(AND(F340=1,F341=1,F342=1,E346=3),1,IF(AND(F340=1,F341=1,E346=2),1,IF(AND(F340=1,E346=1),1,0))))</f>
        <v>1</v>
      </c>
    </row>
    <row r="349" spans="1:6" ht="15.75" thickBot="1" x14ac:dyDescent="0.3"/>
    <row r="350" spans="1:6" s="341" customFormat="1" x14ac:dyDescent="0.25">
      <c r="A350" s="789" t="s">
        <v>432</v>
      </c>
      <c r="B350" s="790"/>
      <c r="C350" s="790"/>
      <c r="D350" s="791"/>
      <c r="E350" s="620" t="s">
        <v>2</v>
      </c>
      <c r="F350" s="619">
        <v>1</v>
      </c>
    </row>
    <row r="351" spans="1:6" s="341" customFormat="1" x14ac:dyDescent="0.25">
      <c r="A351" s="792" t="s">
        <v>435</v>
      </c>
      <c r="B351" s="793"/>
      <c r="C351" s="793"/>
      <c r="D351" s="794"/>
      <c r="E351" s="553" t="s">
        <v>2</v>
      </c>
      <c r="F351" s="551">
        <v>1</v>
      </c>
    </row>
    <row r="352" spans="1:6" s="341" customFormat="1" x14ac:dyDescent="0.25">
      <c r="A352" s="795" t="s">
        <v>433</v>
      </c>
      <c r="B352" s="796"/>
      <c r="C352" s="796"/>
      <c r="D352" s="797"/>
      <c r="E352" s="553" t="s">
        <v>2</v>
      </c>
      <c r="F352" s="551">
        <v>1</v>
      </c>
    </row>
    <row r="353" spans="1:6" s="341" customFormat="1" ht="15.75" thickBot="1" x14ac:dyDescent="0.3">
      <c r="A353" s="798" t="s">
        <v>434</v>
      </c>
      <c r="B353" s="799"/>
      <c r="C353" s="799"/>
      <c r="D353" s="800"/>
      <c r="E353" s="554" t="s">
        <v>2</v>
      </c>
      <c r="F353" s="552">
        <v>1</v>
      </c>
    </row>
    <row r="354" spans="1:6" s="341" customFormat="1" ht="15.75" thickBot="1" x14ac:dyDescent="0.3">
      <c r="A354" s="561"/>
      <c r="B354" s="561"/>
      <c r="C354" s="561"/>
      <c r="D354" s="801" t="s">
        <v>244</v>
      </c>
      <c r="E354" s="803"/>
      <c r="F354" s="627">
        <f>SUM(F350:F353)</f>
        <v>4</v>
      </c>
    </row>
    <row r="355" spans="1:6" s="341" customFormat="1" x14ac:dyDescent="0.25">
      <c r="D355" s="341" t="s">
        <v>339</v>
      </c>
    </row>
    <row r="356" spans="1:6" s="341" customFormat="1" ht="15.75" thickBot="1" x14ac:dyDescent="0.3"/>
    <row r="357" spans="1:6" s="341" customFormat="1" ht="15.75" thickBot="1" x14ac:dyDescent="0.3">
      <c r="A357" s="630" t="s">
        <v>242</v>
      </c>
      <c r="B357" s="631"/>
      <c r="C357" s="631"/>
      <c r="D357" s="632"/>
      <c r="E357" s="565">
        <v>1</v>
      </c>
    </row>
    <row r="358" spans="1:6" s="341" customFormat="1" ht="15.75" thickBot="1" x14ac:dyDescent="0.3"/>
    <row r="359" spans="1:6" s="341" customFormat="1" ht="15.75" thickBot="1" x14ac:dyDescent="0.3">
      <c r="A359" s="801" t="s">
        <v>431</v>
      </c>
      <c r="B359" s="802"/>
      <c r="C359" s="802"/>
      <c r="D359" s="803"/>
      <c r="E359" s="629">
        <f>+IF(AND(F350=1,F351=1,F352=1,F353=1,E357=4),1,IF(AND(F350=1,F351=1,F352=1,E357=3),1,IF(AND(F350=1,F351=1,E357=2),1,IF(AND(F350=1,E357=1),1,0))))</f>
        <v>1</v>
      </c>
    </row>
    <row r="360" spans="1:6" s="341" customFormat="1" x14ac:dyDescent="0.25"/>
    <row r="361" spans="1:6" s="341" customFormat="1" ht="15.75" thickBot="1" x14ac:dyDescent="0.3"/>
    <row r="362" spans="1:6" x14ac:dyDescent="0.25">
      <c r="A362" s="789" t="s">
        <v>369</v>
      </c>
      <c r="B362" s="790"/>
      <c r="C362" s="790"/>
      <c r="D362" s="791"/>
      <c r="E362" s="277" t="s">
        <v>2</v>
      </c>
      <c r="F362" s="276">
        <v>1</v>
      </c>
    </row>
    <row r="363" spans="1:6" x14ac:dyDescent="0.25">
      <c r="A363" s="792" t="s">
        <v>370</v>
      </c>
      <c r="B363" s="793"/>
      <c r="C363" s="793"/>
      <c r="D363" s="794"/>
      <c r="E363" s="211" t="s">
        <v>2</v>
      </c>
      <c r="F363" s="209">
        <v>1</v>
      </c>
    </row>
    <row r="364" spans="1:6" x14ac:dyDescent="0.25">
      <c r="A364" s="795" t="s">
        <v>371</v>
      </c>
      <c r="B364" s="796"/>
      <c r="C364" s="796"/>
      <c r="D364" s="797"/>
      <c r="E364" s="211" t="s">
        <v>2</v>
      </c>
      <c r="F364" s="209">
        <v>1</v>
      </c>
    </row>
    <row r="365" spans="1:6" ht="15.75" thickBot="1" x14ac:dyDescent="0.3">
      <c r="A365" s="798" t="s">
        <v>372</v>
      </c>
      <c r="B365" s="799"/>
      <c r="C365" s="799"/>
      <c r="D365" s="800"/>
      <c r="E365" s="212" t="s">
        <v>2</v>
      </c>
      <c r="F365" s="210">
        <v>1</v>
      </c>
    </row>
    <row r="366" spans="1:6" ht="15.75" thickBot="1" x14ac:dyDescent="0.3">
      <c r="A366" s="219"/>
      <c r="B366" s="219"/>
      <c r="C366" s="219"/>
      <c r="D366" s="801" t="s">
        <v>244</v>
      </c>
      <c r="E366" s="803"/>
      <c r="F366" s="284">
        <f>SUM(F362:F365)</f>
        <v>4</v>
      </c>
    </row>
    <row r="367" spans="1:6" x14ac:dyDescent="0.25">
      <c r="D367" t="s">
        <v>339</v>
      </c>
    </row>
    <row r="368" spans="1:6" ht="15.75" thickBot="1" x14ac:dyDescent="0.3"/>
    <row r="369" spans="1:6" ht="15.75" thickBot="1" x14ac:dyDescent="0.3">
      <c r="A369" s="287" t="s">
        <v>242</v>
      </c>
      <c r="B369" s="288"/>
      <c r="C369" s="288"/>
      <c r="D369" s="289"/>
      <c r="E369" s="223">
        <v>1</v>
      </c>
    </row>
    <row r="370" spans="1:6" ht="15.75" thickBot="1" x14ac:dyDescent="0.3"/>
    <row r="371" spans="1:6" ht="15.75" thickBot="1" x14ac:dyDescent="0.3">
      <c r="A371" s="801" t="s">
        <v>436</v>
      </c>
      <c r="B371" s="802"/>
      <c r="C371" s="802"/>
      <c r="D371" s="803"/>
      <c r="E371" s="286">
        <f>+IF(AND(F362=1,F363=1,F364=1,F365=1,E369=4),1,IF(AND(F362=1,F363=1,F364=1,E369=3),1,IF(AND(F362=1,F363=1,E369=2),1,IF(AND(F362=1,E369=1),1,0))))</f>
        <v>1</v>
      </c>
    </row>
    <row r="372" spans="1:6" ht="15.75" thickBot="1" x14ac:dyDescent="0.3"/>
    <row r="373" spans="1:6" x14ac:dyDescent="0.25">
      <c r="A373" s="789" t="s">
        <v>373</v>
      </c>
      <c r="B373" s="790"/>
      <c r="C373" s="790"/>
      <c r="D373" s="791"/>
      <c r="E373" s="277" t="s">
        <v>2</v>
      </c>
      <c r="F373" s="276">
        <v>1</v>
      </c>
    </row>
    <row r="374" spans="1:6" x14ac:dyDescent="0.25">
      <c r="A374" s="792" t="s">
        <v>374</v>
      </c>
      <c r="B374" s="793"/>
      <c r="C374" s="793"/>
      <c r="D374" s="794"/>
      <c r="E374" s="211" t="s">
        <v>2</v>
      </c>
      <c r="F374" s="209">
        <v>1</v>
      </c>
    </row>
    <row r="375" spans="1:6" x14ac:dyDescent="0.25">
      <c r="A375" s="795" t="s">
        <v>375</v>
      </c>
      <c r="B375" s="796"/>
      <c r="C375" s="796"/>
      <c r="D375" s="797"/>
      <c r="E375" s="211" t="s">
        <v>2</v>
      </c>
      <c r="F375" s="209">
        <v>1</v>
      </c>
    </row>
    <row r="376" spans="1:6" ht="15.75" thickBot="1" x14ac:dyDescent="0.3">
      <c r="A376" s="798" t="s">
        <v>376</v>
      </c>
      <c r="B376" s="799"/>
      <c r="C376" s="799"/>
      <c r="D376" s="800"/>
      <c r="E376" s="212" t="s">
        <v>2</v>
      </c>
      <c r="F376" s="210">
        <v>1</v>
      </c>
    </row>
    <row r="377" spans="1:6" ht="15.75" thickBot="1" x14ac:dyDescent="0.3">
      <c r="A377" s="219"/>
      <c r="B377" s="219"/>
      <c r="C377" s="219"/>
      <c r="D377" s="801" t="s">
        <v>244</v>
      </c>
      <c r="E377" s="803"/>
      <c r="F377" s="284">
        <f>SUM(F373:F376)</f>
        <v>4</v>
      </c>
    </row>
    <row r="378" spans="1:6" ht="15.75" thickBot="1" x14ac:dyDescent="0.3">
      <c r="D378" t="s">
        <v>339</v>
      </c>
    </row>
    <row r="379" spans="1:6" ht="15.75" thickBot="1" x14ac:dyDescent="0.3">
      <c r="A379" s="287" t="s">
        <v>242</v>
      </c>
      <c r="B379" s="288"/>
      <c r="C379" s="288"/>
      <c r="D379" s="289"/>
      <c r="E379" s="223">
        <v>4</v>
      </c>
    </row>
    <row r="380" spans="1:6" ht="15.75" thickBot="1" x14ac:dyDescent="0.3"/>
    <row r="381" spans="1:6" ht="15.75" thickBot="1" x14ac:dyDescent="0.3">
      <c r="A381" s="801" t="s">
        <v>437</v>
      </c>
      <c r="B381" s="802"/>
      <c r="C381" s="802"/>
      <c r="D381" s="803"/>
      <c r="E381" s="286">
        <f>+IF(AND(F373=1,F374=1,F375=1,F376=1,E379=4),1,IF(AND(F373=1,F374=1,F375=1,E379=3),1,IF(AND(F373=1,F374=1,E379=2),1,IF(AND(F373=1,E379=1),1,0))))</f>
        <v>1</v>
      </c>
    </row>
    <row r="383" spans="1:6" hidden="1" x14ac:dyDescent="0.25">
      <c r="A383" s="789" t="s">
        <v>377</v>
      </c>
      <c r="B383" s="790"/>
      <c r="C383" s="790"/>
      <c r="D383" s="791"/>
      <c r="E383" s="277" t="s">
        <v>2</v>
      </c>
      <c r="F383" s="276">
        <v>1</v>
      </c>
    </row>
    <row r="384" spans="1:6" hidden="1" x14ac:dyDescent="0.25">
      <c r="A384" s="792" t="s">
        <v>378</v>
      </c>
      <c r="B384" s="793"/>
      <c r="C384" s="793"/>
      <c r="D384" s="794"/>
      <c r="E384" s="211" t="s">
        <v>2</v>
      </c>
      <c r="F384" s="209">
        <v>1</v>
      </c>
    </row>
    <row r="385" spans="1:9" hidden="1" x14ac:dyDescent="0.25">
      <c r="A385" s="795" t="s">
        <v>379</v>
      </c>
      <c r="B385" s="796"/>
      <c r="C385" s="796"/>
      <c r="D385" s="797"/>
      <c r="E385" s="211" t="s">
        <v>2</v>
      </c>
      <c r="F385" s="209">
        <v>1</v>
      </c>
    </row>
    <row r="386" spans="1:9" ht="15.75" hidden="1" thickBot="1" x14ac:dyDescent="0.3">
      <c r="A386" s="798" t="s">
        <v>380</v>
      </c>
      <c r="B386" s="799"/>
      <c r="C386" s="799"/>
      <c r="D386" s="800"/>
      <c r="E386" s="212" t="s">
        <v>2</v>
      </c>
      <c r="F386" s="210">
        <v>1</v>
      </c>
    </row>
    <row r="387" spans="1:9" ht="15.75" hidden="1" thickBot="1" x14ac:dyDescent="0.3">
      <c r="A387" s="219"/>
      <c r="B387" s="219"/>
      <c r="C387" s="219"/>
      <c r="D387" s="801" t="s">
        <v>244</v>
      </c>
      <c r="E387" s="803"/>
      <c r="F387" s="284">
        <f>SUM(F383:F386)</f>
        <v>4</v>
      </c>
    </row>
    <row r="388" spans="1:9" hidden="1" x14ac:dyDescent="0.25">
      <c r="D388" t="s">
        <v>339</v>
      </c>
    </row>
    <row r="389" spans="1:9" ht="15.75" hidden="1" thickBot="1" x14ac:dyDescent="0.3"/>
    <row r="390" spans="1:9" ht="15.75" hidden="1" thickBot="1" x14ac:dyDescent="0.3">
      <c r="A390" s="287" t="s">
        <v>242</v>
      </c>
      <c r="B390" s="288"/>
      <c r="C390" s="288"/>
      <c r="D390" s="289"/>
      <c r="E390" s="223">
        <v>1</v>
      </c>
    </row>
    <row r="391" spans="1:9" ht="12.75" hidden="1" customHeight="1" thickBot="1" x14ac:dyDescent="0.3"/>
    <row r="392" spans="1:9" ht="15.75" hidden="1" thickBot="1" x14ac:dyDescent="0.3">
      <c r="A392" s="801" t="s">
        <v>438</v>
      </c>
      <c r="B392" s="802"/>
      <c r="C392" s="802"/>
      <c r="D392" s="803"/>
      <c r="E392" s="286">
        <f>+IF(AND(F383=1,F384=1,F385=1,F386=1,E390=4),1,IF(AND(F383=1,F384=1,F385=1,E390=3),1,IF(AND(F383=1,F384=1,E390=2),1,IF(AND(F383=1,E390=1),1,0))))</f>
        <v>1</v>
      </c>
    </row>
    <row r="393" spans="1:9" ht="15.75" thickBot="1" x14ac:dyDescent="0.3">
      <c r="I393" s="341"/>
    </row>
    <row r="394" spans="1:9" x14ac:dyDescent="0.25">
      <c r="A394" s="789" t="s">
        <v>382</v>
      </c>
      <c r="B394" s="790"/>
      <c r="C394" s="790"/>
      <c r="D394" s="791"/>
      <c r="E394" s="277" t="s">
        <v>2</v>
      </c>
      <c r="F394" s="276">
        <v>1</v>
      </c>
    </row>
    <row r="395" spans="1:9" x14ac:dyDescent="0.25">
      <c r="A395" s="792" t="s">
        <v>383</v>
      </c>
      <c r="B395" s="793"/>
      <c r="C395" s="793"/>
      <c r="D395" s="794"/>
      <c r="E395" s="211" t="s">
        <v>2</v>
      </c>
      <c r="F395" s="209">
        <v>1</v>
      </c>
    </row>
    <row r="396" spans="1:9" x14ac:dyDescent="0.25">
      <c r="A396" s="795" t="s">
        <v>384</v>
      </c>
      <c r="B396" s="796"/>
      <c r="C396" s="796"/>
      <c r="D396" s="797"/>
      <c r="E396" s="211" t="s">
        <v>2</v>
      </c>
      <c r="F396" s="209">
        <v>1</v>
      </c>
    </row>
    <row r="397" spans="1:9" ht="15.75" thickBot="1" x14ac:dyDescent="0.3">
      <c r="A397" s="798" t="s">
        <v>385</v>
      </c>
      <c r="B397" s="799"/>
      <c r="C397" s="799"/>
      <c r="D397" s="800"/>
      <c r="E397" s="212" t="s">
        <v>2</v>
      </c>
      <c r="F397" s="210">
        <v>1</v>
      </c>
    </row>
    <row r="398" spans="1:9" ht="15.75" thickBot="1" x14ac:dyDescent="0.3">
      <c r="A398" s="219"/>
      <c r="B398" s="219"/>
      <c r="C398" s="219"/>
      <c r="D398" s="801" t="s">
        <v>244</v>
      </c>
      <c r="E398" s="803"/>
      <c r="F398" s="284">
        <f>SUM(F394:F397)</f>
        <v>4</v>
      </c>
    </row>
    <row r="399" spans="1:9" ht="15.75" thickBot="1" x14ac:dyDescent="0.3">
      <c r="D399" t="s">
        <v>339</v>
      </c>
    </row>
    <row r="400" spans="1:9" ht="15.75" thickBot="1" x14ac:dyDescent="0.3">
      <c r="A400" s="287" t="s">
        <v>242</v>
      </c>
      <c r="B400" s="288"/>
      <c r="C400" s="288"/>
      <c r="D400" s="289"/>
      <c r="E400" s="223">
        <v>4</v>
      </c>
    </row>
    <row r="401" spans="1:18" ht="15.75" thickBot="1" x14ac:dyDescent="0.3"/>
    <row r="402" spans="1:18" ht="15.75" thickBot="1" x14ac:dyDescent="0.3">
      <c r="A402" s="801" t="s">
        <v>381</v>
      </c>
      <c r="B402" s="802"/>
      <c r="C402" s="802"/>
      <c r="D402" s="803"/>
      <c r="E402" s="286">
        <f>+IF(AND(F394=1,F395=1,F396=1,F397=1,E400=4),1,IF(AND(F394=1,F395=1,F396=1,E400=3),1,IF(AND(F394=1,F395=1,E400=2),1,IF(AND(F394=1,E400=1),1,0))))</f>
        <v>1</v>
      </c>
    </row>
    <row r="403" spans="1:18" ht="15.75" thickBot="1" x14ac:dyDescent="0.3"/>
    <row r="404" spans="1:18" x14ac:dyDescent="0.25">
      <c r="A404" s="789" t="s">
        <v>387</v>
      </c>
      <c r="B404" s="790"/>
      <c r="C404" s="790"/>
      <c r="D404" s="791"/>
      <c r="E404" s="277" t="s">
        <v>2</v>
      </c>
      <c r="F404" s="276">
        <v>1</v>
      </c>
    </row>
    <row r="405" spans="1:18" x14ac:dyDescent="0.25">
      <c r="A405" s="792" t="s">
        <v>388</v>
      </c>
      <c r="B405" s="793"/>
      <c r="C405" s="793"/>
      <c r="D405" s="794"/>
      <c r="E405" s="211" t="s">
        <v>2</v>
      </c>
      <c r="F405" s="209">
        <v>1</v>
      </c>
    </row>
    <row r="406" spans="1:18" x14ac:dyDescent="0.25">
      <c r="A406" s="795" t="s">
        <v>389</v>
      </c>
      <c r="B406" s="796"/>
      <c r="C406" s="796"/>
      <c r="D406" s="797"/>
      <c r="E406" s="211" t="s">
        <v>2</v>
      </c>
      <c r="F406" s="209">
        <v>1</v>
      </c>
    </row>
    <row r="407" spans="1:18" ht="15.75" thickBot="1" x14ac:dyDescent="0.3">
      <c r="A407" s="798" t="s">
        <v>390</v>
      </c>
      <c r="B407" s="799"/>
      <c r="C407" s="799"/>
      <c r="D407" s="800"/>
      <c r="E407" s="212" t="s">
        <v>2</v>
      </c>
      <c r="F407" s="210">
        <v>1</v>
      </c>
    </row>
    <row r="408" spans="1:18" ht="15.75" thickBot="1" x14ac:dyDescent="0.3">
      <c r="A408" s="219"/>
      <c r="B408" s="219"/>
      <c r="C408" s="219"/>
      <c r="D408" s="801" t="s">
        <v>244</v>
      </c>
      <c r="E408" s="803"/>
      <c r="F408" s="284">
        <f>SUM(F404:F407)</f>
        <v>4</v>
      </c>
    </row>
    <row r="409" spans="1:18" x14ac:dyDescent="0.25">
      <c r="D409" t="s">
        <v>339</v>
      </c>
    </row>
    <row r="410" spans="1:18" ht="15.75" thickBot="1" x14ac:dyDescent="0.3"/>
    <row r="411" spans="1:18" ht="15.75" thickBot="1" x14ac:dyDescent="0.3">
      <c r="A411" s="287" t="s">
        <v>242</v>
      </c>
      <c r="B411" s="288"/>
      <c r="C411" s="288"/>
      <c r="D411" s="289"/>
      <c r="E411" s="223">
        <v>1</v>
      </c>
    </row>
    <row r="412" spans="1:18" ht="15.75" thickBot="1" x14ac:dyDescent="0.3"/>
    <row r="413" spans="1:18" ht="15.75" thickBot="1" x14ac:dyDescent="0.3">
      <c r="A413" s="801" t="s">
        <v>386</v>
      </c>
      <c r="B413" s="802"/>
      <c r="C413" s="802"/>
      <c r="D413" s="803"/>
      <c r="E413" s="286">
        <f>+IF(AND(F404=1,F405=1,F406=1,F407=1,E411=4),1,IF(AND(F404=1,F405=1,F406=1,E411=3),1,IF(AND(F404=1,F405=1,E411=2),1,IF(AND(F404=1,E411=1),1,0))))</f>
        <v>1</v>
      </c>
    </row>
    <row r="415" spans="1:18" ht="15.75" thickBot="1" x14ac:dyDescent="0.3"/>
    <row r="416" spans="1:18" ht="15.75" thickBot="1" x14ac:dyDescent="0.3">
      <c r="A416" s="4" t="s">
        <v>174</v>
      </c>
      <c r="B416" s="5"/>
      <c r="C416" s="5"/>
      <c r="D416" s="5"/>
      <c r="E416" s="45"/>
      <c r="F416" s="5"/>
      <c r="G416" s="5"/>
      <c r="H416" s="5"/>
      <c r="I416" s="5"/>
      <c r="J416" s="5"/>
      <c r="K416" s="298" t="s">
        <v>1</v>
      </c>
      <c r="L416" s="293" t="s">
        <v>169</v>
      </c>
      <c r="M416" s="315" t="s">
        <v>1</v>
      </c>
      <c r="N416" s="315" t="s">
        <v>168</v>
      </c>
      <c r="O416" s="315" t="s">
        <v>170</v>
      </c>
      <c r="P416" s="109" t="s">
        <v>167</v>
      </c>
      <c r="Q416" s="748" t="s">
        <v>173</v>
      </c>
      <c r="R416" s="756"/>
    </row>
    <row r="417" spans="1:36" x14ac:dyDescent="0.25">
      <c r="A417" s="7"/>
      <c r="B417" s="8"/>
      <c r="C417" s="8"/>
      <c r="D417" s="8"/>
      <c r="E417" s="185" t="s">
        <v>357</v>
      </c>
      <c r="F417" s="50" t="s">
        <v>254</v>
      </c>
      <c r="G417" s="53"/>
      <c r="H417" s="54"/>
      <c r="I417" s="55"/>
      <c r="J417" s="73"/>
      <c r="K417" s="297" t="s">
        <v>2</v>
      </c>
      <c r="L417" s="290">
        <v>5</v>
      </c>
      <c r="M417" s="305">
        <f>$E$296</f>
        <v>1</v>
      </c>
      <c r="N417" s="150">
        <f>+L417*M417</f>
        <v>5</v>
      </c>
      <c r="O417" s="104">
        <v>1</v>
      </c>
      <c r="P417" s="105">
        <f>+L417*O417</f>
        <v>5</v>
      </c>
      <c r="Q417" s="8"/>
      <c r="R417" s="10"/>
    </row>
    <row r="418" spans="1:36" x14ac:dyDescent="0.25">
      <c r="A418" s="7"/>
      <c r="B418" s="8"/>
      <c r="C418" s="8"/>
      <c r="D418" s="8"/>
      <c r="E418" s="186" t="s">
        <v>340</v>
      </c>
      <c r="F418" s="752" t="s">
        <v>249</v>
      </c>
      <c r="G418" s="753"/>
      <c r="H418" s="753"/>
      <c r="I418" s="754"/>
      <c r="J418" s="74"/>
      <c r="K418" s="294" t="s">
        <v>2</v>
      </c>
      <c r="L418" s="291">
        <v>1</v>
      </c>
      <c r="M418" s="306">
        <f>$E$306</f>
        <v>1</v>
      </c>
      <c r="N418" s="151">
        <f t="shared" ref="N418:N427" si="23">+L418*M418</f>
        <v>1</v>
      </c>
      <c r="O418" s="27">
        <v>1</v>
      </c>
      <c r="P418" s="79">
        <f t="shared" ref="P418:P427" si="24">+L418*O418</f>
        <v>1</v>
      </c>
      <c r="Q418" s="8"/>
      <c r="R418" s="10"/>
    </row>
    <row r="419" spans="1:36" x14ac:dyDescent="0.25">
      <c r="A419" s="7"/>
      <c r="B419" s="8"/>
      <c r="C419" s="8"/>
      <c r="D419" s="8"/>
      <c r="E419" s="185" t="s">
        <v>341</v>
      </c>
      <c r="F419" s="50" t="s">
        <v>255</v>
      </c>
      <c r="G419" s="53"/>
      <c r="H419" s="54"/>
      <c r="I419" s="55"/>
      <c r="J419" s="73"/>
      <c r="K419" s="294" t="s">
        <v>2</v>
      </c>
      <c r="L419" s="291">
        <v>4</v>
      </c>
      <c r="M419" s="306">
        <f>$E$317</f>
        <v>1</v>
      </c>
      <c r="N419" s="151">
        <f t="shared" si="23"/>
        <v>4</v>
      </c>
      <c r="O419" s="27">
        <v>1</v>
      </c>
      <c r="P419" s="79">
        <f t="shared" si="24"/>
        <v>4</v>
      </c>
      <c r="Q419" s="8"/>
      <c r="R419" s="10"/>
    </row>
    <row r="420" spans="1:36" x14ac:dyDescent="0.25">
      <c r="A420" s="11"/>
      <c r="B420" s="8"/>
      <c r="C420" s="8"/>
      <c r="D420" s="8"/>
      <c r="E420" s="186" t="s">
        <v>344</v>
      </c>
      <c r="F420" s="752" t="s">
        <v>117</v>
      </c>
      <c r="G420" s="753"/>
      <c r="H420" s="753"/>
      <c r="I420" s="754"/>
      <c r="J420" s="74"/>
      <c r="K420" s="294" t="s">
        <v>2</v>
      </c>
      <c r="L420" s="291">
        <v>5</v>
      </c>
      <c r="M420" s="306">
        <f>$E$327</f>
        <v>1</v>
      </c>
      <c r="N420" s="151">
        <f t="shared" si="23"/>
        <v>5</v>
      </c>
      <c r="O420" s="27">
        <v>1</v>
      </c>
      <c r="P420" s="79">
        <f t="shared" si="24"/>
        <v>5</v>
      </c>
      <c r="Q420" s="8"/>
      <c r="R420" s="10"/>
    </row>
    <row r="421" spans="1:36" x14ac:dyDescent="0.25">
      <c r="A421" s="11"/>
      <c r="B421" s="8"/>
      <c r="C421" s="8"/>
      <c r="D421" s="8"/>
      <c r="E421" s="185" t="s">
        <v>342</v>
      </c>
      <c r="F421" s="50" t="s">
        <v>144</v>
      </c>
      <c r="G421" s="53"/>
      <c r="H421" s="54"/>
      <c r="I421" s="55"/>
      <c r="J421" s="73"/>
      <c r="K421" s="294" t="s">
        <v>2</v>
      </c>
      <c r="L421" s="291">
        <v>3</v>
      </c>
      <c r="M421" s="306">
        <f>$E$338</f>
        <v>1</v>
      </c>
      <c r="N421" s="151">
        <f t="shared" si="23"/>
        <v>3</v>
      </c>
      <c r="O421" s="27">
        <v>1</v>
      </c>
      <c r="P421" s="79">
        <f t="shared" si="24"/>
        <v>3</v>
      </c>
      <c r="Q421" s="8"/>
      <c r="R421" s="10"/>
    </row>
    <row r="422" spans="1:36" x14ac:dyDescent="0.25">
      <c r="A422" s="11"/>
      <c r="B422" s="8"/>
      <c r="C422" s="8"/>
      <c r="D422" s="8"/>
      <c r="E422" s="186" t="s">
        <v>343</v>
      </c>
      <c r="F422" s="752" t="s">
        <v>119</v>
      </c>
      <c r="G422" s="753"/>
      <c r="H422" s="753"/>
      <c r="I422" s="754"/>
      <c r="J422" s="74"/>
      <c r="K422" s="294" t="s">
        <v>2</v>
      </c>
      <c r="L422" s="291">
        <v>3</v>
      </c>
      <c r="M422" s="306">
        <f>$E$348</f>
        <v>1</v>
      </c>
      <c r="N422" s="151">
        <f t="shared" si="23"/>
        <v>3</v>
      </c>
      <c r="O422" s="27">
        <v>1</v>
      </c>
      <c r="P422" s="79">
        <f t="shared" si="24"/>
        <v>3</v>
      </c>
      <c r="Q422" s="787" t="s">
        <v>173</v>
      </c>
      <c r="R422" s="788"/>
    </row>
    <row r="423" spans="1:36" x14ac:dyDescent="0.25">
      <c r="A423" s="11"/>
      <c r="B423" s="8"/>
      <c r="C423" s="8"/>
      <c r="D423" s="8"/>
      <c r="E423" s="185" t="s">
        <v>345</v>
      </c>
      <c r="F423" s="50" t="s">
        <v>264</v>
      </c>
      <c r="G423" s="53"/>
      <c r="H423" s="54"/>
      <c r="I423" s="55"/>
      <c r="J423" s="73"/>
      <c r="K423" s="294" t="s">
        <v>2</v>
      </c>
      <c r="L423" s="291">
        <v>3</v>
      </c>
      <c r="M423" s="306">
        <f>$E$371</f>
        <v>1</v>
      </c>
      <c r="N423" s="151">
        <f t="shared" si="23"/>
        <v>3</v>
      </c>
      <c r="O423" s="27">
        <v>1</v>
      </c>
      <c r="P423" s="79">
        <f t="shared" si="24"/>
        <v>3</v>
      </c>
      <c r="Q423" s="292">
        <f>+N428/P428*10</f>
        <v>10</v>
      </c>
      <c r="R423" s="226" t="str">
        <f>+IF(Q423&lt;7,"INACEPTABLE","ACEPTABLE")</f>
        <v>ACEPTABLE</v>
      </c>
    </row>
    <row r="424" spans="1:36" s="341" customFormat="1" x14ac:dyDescent="0.25">
      <c r="A424" s="352"/>
      <c r="B424" s="349"/>
      <c r="C424" s="349"/>
      <c r="D424" s="349"/>
      <c r="E424" s="528" t="s">
        <v>346</v>
      </c>
      <c r="F424" s="752" t="s">
        <v>262</v>
      </c>
      <c r="G424" s="753"/>
      <c r="H424" s="753"/>
      <c r="I424" s="754"/>
      <c r="J424" s="416"/>
      <c r="K424" s="637" t="s">
        <v>2</v>
      </c>
      <c r="L424" s="634">
        <v>3</v>
      </c>
      <c r="M424" s="414">
        <f>$E$359</f>
        <v>1</v>
      </c>
      <c r="N424" s="493"/>
      <c r="O424" s="368"/>
      <c r="P424" s="421"/>
      <c r="Q424" s="390"/>
      <c r="R424" s="566"/>
    </row>
    <row r="425" spans="1:36" x14ac:dyDescent="0.25">
      <c r="A425" s="11"/>
      <c r="B425" s="8"/>
      <c r="C425" s="8"/>
      <c r="D425" s="8"/>
      <c r="E425" s="527" t="s">
        <v>347</v>
      </c>
      <c r="F425" s="392" t="s">
        <v>145</v>
      </c>
      <c r="G425" s="395"/>
      <c r="H425" s="396"/>
      <c r="I425" s="397"/>
      <c r="J425" s="415"/>
      <c r="K425" s="294" t="s">
        <v>2</v>
      </c>
      <c r="L425" s="291">
        <v>3</v>
      </c>
      <c r="M425" s="306">
        <f>$E$381</f>
        <v>1</v>
      </c>
      <c r="N425" s="151">
        <f t="shared" si="23"/>
        <v>3</v>
      </c>
      <c r="O425" s="27">
        <v>1</v>
      </c>
      <c r="P425" s="79">
        <f t="shared" si="24"/>
        <v>3</v>
      </c>
      <c r="Q425" s="8"/>
      <c r="R425" s="10"/>
    </row>
    <row r="426" spans="1:36" x14ac:dyDescent="0.25">
      <c r="A426" s="11"/>
      <c r="B426" s="8"/>
      <c r="C426" s="8"/>
      <c r="D426" s="8"/>
      <c r="E426" s="528" t="s">
        <v>348</v>
      </c>
      <c r="F426" s="679" t="s">
        <v>124</v>
      </c>
      <c r="G426" s="680"/>
      <c r="H426" s="681"/>
      <c r="I426" s="682"/>
      <c r="J426" s="416"/>
      <c r="K426" s="294" t="s">
        <v>2</v>
      </c>
      <c r="L426" s="291">
        <v>5</v>
      </c>
      <c r="M426" s="306">
        <f>$E$402</f>
        <v>1</v>
      </c>
      <c r="N426" s="151">
        <f t="shared" si="23"/>
        <v>5</v>
      </c>
      <c r="O426" s="27">
        <v>1</v>
      </c>
      <c r="P426" s="79">
        <f t="shared" si="24"/>
        <v>5</v>
      </c>
      <c r="Q426" s="8"/>
      <c r="R426" s="10"/>
    </row>
    <row r="427" spans="1:36" x14ac:dyDescent="0.25">
      <c r="A427" s="11"/>
      <c r="B427" s="8"/>
      <c r="C427" s="8"/>
      <c r="D427" s="8"/>
      <c r="E427" s="527" t="s">
        <v>349</v>
      </c>
      <c r="F427" s="811" t="s">
        <v>125</v>
      </c>
      <c r="G427" s="812"/>
      <c r="H427" s="812"/>
      <c r="I427" s="813"/>
      <c r="J427" s="415"/>
      <c r="K427" s="294" t="s">
        <v>2</v>
      </c>
      <c r="L427" s="291">
        <v>3</v>
      </c>
      <c r="M427" s="306">
        <f>$E$413</f>
        <v>1</v>
      </c>
      <c r="N427" s="151">
        <f t="shared" si="23"/>
        <v>3</v>
      </c>
      <c r="O427" s="27">
        <v>1</v>
      </c>
      <c r="P427" s="79">
        <f t="shared" si="24"/>
        <v>3</v>
      </c>
      <c r="Q427" s="8"/>
      <c r="R427" s="10"/>
    </row>
    <row r="428" spans="1:36" ht="15.75" thickBot="1" x14ac:dyDescent="0.3">
      <c r="A428" s="12"/>
      <c r="B428" s="13"/>
      <c r="C428" s="13"/>
      <c r="D428" s="13"/>
      <c r="E428" s="13"/>
      <c r="F428" s="13"/>
      <c r="G428" s="13"/>
      <c r="H428" s="13"/>
      <c r="I428" s="13"/>
      <c r="J428" s="13"/>
      <c r="K428" s="295"/>
      <c r="L428" s="296"/>
      <c r="M428" s="320" t="s">
        <v>171</v>
      </c>
      <c r="N428" s="87">
        <f>SUM(N417:N427)</f>
        <v>35</v>
      </c>
      <c r="O428" s="320" t="s">
        <v>172</v>
      </c>
      <c r="P428" s="88">
        <f>SUM(P417:P427)</f>
        <v>35</v>
      </c>
      <c r="Q428" s="13"/>
      <c r="R428" s="14"/>
    </row>
    <row r="429" spans="1:36" ht="15.75" thickBot="1" x14ac:dyDescent="0.3">
      <c r="S429" s="20"/>
      <c r="T429" s="20"/>
      <c r="U429" s="20"/>
      <c r="V429" s="20"/>
      <c r="W429" s="20"/>
      <c r="X429" s="20"/>
      <c r="Y429" s="20"/>
    </row>
    <row r="430" spans="1:36" ht="18.75" thickBot="1" x14ac:dyDescent="0.4">
      <c r="A430" s="4" t="s">
        <v>401</v>
      </c>
      <c r="B430" s="5"/>
      <c r="C430" s="5"/>
      <c r="D430" s="5"/>
      <c r="E430" s="45"/>
      <c r="F430" s="5"/>
      <c r="G430" s="5"/>
      <c r="H430" s="5"/>
      <c r="I430" s="5"/>
      <c r="J430" s="5"/>
      <c r="K430" s="316" t="s">
        <v>1</v>
      </c>
      <c r="L430" s="308" t="s">
        <v>169</v>
      </c>
      <c r="M430" s="315" t="s">
        <v>1</v>
      </c>
      <c r="N430" s="315" t="s">
        <v>168</v>
      </c>
      <c r="O430" s="315" t="s">
        <v>170</v>
      </c>
      <c r="P430" s="109" t="s">
        <v>167</v>
      </c>
      <c r="Q430" s="747" t="s">
        <v>272</v>
      </c>
      <c r="R430" s="756"/>
      <c r="S430" s="758"/>
      <c r="T430" s="758"/>
      <c r="U430" s="758"/>
      <c r="V430" s="309"/>
      <c r="W430" s="309"/>
      <c r="X430" s="309"/>
      <c r="Y430" s="309"/>
      <c r="AD430" s="41"/>
      <c r="AE430" s="41"/>
      <c r="AF430" s="41"/>
      <c r="AG430" s="41"/>
      <c r="AH430" s="41"/>
      <c r="AI430" s="41"/>
      <c r="AJ430" s="41"/>
    </row>
    <row r="431" spans="1:36" x14ac:dyDescent="0.25">
      <c r="A431" s="7"/>
      <c r="B431" s="8"/>
      <c r="C431" s="8"/>
      <c r="D431" s="8"/>
      <c r="E431" s="51" t="s">
        <v>147</v>
      </c>
      <c r="F431" s="50" t="s">
        <v>113</v>
      </c>
      <c r="G431" s="53"/>
      <c r="H431" s="54"/>
      <c r="I431" s="55"/>
      <c r="J431" s="73"/>
      <c r="K431" s="91" t="s">
        <v>2</v>
      </c>
      <c r="L431" s="102">
        <v>4</v>
      </c>
      <c r="M431" s="103">
        <v>1</v>
      </c>
      <c r="N431" s="104">
        <f>+L431*M431</f>
        <v>4</v>
      </c>
      <c r="O431" s="104">
        <v>1</v>
      </c>
      <c r="P431" s="105">
        <f>+L431*O431</f>
        <v>4</v>
      </c>
      <c r="Q431" s="80"/>
      <c r="R431" s="92"/>
      <c r="S431" s="68"/>
      <c r="T431" s="299"/>
      <c r="U431" s="68"/>
      <c r="V431" s="757"/>
      <c r="W431" s="757"/>
      <c r="X431" s="757"/>
      <c r="Y431" s="757"/>
      <c r="AD431" s="41"/>
      <c r="AE431" s="41"/>
      <c r="AF431" s="41"/>
      <c r="AG431" s="41"/>
      <c r="AH431" s="41"/>
      <c r="AI431" s="41"/>
      <c r="AJ431" s="41"/>
    </row>
    <row r="432" spans="1:36" x14ac:dyDescent="0.25">
      <c r="A432" s="7"/>
      <c r="B432" s="8"/>
      <c r="C432" s="8"/>
      <c r="D432" s="8"/>
      <c r="E432" s="52" t="s">
        <v>148</v>
      </c>
      <c r="F432" s="752" t="s">
        <v>116</v>
      </c>
      <c r="G432" s="753"/>
      <c r="H432" s="753"/>
      <c r="I432" s="754"/>
      <c r="J432" s="74"/>
      <c r="K432" s="91" t="s">
        <v>2</v>
      </c>
      <c r="L432" s="86">
        <v>2</v>
      </c>
      <c r="M432" s="49">
        <v>0</v>
      </c>
      <c r="N432" s="27">
        <f t="shared" ref="N432:N436" si="25">+L432*M432</f>
        <v>0</v>
      </c>
      <c r="O432" s="27">
        <v>1</v>
      </c>
      <c r="P432" s="79">
        <f t="shared" ref="P432:P436" si="26">+L432*O432</f>
        <v>2</v>
      </c>
      <c r="Q432" s="80"/>
      <c r="R432" s="92"/>
      <c r="S432" s="68"/>
      <c r="T432" s="299"/>
      <c r="U432" s="68"/>
      <c r="V432" s="757"/>
      <c r="W432" s="757"/>
      <c r="X432" s="757"/>
      <c r="Y432" s="757"/>
      <c r="AD432" s="41"/>
      <c r="AE432" s="41"/>
      <c r="AF432" s="41"/>
      <c r="AG432" s="41"/>
      <c r="AH432" s="41"/>
      <c r="AI432" s="41"/>
      <c r="AJ432" s="41"/>
    </row>
    <row r="433" spans="1:36" x14ac:dyDescent="0.25">
      <c r="A433" s="7"/>
      <c r="B433" s="8"/>
      <c r="C433" s="8"/>
      <c r="D433" s="8"/>
      <c r="E433" s="51" t="s">
        <v>149</v>
      </c>
      <c r="F433" s="50" t="s">
        <v>118</v>
      </c>
      <c r="G433" s="53"/>
      <c r="H433" s="54"/>
      <c r="I433" s="55"/>
      <c r="J433" s="73"/>
      <c r="K433" s="91" t="s">
        <v>2</v>
      </c>
      <c r="L433" s="86">
        <v>3</v>
      </c>
      <c r="M433" s="49">
        <v>1</v>
      </c>
      <c r="N433" s="27">
        <f t="shared" si="25"/>
        <v>3</v>
      </c>
      <c r="O433" s="27">
        <v>1</v>
      </c>
      <c r="P433" s="79">
        <f t="shared" si="26"/>
        <v>3</v>
      </c>
      <c r="Q433" s="80"/>
      <c r="R433" s="92"/>
      <c r="S433" s="68"/>
      <c r="T433" s="299"/>
      <c r="U433" s="68"/>
      <c r="V433" s="757"/>
      <c r="W433" s="757"/>
      <c r="X433" s="757"/>
      <c r="Y433" s="757"/>
      <c r="AD433" s="41"/>
      <c r="AE433" s="41"/>
      <c r="AF433" s="41"/>
      <c r="AG433" s="41"/>
      <c r="AH433" s="41"/>
      <c r="AI433" s="41"/>
      <c r="AJ433" s="41"/>
    </row>
    <row r="434" spans="1:36" x14ac:dyDescent="0.25">
      <c r="A434" s="11"/>
      <c r="B434" s="8"/>
      <c r="C434" s="8"/>
      <c r="D434" s="8"/>
      <c r="E434" s="52" t="s">
        <v>150</v>
      </c>
      <c r="F434" s="752" t="s">
        <v>139</v>
      </c>
      <c r="G434" s="753"/>
      <c r="H434" s="753"/>
      <c r="I434" s="754"/>
      <c r="J434" s="74"/>
      <c r="K434" s="91" t="s">
        <v>2</v>
      </c>
      <c r="L434" s="86">
        <v>3</v>
      </c>
      <c r="M434" s="49">
        <v>1</v>
      </c>
      <c r="N434" s="27">
        <f t="shared" si="25"/>
        <v>3</v>
      </c>
      <c r="O434" s="27">
        <v>1</v>
      </c>
      <c r="P434" s="79">
        <f t="shared" si="26"/>
        <v>3</v>
      </c>
      <c r="Q434" s="80"/>
      <c r="R434" s="92"/>
      <c r="S434" s="68"/>
      <c r="T434" s="299"/>
      <c r="U434" s="68"/>
      <c r="V434" s="757"/>
      <c r="W434" s="757"/>
      <c r="X434" s="757"/>
      <c r="Y434" s="757"/>
    </row>
    <row r="435" spans="1:36" x14ac:dyDescent="0.25">
      <c r="A435" s="11"/>
      <c r="B435" s="8"/>
      <c r="C435" s="8"/>
      <c r="D435" s="8"/>
      <c r="E435" s="51" t="s">
        <v>151</v>
      </c>
      <c r="F435" s="50" t="s">
        <v>310</v>
      </c>
      <c r="G435" s="53"/>
      <c r="H435" s="54"/>
      <c r="I435" s="55"/>
      <c r="J435" s="73"/>
      <c r="K435" s="91" t="s">
        <v>2</v>
      </c>
      <c r="L435" s="86">
        <v>3</v>
      </c>
      <c r="M435" s="49">
        <v>1</v>
      </c>
      <c r="N435" s="27">
        <f t="shared" si="25"/>
        <v>3</v>
      </c>
      <c r="O435" s="27">
        <v>1</v>
      </c>
      <c r="P435" s="79">
        <f t="shared" si="26"/>
        <v>3</v>
      </c>
      <c r="Q435" s="80"/>
      <c r="R435" s="92"/>
      <c r="S435" s="68"/>
      <c r="T435" s="299"/>
      <c r="U435" s="68"/>
      <c r="V435" s="757"/>
      <c r="W435" s="757"/>
      <c r="X435" s="757"/>
      <c r="Y435" s="757"/>
    </row>
    <row r="436" spans="1:36" x14ac:dyDescent="0.25">
      <c r="A436" s="11"/>
      <c r="B436" s="8"/>
      <c r="C436" s="8"/>
      <c r="D436" s="8"/>
      <c r="E436" s="394" t="s">
        <v>152</v>
      </c>
      <c r="F436" s="752" t="s">
        <v>140</v>
      </c>
      <c r="G436" s="753"/>
      <c r="H436" s="753"/>
      <c r="I436" s="754"/>
      <c r="J436" s="416"/>
      <c r="K436" s="91" t="s">
        <v>2</v>
      </c>
      <c r="L436" s="86">
        <v>1</v>
      </c>
      <c r="M436" s="49">
        <v>1</v>
      </c>
      <c r="N436" s="27">
        <f t="shared" si="25"/>
        <v>1</v>
      </c>
      <c r="O436" s="27">
        <v>1</v>
      </c>
      <c r="P436" s="79">
        <f t="shared" si="26"/>
        <v>1</v>
      </c>
      <c r="Q436" s="93">
        <f>+N437/P437*10</f>
        <v>8.75</v>
      </c>
      <c r="R436" s="94" t="str">
        <f>+IF(Q436&lt;7,"INACEPTABLE","ACEPTABLE")</f>
        <v>ACEPTABLE</v>
      </c>
    </row>
    <row r="437" spans="1:36" ht="15.75" thickBot="1" x14ac:dyDescent="0.3">
      <c r="A437" s="12"/>
      <c r="B437" s="13"/>
      <c r="C437" s="13"/>
      <c r="D437" s="13"/>
      <c r="E437" s="13"/>
      <c r="F437" s="46"/>
      <c r="G437" s="13"/>
      <c r="H437" s="13"/>
      <c r="I437" s="13"/>
      <c r="J437" s="13"/>
      <c r="K437" s="13"/>
      <c r="L437" s="81"/>
      <c r="M437" s="320" t="s">
        <v>171</v>
      </c>
      <c r="N437" s="87">
        <f>SUM(N431:N436)</f>
        <v>14</v>
      </c>
      <c r="O437" s="320" t="s">
        <v>172</v>
      </c>
      <c r="P437" s="88">
        <f>SUM(P431:P436)</f>
        <v>16</v>
      </c>
      <c r="Q437" s="81"/>
      <c r="R437" s="84"/>
    </row>
    <row r="438" spans="1:36" ht="15.75" thickBot="1" x14ac:dyDescent="0.3"/>
    <row r="439" spans="1:36" ht="18.75" thickBot="1" x14ac:dyDescent="0.4">
      <c r="A439" s="4" t="s">
        <v>402</v>
      </c>
      <c r="B439" s="5"/>
      <c r="C439" s="5"/>
      <c r="D439" s="5"/>
      <c r="E439" s="45"/>
      <c r="F439" s="5"/>
      <c r="G439" s="5"/>
      <c r="H439" s="5"/>
      <c r="I439" s="5"/>
      <c r="J439" s="5"/>
      <c r="K439" s="316" t="s">
        <v>1</v>
      </c>
      <c r="L439" s="308" t="s">
        <v>169</v>
      </c>
      <c r="M439" s="315" t="s">
        <v>1</v>
      </c>
      <c r="N439" s="315" t="s">
        <v>168</v>
      </c>
      <c r="O439" s="315" t="s">
        <v>170</v>
      </c>
      <c r="P439" s="109" t="s">
        <v>167</v>
      </c>
      <c r="Q439" s="747" t="s">
        <v>272</v>
      </c>
      <c r="R439" s="756"/>
      <c r="S439" s="758"/>
      <c r="T439" s="758"/>
      <c r="U439" s="758"/>
      <c r="V439" s="309"/>
      <c r="W439" s="309"/>
      <c r="X439" s="309"/>
      <c r="Y439" s="309"/>
      <c r="AD439" s="41"/>
      <c r="AE439" s="41"/>
      <c r="AF439" s="41"/>
      <c r="AG439" s="41"/>
      <c r="AH439" s="41"/>
      <c r="AI439" s="41"/>
      <c r="AJ439" s="41"/>
    </row>
    <row r="440" spans="1:36" x14ac:dyDescent="0.25">
      <c r="A440" s="7"/>
      <c r="B440" s="8"/>
      <c r="C440" s="8"/>
      <c r="D440" s="8"/>
      <c r="E440" s="51" t="s">
        <v>147</v>
      </c>
      <c r="F440" s="50" t="s">
        <v>113</v>
      </c>
      <c r="G440" s="53"/>
      <c r="H440" s="54"/>
      <c r="I440" s="55"/>
      <c r="J440" s="73"/>
      <c r="K440" s="91" t="s">
        <v>2</v>
      </c>
      <c r="L440" s="102">
        <v>4</v>
      </c>
      <c r="M440" s="103">
        <v>1</v>
      </c>
      <c r="N440" s="104">
        <f>+L440*M440</f>
        <v>4</v>
      </c>
      <c r="O440" s="104">
        <v>1</v>
      </c>
      <c r="P440" s="105">
        <f>+L440*O440</f>
        <v>4</v>
      </c>
      <c r="Q440" s="80"/>
      <c r="R440" s="92"/>
      <c r="S440" s="68"/>
      <c r="T440" s="299"/>
      <c r="U440" s="68"/>
      <c r="V440" s="757"/>
      <c r="W440" s="757"/>
      <c r="X440" s="757"/>
      <c r="Y440" s="757"/>
      <c r="AD440" s="41"/>
      <c r="AE440" s="41"/>
      <c r="AF440" s="41"/>
      <c r="AG440" s="41"/>
      <c r="AH440" s="41"/>
      <c r="AI440" s="41"/>
      <c r="AJ440" s="41"/>
    </row>
    <row r="441" spans="1:36" x14ac:dyDescent="0.25">
      <c r="A441" s="7"/>
      <c r="B441" s="8"/>
      <c r="C441" s="8"/>
      <c r="D441" s="8"/>
      <c r="E441" s="52" t="s">
        <v>148</v>
      </c>
      <c r="F441" s="752" t="s">
        <v>116</v>
      </c>
      <c r="G441" s="753"/>
      <c r="H441" s="753"/>
      <c r="I441" s="754"/>
      <c r="J441" s="74"/>
      <c r="K441" s="91" t="s">
        <v>2</v>
      </c>
      <c r="L441" s="86">
        <v>2</v>
      </c>
      <c r="M441" s="49">
        <v>1</v>
      </c>
      <c r="N441" s="27">
        <f t="shared" ref="N441:N445" si="27">+L441*M441</f>
        <v>2</v>
      </c>
      <c r="O441" s="27">
        <v>1</v>
      </c>
      <c r="P441" s="79">
        <f t="shared" ref="P441:P445" si="28">+L441*O441</f>
        <v>2</v>
      </c>
      <c r="Q441" s="80"/>
      <c r="R441" s="92"/>
      <c r="S441" s="68"/>
      <c r="T441" s="299"/>
      <c r="U441" s="68"/>
      <c r="V441" s="757"/>
      <c r="W441" s="757"/>
      <c r="X441" s="757"/>
      <c r="Y441" s="757"/>
      <c r="AD441" s="41"/>
      <c r="AE441" s="41"/>
      <c r="AF441" s="41"/>
      <c r="AG441" s="41"/>
      <c r="AH441" s="41"/>
      <c r="AI441" s="41"/>
      <c r="AJ441" s="41"/>
    </row>
    <row r="442" spans="1:36" x14ac:dyDescent="0.25">
      <c r="A442" s="7"/>
      <c r="B442" s="8"/>
      <c r="C442" s="8"/>
      <c r="D442" s="8"/>
      <c r="E442" s="51" t="s">
        <v>149</v>
      </c>
      <c r="F442" s="50" t="s">
        <v>118</v>
      </c>
      <c r="G442" s="53"/>
      <c r="H442" s="54"/>
      <c r="I442" s="55"/>
      <c r="J442" s="73"/>
      <c r="K442" s="91" t="s">
        <v>2</v>
      </c>
      <c r="L442" s="86">
        <v>3</v>
      </c>
      <c r="M442" s="49">
        <v>1</v>
      </c>
      <c r="N442" s="27">
        <f t="shared" si="27"/>
        <v>3</v>
      </c>
      <c r="O442" s="27">
        <v>1</v>
      </c>
      <c r="P442" s="79">
        <f t="shared" si="28"/>
        <v>3</v>
      </c>
      <c r="Q442" s="80"/>
      <c r="R442" s="92"/>
      <c r="S442" s="68"/>
      <c r="T442" s="299"/>
      <c r="U442" s="68"/>
      <c r="V442" s="757"/>
      <c r="W442" s="757"/>
      <c r="X442" s="757"/>
      <c r="Y442" s="757"/>
      <c r="AD442" s="41"/>
      <c r="AE442" s="41"/>
      <c r="AF442" s="41"/>
      <c r="AG442" s="41"/>
      <c r="AH442" s="41"/>
      <c r="AI442" s="41"/>
      <c r="AJ442" s="41"/>
    </row>
    <row r="443" spans="1:36" x14ac:dyDescent="0.25">
      <c r="A443" s="11"/>
      <c r="B443" s="8"/>
      <c r="C443" s="8"/>
      <c r="D443" s="8"/>
      <c r="E443" s="52" t="s">
        <v>150</v>
      </c>
      <c r="F443" s="752" t="s">
        <v>139</v>
      </c>
      <c r="G443" s="753"/>
      <c r="H443" s="753"/>
      <c r="I443" s="754"/>
      <c r="J443" s="74"/>
      <c r="K443" s="91" t="s">
        <v>2</v>
      </c>
      <c r="L443" s="86">
        <v>3</v>
      </c>
      <c r="M443" s="49">
        <v>1</v>
      </c>
      <c r="N443" s="27">
        <f t="shared" si="27"/>
        <v>3</v>
      </c>
      <c r="O443" s="27">
        <v>1</v>
      </c>
      <c r="P443" s="79">
        <f t="shared" si="28"/>
        <v>3</v>
      </c>
      <c r="Q443" s="80"/>
      <c r="R443" s="92"/>
      <c r="S443" s="68"/>
      <c r="T443" s="299"/>
      <c r="U443" s="68"/>
      <c r="V443" s="757"/>
      <c r="W443" s="757"/>
      <c r="X443" s="757"/>
      <c r="Y443" s="757"/>
    </row>
    <row r="444" spans="1:36" x14ac:dyDescent="0.25">
      <c r="A444" s="11"/>
      <c r="B444" s="8"/>
      <c r="C444" s="8"/>
      <c r="D444" s="8"/>
      <c r="E444" s="51" t="s">
        <v>151</v>
      </c>
      <c r="F444" s="50" t="s">
        <v>310</v>
      </c>
      <c r="G444" s="53"/>
      <c r="H444" s="54"/>
      <c r="I444" s="55"/>
      <c r="J444" s="73"/>
      <c r="K444" s="91" t="s">
        <v>2</v>
      </c>
      <c r="L444" s="86">
        <v>3</v>
      </c>
      <c r="M444" s="49">
        <v>1</v>
      </c>
      <c r="N444" s="27">
        <f t="shared" si="27"/>
        <v>3</v>
      </c>
      <c r="O444" s="27">
        <v>1</v>
      </c>
      <c r="P444" s="79">
        <f t="shared" si="28"/>
        <v>3</v>
      </c>
      <c r="Q444" s="80"/>
      <c r="R444" s="92"/>
      <c r="S444" s="68"/>
      <c r="T444" s="299"/>
      <c r="U444" s="68"/>
      <c r="V444" s="757"/>
      <c r="W444" s="757"/>
      <c r="X444" s="757"/>
      <c r="Y444" s="757"/>
    </row>
    <row r="445" spans="1:36" x14ac:dyDescent="0.25">
      <c r="A445" s="11"/>
      <c r="B445" s="8"/>
      <c r="C445" s="8"/>
      <c r="D445" s="8"/>
      <c r="E445" s="394" t="s">
        <v>152</v>
      </c>
      <c r="F445" s="752" t="s">
        <v>140</v>
      </c>
      <c r="G445" s="753"/>
      <c r="H445" s="753"/>
      <c r="I445" s="754"/>
      <c r="J445" s="416"/>
      <c r="K445" s="91" t="s">
        <v>2</v>
      </c>
      <c r="L445" s="86">
        <v>1</v>
      </c>
      <c r="M445" s="49">
        <v>1</v>
      </c>
      <c r="N445" s="27">
        <f t="shared" si="27"/>
        <v>1</v>
      </c>
      <c r="O445" s="27">
        <v>1</v>
      </c>
      <c r="P445" s="79">
        <f t="shared" si="28"/>
        <v>1</v>
      </c>
      <c r="Q445" s="93">
        <f>+N446/P446*10</f>
        <v>10</v>
      </c>
      <c r="R445" s="94" t="str">
        <f>+IF(Q445&lt;7,"INACEPTABLE","ACEPTABLE")</f>
        <v>ACEPTABLE</v>
      </c>
      <c r="S445" s="20"/>
      <c r="T445" s="20"/>
      <c r="U445" s="20"/>
      <c r="V445" s="20"/>
      <c r="W445" s="20"/>
      <c r="X445" s="20"/>
      <c r="Y445" s="20"/>
    </row>
    <row r="446" spans="1:36" ht="15.75" thickBot="1" x14ac:dyDescent="0.3">
      <c r="A446" s="12"/>
      <c r="B446" s="13"/>
      <c r="C446" s="13"/>
      <c r="D446" s="13"/>
      <c r="E446" s="13"/>
      <c r="F446" s="46"/>
      <c r="G446" s="13"/>
      <c r="H446" s="13"/>
      <c r="I446" s="13"/>
      <c r="J446" s="13"/>
      <c r="K446" s="13"/>
      <c r="L446" s="81"/>
      <c r="M446" s="320" t="s">
        <v>171</v>
      </c>
      <c r="N446" s="87">
        <f>SUM(N440:N445)</f>
        <v>16</v>
      </c>
      <c r="O446" s="320" t="s">
        <v>172</v>
      </c>
      <c r="P446" s="88">
        <f>SUM(P440:P445)</f>
        <v>16</v>
      </c>
      <c r="Q446" s="81"/>
      <c r="R446" s="84"/>
      <c r="S446" s="20"/>
      <c r="T446" s="20"/>
      <c r="U446" s="20"/>
      <c r="V446" s="20"/>
      <c r="W446" s="20"/>
      <c r="X446" s="20"/>
      <c r="Y446" s="20"/>
    </row>
    <row r="447" spans="1:36" ht="15.75" thickBot="1" x14ac:dyDescent="0.3">
      <c r="S447" s="20"/>
      <c r="T447" s="20"/>
      <c r="U447" s="20"/>
      <c r="V447" s="20"/>
      <c r="W447" s="20"/>
      <c r="X447" s="20"/>
      <c r="Y447" s="20"/>
    </row>
    <row r="448" spans="1:36" ht="18.75" thickBot="1" x14ac:dyDescent="0.4">
      <c r="A448" s="4" t="s">
        <v>403</v>
      </c>
      <c r="B448" s="5"/>
      <c r="C448" s="5"/>
      <c r="D448" s="5"/>
      <c r="E448" s="45"/>
      <c r="F448" s="5"/>
      <c r="G448" s="5"/>
      <c r="H448" s="5"/>
      <c r="I448" s="5"/>
      <c r="J448" s="5"/>
      <c r="K448" s="316" t="s">
        <v>1</v>
      </c>
      <c r="L448" s="308" t="s">
        <v>169</v>
      </c>
      <c r="M448" s="315" t="s">
        <v>1</v>
      </c>
      <c r="N448" s="315" t="s">
        <v>168</v>
      </c>
      <c r="O448" s="315" t="s">
        <v>170</v>
      </c>
      <c r="P448" s="109" t="s">
        <v>167</v>
      </c>
      <c r="Q448" s="747" t="s">
        <v>272</v>
      </c>
      <c r="R448" s="756"/>
      <c r="S448" s="758"/>
      <c r="T448" s="758"/>
      <c r="U448" s="758"/>
      <c r="V448" s="309"/>
      <c r="W448" s="309"/>
      <c r="X448" s="309"/>
      <c r="Y448" s="309"/>
      <c r="AD448" s="41"/>
      <c r="AE448" s="41"/>
      <c r="AF448" s="41"/>
      <c r="AG448" s="41"/>
      <c r="AH448" s="41"/>
      <c r="AI448" s="41"/>
      <c r="AJ448" s="41"/>
    </row>
    <row r="449" spans="1:36" x14ac:dyDescent="0.25">
      <c r="A449" s="7"/>
      <c r="B449" s="8"/>
      <c r="C449" s="8"/>
      <c r="D449" s="8"/>
      <c r="E449" s="51" t="s">
        <v>147</v>
      </c>
      <c r="F449" s="50" t="s">
        <v>113</v>
      </c>
      <c r="G449" s="53"/>
      <c r="H449" s="54"/>
      <c r="I449" s="55"/>
      <c r="J449" s="73"/>
      <c r="K449" s="91" t="s">
        <v>2</v>
      </c>
      <c r="L449" s="102">
        <v>4</v>
      </c>
      <c r="M449" s="103">
        <v>1</v>
      </c>
      <c r="N449" s="104">
        <f>+L449*M449</f>
        <v>4</v>
      </c>
      <c r="O449" s="104">
        <v>1</v>
      </c>
      <c r="P449" s="105">
        <f>+L449*O449</f>
        <v>4</v>
      </c>
      <c r="Q449" s="80"/>
      <c r="R449" s="92"/>
      <c r="S449" s="68"/>
      <c r="T449" s="299"/>
      <c r="U449" s="68"/>
      <c r="V449" s="757"/>
      <c r="W449" s="757"/>
      <c r="X449" s="757"/>
      <c r="Y449" s="757"/>
      <c r="AD449" s="41"/>
      <c r="AE449" s="41"/>
      <c r="AF449" s="41"/>
      <c r="AG449" s="41"/>
      <c r="AH449" s="41"/>
      <c r="AI449" s="41"/>
      <c r="AJ449" s="41"/>
    </row>
    <row r="450" spans="1:36" x14ac:dyDescent="0.25">
      <c r="A450" s="7"/>
      <c r="B450" s="8"/>
      <c r="C450" s="8"/>
      <c r="D450" s="8"/>
      <c r="E450" s="52" t="s">
        <v>148</v>
      </c>
      <c r="F450" s="752" t="s">
        <v>116</v>
      </c>
      <c r="G450" s="753"/>
      <c r="H450" s="753"/>
      <c r="I450" s="754"/>
      <c r="J450" s="74"/>
      <c r="K450" s="91" t="s">
        <v>2</v>
      </c>
      <c r="L450" s="86">
        <v>2</v>
      </c>
      <c r="M450" s="49">
        <v>1</v>
      </c>
      <c r="N450" s="27">
        <f t="shared" ref="N450:N454" si="29">+L450*M450</f>
        <v>2</v>
      </c>
      <c r="O450" s="27">
        <v>1</v>
      </c>
      <c r="P450" s="79">
        <f t="shared" ref="P450:P454" si="30">+L450*O450</f>
        <v>2</v>
      </c>
      <c r="Q450" s="80"/>
      <c r="R450" s="92"/>
      <c r="S450" s="68"/>
      <c r="T450" s="299"/>
      <c r="U450" s="68"/>
      <c r="V450" s="757"/>
      <c r="W450" s="757"/>
      <c r="X450" s="757"/>
      <c r="Y450" s="757"/>
      <c r="AD450" s="41"/>
      <c r="AE450" s="41"/>
      <c r="AF450" s="41"/>
      <c r="AG450" s="41"/>
      <c r="AH450" s="41"/>
      <c r="AI450" s="41"/>
      <c r="AJ450" s="41"/>
    </row>
    <row r="451" spans="1:36" x14ac:dyDescent="0.25">
      <c r="A451" s="7"/>
      <c r="B451" s="8"/>
      <c r="C451" s="8"/>
      <c r="D451" s="8"/>
      <c r="E451" s="51" t="s">
        <v>149</v>
      </c>
      <c r="F451" s="50" t="s">
        <v>118</v>
      </c>
      <c r="G451" s="53"/>
      <c r="H451" s="54"/>
      <c r="I451" s="55"/>
      <c r="J451" s="73"/>
      <c r="K451" s="91" t="s">
        <v>2</v>
      </c>
      <c r="L451" s="86">
        <v>3</v>
      </c>
      <c r="M451" s="49">
        <v>1</v>
      </c>
      <c r="N451" s="27">
        <f t="shared" si="29"/>
        <v>3</v>
      </c>
      <c r="O451" s="27">
        <v>1</v>
      </c>
      <c r="P451" s="79">
        <f t="shared" si="30"/>
        <v>3</v>
      </c>
      <c r="Q451" s="80"/>
      <c r="R451" s="92"/>
      <c r="S451" s="68"/>
      <c r="T451" s="299"/>
      <c r="U451" s="68"/>
      <c r="V451" s="757"/>
      <c r="W451" s="757"/>
      <c r="X451" s="757"/>
      <c r="Y451" s="757"/>
      <c r="AD451" s="41"/>
      <c r="AE451" s="41"/>
      <c r="AF451" s="41"/>
      <c r="AG451" s="41"/>
      <c r="AH451" s="41"/>
      <c r="AI451" s="41"/>
      <c r="AJ451" s="41"/>
    </row>
    <row r="452" spans="1:36" x14ac:dyDescent="0.25">
      <c r="A452" s="11"/>
      <c r="B452" s="8"/>
      <c r="C452" s="8"/>
      <c r="D452" s="8"/>
      <c r="E452" s="52" t="s">
        <v>150</v>
      </c>
      <c r="F452" s="752" t="s">
        <v>139</v>
      </c>
      <c r="G452" s="753"/>
      <c r="H452" s="753"/>
      <c r="I452" s="754"/>
      <c r="J452" s="74"/>
      <c r="K452" s="91" t="s">
        <v>2</v>
      </c>
      <c r="L452" s="86">
        <v>3</v>
      </c>
      <c r="M452" s="49">
        <v>1</v>
      </c>
      <c r="N452" s="27">
        <f t="shared" si="29"/>
        <v>3</v>
      </c>
      <c r="O452" s="27">
        <v>1</v>
      </c>
      <c r="P452" s="79">
        <f t="shared" si="30"/>
        <v>3</v>
      </c>
      <c r="Q452" s="80"/>
      <c r="R452" s="92"/>
      <c r="S452" s="68"/>
      <c r="T452" s="299"/>
      <c r="U452" s="68"/>
      <c r="V452" s="757"/>
      <c r="W452" s="757"/>
      <c r="X452" s="757"/>
      <c r="Y452" s="757"/>
    </row>
    <row r="453" spans="1:36" x14ac:dyDescent="0.25">
      <c r="A453" s="11"/>
      <c r="B453" s="8"/>
      <c r="C453" s="8"/>
      <c r="D453" s="8"/>
      <c r="E453" s="51" t="s">
        <v>151</v>
      </c>
      <c r="F453" s="50" t="s">
        <v>310</v>
      </c>
      <c r="G453" s="53"/>
      <c r="H453" s="54"/>
      <c r="I453" s="55"/>
      <c r="J453" s="73"/>
      <c r="K453" s="91" t="s">
        <v>2</v>
      </c>
      <c r="L453" s="86">
        <v>3</v>
      </c>
      <c r="M453" s="49">
        <v>0</v>
      </c>
      <c r="N453" s="27">
        <f t="shared" si="29"/>
        <v>0</v>
      </c>
      <c r="O453" s="27">
        <v>1</v>
      </c>
      <c r="P453" s="79">
        <f t="shared" si="30"/>
        <v>3</v>
      </c>
      <c r="Q453" s="80"/>
      <c r="R453" s="92"/>
      <c r="S453" s="68"/>
      <c r="T453" s="299"/>
      <c r="U453" s="68"/>
      <c r="V453" s="757"/>
      <c r="W453" s="757"/>
      <c r="X453" s="757"/>
      <c r="Y453" s="757"/>
    </row>
    <row r="454" spans="1:36" x14ac:dyDescent="0.25">
      <c r="A454" s="11"/>
      <c r="B454" s="8"/>
      <c r="C454" s="8"/>
      <c r="D454" s="8"/>
      <c r="E454" s="394" t="s">
        <v>152</v>
      </c>
      <c r="F454" s="752" t="s">
        <v>140</v>
      </c>
      <c r="G454" s="753"/>
      <c r="H454" s="753"/>
      <c r="I454" s="754"/>
      <c r="J454" s="416"/>
      <c r="K454" s="91" t="s">
        <v>2</v>
      </c>
      <c r="L454" s="86">
        <v>1</v>
      </c>
      <c r="M454" s="49">
        <v>1</v>
      </c>
      <c r="N454" s="27">
        <f t="shared" si="29"/>
        <v>1</v>
      </c>
      <c r="O454" s="27">
        <v>1</v>
      </c>
      <c r="P454" s="79">
        <f t="shared" si="30"/>
        <v>1</v>
      </c>
      <c r="Q454" s="93">
        <f>+N455/P455*10</f>
        <v>8.125</v>
      </c>
      <c r="R454" s="94" t="str">
        <f>+IF(Q454&lt;7,"INACEPTABLE","ACEPTABLE")</f>
        <v>ACEPTABLE</v>
      </c>
      <c r="S454" s="20"/>
      <c r="T454" s="20"/>
      <c r="U454" s="20"/>
      <c r="V454" s="20"/>
      <c r="W454" s="20"/>
      <c r="X454" s="20"/>
      <c r="Y454" s="20"/>
    </row>
    <row r="455" spans="1:36" ht="15.75" thickBot="1" x14ac:dyDescent="0.3">
      <c r="A455" s="12"/>
      <c r="B455" s="13"/>
      <c r="C455" s="13"/>
      <c r="D455" s="13"/>
      <c r="E455" s="13"/>
      <c r="F455" s="46"/>
      <c r="G455" s="13"/>
      <c r="H455" s="13"/>
      <c r="I455" s="13"/>
      <c r="J455" s="13"/>
      <c r="K455" s="13"/>
      <c r="L455" s="81"/>
      <c r="M455" s="320" t="s">
        <v>171</v>
      </c>
      <c r="N455" s="87">
        <f>SUM(N449:N454)</f>
        <v>13</v>
      </c>
      <c r="O455" s="320" t="s">
        <v>172</v>
      </c>
      <c r="P455" s="88">
        <f>SUM(P449:P454)</f>
        <v>16</v>
      </c>
      <c r="Q455" s="81"/>
      <c r="R455" s="84"/>
      <c r="S455" s="20"/>
      <c r="T455" s="20"/>
      <c r="U455" s="20"/>
      <c r="V455" s="20"/>
      <c r="W455" s="20"/>
      <c r="X455" s="20"/>
      <c r="Y455" s="20"/>
    </row>
    <row r="456" spans="1:36" ht="15.75" thickBot="1" x14ac:dyDescent="0.3">
      <c r="S456" s="20"/>
      <c r="T456" s="20"/>
      <c r="U456" s="20"/>
      <c r="V456" s="20"/>
      <c r="W456" s="20"/>
      <c r="X456" s="20"/>
      <c r="Y456" s="20"/>
    </row>
    <row r="457" spans="1:36" ht="18.75" thickBot="1" x14ac:dyDescent="0.4">
      <c r="A457" s="4" t="s">
        <v>404</v>
      </c>
      <c r="B457" s="5"/>
      <c r="C457" s="5"/>
      <c r="D457" s="5"/>
      <c r="E457" s="45"/>
      <c r="F457" s="5"/>
      <c r="G457" s="5"/>
      <c r="H457" s="5"/>
      <c r="I457" s="5"/>
      <c r="J457" s="5"/>
      <c r="K457" s="316" t="s">
        <v>1</v>
      </c>
      <c r="L457" s="308" t="s">
        <v>169</v>
      </c>
      <c r="M457" s="315" t="s">
        <v>1</v>
      </c>
      <c r="N457" s="315" t="s">
        <v>168</v>
      </c>
      <c r="O457" s="315" t="s">
        <v>170</v>
      </c>
      <c r="P457" s="109" t="s">
        <v>167</v>
      </c>
      <c r="Q457" s="747" t="s">
        <v>272</v>
      </c>
      <c r="R457" s="756"/>
      <c r="S457" s="758"/>
      <c r="T457" s="758"/>
      <c r="U457" s="758"/>
      <c r="V457" s="309"/>
      <c r="W457" s="309"/>
      <c r="X457" s="309"/>
      <c r="Y457" s="309"/>
      <c r="AD457" s="41"/>
      <c r="AE457" s="41"/>
      <c r="AF457" s="41"/>
      <c r="AG457" s="41"/>
      <c r="AH457" s="41"/>
      <c r="AI457" s="41"/>
      <c r="AJ457" s="41"/>
    </row>
    <row r="458" spans="1:36" x14ac:dyDescent="0.25">
      <c r="A458" s="7"/>
      <c r="B458" s="8"/>
      <c r="C458" s="8"/>
      <c r="D458" s="8"/>
      <c r="E458" s="51" t="s">
        <v>147</v>
      </c>
      <c r="F458" s="50" t="s">
        <v>113</v>
      </c>
      <c r="G458" s="53"/>
      <c r="H458" s="54"/>
      <c r="I458" s="55"/>
      <c r="J458" s="73"/>
      <c r="K458" s="91" t="s">
        <v>2</v>
      </c>
      <c r="L458" s="102">
        <v>4</v>
      </c>
      <c r="M458" s="103">
        <v>1</v>
      </c>
      <c r="N458" s="104">
        <f>+L458*M458</f>
        <v>4</v>
      </c>
      <c r="O458" s="104">
        <v>1</v>
      </c>
      <c r="P458" s="105">
        <f>+L458*O458</f>
        <v>4</v>
      </c>
      <c r="Q458" s="80"/>
      <c r="R458" s="92"/>
      <c r="S458" s="68"/>
      <c r="T458" s="299"/>
      <c r="U458" s="68"/>
      <c r="V458" s="757"/>
      <c r="W458" s="757"/>
      <c r="X458" s="757"/>
      <c r="Y458" s="757"/>
      <c r="AD458" s="41"/>
      <c r="AE458" s="41"/>
      <c r="AF458" s="41"/>
      <c r="AG458" s="41"/>
      <c r="AH458" s="41"/>
      <c r="AI458" s="41"/>
      <c r="AJ458" s="41"/>
    </row>
    <row r="459" spans="1:36" x14ac:dyDescent="0.25">
      <c r="A459" s="7"/>
      <c r="B459" s="8"/>
      <c r="C459" s="8"/>
      <c r="D459" s="8"/>
      <c r="E459" s="52" t="s">
        <v>148</v>
      </c>
      <c r="F459" s="752" t="s">
        <v>116</v>
      </c>
      <c r="G459" s="753"/>
      <c r="H459" s="753"/>
      <c r="I459" s="754"/>
      <c r="J459" s="74"/>
      <c r="K459" s="91" t="s">
        <v>2</v>
      </c>
      <c r="L459" s="86">
        <v>2</v>
      </c>
      <c r="M459" s="49">
        <v>1</v>
      </c>
      <c r="N459" s="27">
        <f t="shared" ref="N459:N463" si="31">+L459*M459</f>
        <v>2</v>
      </c>
      <c r="O459" s="27">
        <v>1</v>
      </c>
      <c r="P459" s="79">
        <f t="shared" ref="P459:P463" si="32">+L459*O459</f>
        <v>2</v>
      </c>
      <c r="Q459" s="80"/>
      <c r="R459" s="92"/>
      <c r="S459" s="68"/>
      <c r="T459" s="299"/>
      <c r="U459" s="68"/>
      <c r="V459" s="757"/>
      <c r="W459" s="757"/>
      <c r="X459" s="757"/>
      <c r="Y459" s="757"/>
      <c r="AD459" s="41"/>
      <c r="AE459" s="41"/>
      <c r="AF459" s="41"/>
      <c r="AG459" s="41"/>
      <c r="AH459" s="41"/>
      <c r="AI459" s="41"/>
      <c r="AJ459" s="41"/>
    </row>
    <row r="460" spans="1:36" x14ac:dyDescent="0.25">
      <c r="A460" s="7"/>
      <c r="B460" s="8"/>
      <c r="C460" s="8"/>
      <c r="D460" s="8"/>
      <c r="E460" s="51" t="s">
        <v>149</v>
      </c>
      <c r="F460" s="50" t="s">
        <v>118</v>
      </c>
      <c r="G460" s="53"/>
      <c r="H460" s="54"/>
      <c r="I460" s="55"/>
      <c r="J460" s="73"/>
      <c r="K460" s="91" t="s">
        <v>2</v>
      </c>
      <c r="L460" s="86">
        <v>3</v>
      </c>
      <c r="M460" s="49">
        <v>1</v>
      </c>
      <c r="N460" s="27">
        <f t="shared" si="31"/>
        <v>3</v>
      </c>
      <c r="O460" s="27">
        <v>1</v>
      </c>
      <c r="P460" s="79">
        <f t="shared" si="32"/>
        <v>3</v>
      </c>
      <c r="Q460" s="80"/>
      <c r="R460" s="92"/>
      <c r="S460" s="68"/>
      <c r="T460" s="299"/>
      <c r="U460" s="68"/>
      <c r="V460" s="757"/>
      <c r="W460" s="757"/>
      <c r="X460" s="757"/>
      <c r="Y460" s="757"/>
      <c r="AD460" s="41"/>
      <c r="AE460" s="41"/>
      <c r="AF460" s="41"/>
      <c r="AG460" s="41"/>
      <c r="AH460" s="41"/>
      <c r="AI460" s="41"/>
      <c r="AJ460" s="41"/>
    </row>
    <row r="461" spans="1:36" x14ac:dyDescent="0.25">
      <c r="A461" s="11"/>
      <c r="B461" s="8"/>
      <c r="C461" s="8"/>
      <c r="D461" s="8"/>
      <c r="E461" s="52" t="s">
        <v>150</v>
      </c>
      <c r="F461" s="752" t="s">
        <v>139</v>
      </c>
      <c r="G461" s="753"/>
      <c r="H461" s="753"/>
      <c r="I461" s="754"/>
      <c r="J461" s="74"/>
      <c r="K461" s="91" t="s">
        <v>2</v>
      </c>
      <c r="L461" s="86">
        <v>3</v>
      </c>
      <c r="M461" s="49">
        <v>1</v>
      </c>
      <c r="N461" s="27">
        <f t="shared" si="31"/>
        <v>3</v>
      </c>
      <c r="O461" s="27">
        <v>1</v>
      </c>
      <c r="P461" s="79">
        <f t="shared" si="32"/>
        <v>3</v>
      </c>
      <c r="Q461" s="80"/>
      <c r="R461" s="92"/>
      <c r="S461" s="68"/>
      <c r="T461" s="299"/>
      <c r="U461" s="68"/>
      <c r="V461" s="757"/>
      <c r="W461" s="757"/>
      <c r="X461" s="757"/>
      <c r="Y461" s="757"/>
    </row>
    <row r="462" spans="1:36" x14ac:dyDescent="0.25">
      <c r="A462" s="11"/>
      <c r="B462" s="8"/>
      <c r="C462" s="8"/>
      <c r="D462" s="8"/>
      <c r="E462" s="51" t="s">
        <v>151</v>
      </c>
      <c r="F462" s="50" t="s">
        <v>310</v>
      </c>
      <c r="G462" s="53"/>
      <c r="H462" s="54"/>
      <c r="I462" s="55"/>
      <c r="J462" s="73"/>
      <c r="K462" s="91" t="s">
        <v>2</v>
      </c>
      <c r="L462" s="86">
        <v>3</v>
      </c>
      <c r="M462" s="49">
        <v>1</v>
      </c>
      <c r="N462" s="27">
        <f t="shared" si="31"/>
        <v>3</v>
      </c>
      <c r="O462" s="27">
        <v>1</v>
      </c>
      <c r="P462" s="79">
        <f t="shared" si="32"/>
        <v>3</v>
      </c>
      <c r="Q462" s="80"/>
      <c r="R462" s="92"/>
      <c r="S462" s="68"/>
      <c r="T462" s="299"/>
      <c r="U462" s="68"/>
      <c r="V462" s="757"/>
      <c r="W462" s="757"/>
      <c r="X462" s="757"/>
      <c r="Y462" s="757"/>
    </row>
    <row r="463" spans="1:36" x14ac:dyDescent="0.25">
      <c r="A463" s="11"/>
      <c r="B463" s="8"/>
      <c r="C463" s="8"/>
      <c r="D463" s="8"/>
      <c r="E463" s="394" t="s">
        <v>152</v>
      </c>
      <c r="F463" s="752" t="s">
        <v>140</v>
      </c>
      <c r="G463" s="753"/>
      <c r="H463" s="753"/>
      <c r="I463" s="754"/>
      <c r="J463" s="416"/>
      <c r="K463" s="91" t="s">
        <v>2</v>
      </c>
      <c r="L463" s="86">
        <v>1</v>
      </c>
      <c r="M463" s="49">
        <v>1</v>
      </c>
      <c r="N463" s="27">
        <f t="shared" si="31"/>
        <v>1</v>
      </c>
      <c r="O463" s="27">
        <v>1</v>
      </c>
      <c r="P463" s="79">
        <f t="shared" si="32"/>
        <v>1</v>
      </c>
      <c r="Q463" s="93">
        <f>+N464/P464*10</f>
        <v>10</v>
      </c>
      <c r="R463" s="94" t="str">
        <f>+IF(Q463&lt;7,"INACEPTABLE","ACEPTABLE")</f>
        <v>ACEPTABLE</v>
      </c>
    </row>
    <row r="464" spans="1:36" ht="15.75" thickBot="1" x14ac:dyDescent="0.3">
      <c r="A464" s="12"/>
      <c r="B464" s="13"/>
      <c r="C464" s="13"/>
      <c r="D464" s="13"/>
      <c r="E464" s="13"/>
      <c r="F464" s="46"/>
      <c r="G464" s="13"/>
      <c r="H464" s="13"/>
      <c r="I464" s="13"/>
      <c r="J464" s="13"/>
      <c r="K464" s="13"/>
      <c r="L464" s="81"/>
      <c r="M464" s="320" t="s">
        <v>171</v>
      </c>
      <c r="N464" s="87">
        <f>SUM(N458:N463)</f>
        <v>16</v>
      </c>
      <c r="O464" s="320" t="s">
        <v>172</v>
      </c>
      <c r="P464" s="88">
        <f>SUM(P458:P463)</f>
        <v>16</v>
      </c>
      <c r="Q464" s="81"/>
      <c r="R464" s="84"/>
    </row>
    <row r="465" spans="1:36" ht="15.75" thickBot="1" x14ac:dyDescent="0.3">
      <c r="A465" s="8"/>
      <c r="B465" s="8"/>
      <c r="C465" s="8"/>
      <c r="D465" s="8"/>
      <c r="E465" s="8"/>
      <c r="F465" s="20"/>
      <c r="G465" s="8"/>
      <c r="H465" s="8"/>
      <c r="I465" s="8"/>
      <c r="J465" s="8"/>
      <c r="K465" s="8"/>
      <c r="L465" s="8"/>
      <c r="M465" s="139"/>
      <c r="N465" s="68"/>
      <c r="O465" s="139"/>
      <c r="P465" s="68"/>
      <c r="Q465" s="20"/>
      <c r="R465" s="8"/>
    </row>
    <row r="466" spans="1:36" ht="18.75" thickBot="1" x14ac:dyDescent="0.4">
      <c r="A466" s="4" t="s">
        <v>405</v>
      </c>
      <c r="B466" s="5"/>
      <c r="C466" s="5"/>
      <c r="D466" s="5"/>
      <c r="E466" s="45"/>
      <c r="F466" s="5"/>
      <c r="G466" s="5"/>
      <c r="H466" s="5"/>
      <c r="I466" s="5"/>
      <c r="J466" s="5"/>
      <c r="K466" s="316" t="s">
        <v>1</v>
      </c>
      <c r="L466" s="308" t="s">
        <v>169</v>
      </c>
      <c r="M466" s="315" t="s">
        <v>1</v>
      </c>
      <c r="N466" s="315" t="s">
        <v>168</v>
      </c>
      <c r="O466" s="315" t="s">
        <v>170</v>
      </c>
      <c r="P466" s="109" t="s">
        <v>167</v>
      </c>
      <c r="Q466" s="747" t="s">
        <v>272</v>
      </c>
      <c r="R466" s="756"/>
      <c r="S466" s="758"/>
      <c r="T466" s="758"/>
      <c r="U466" s="758"/>
      <c r="V466" s="309"/>
      <c r="W466" s="309"/>
      <c r="X466" s="309"/>
      <c r="Y466" s="309"/>
      <c r="AD466" s="41"/>
      <c r="AE466" s="41"/>
      <c r="AF466" s="41"/>
      <c r="AG466" s="41"/>
      <c r="AH466" s="41"/>
      <c r="AI466" s="41"/>
      <c r="AJ466" s="41"/>
    </row>
    <row r="467" spans="1:36" x14ac:dyDescent="0.25">
      <c r="A467" s="7"/>
      <c r="B467" s="8"/>
      <c r="C467" s="8"/>
      <c r="D467" s="8"/>
      <c r="E467" s="51" t="s">
        <v>147</v>
      </c>
      <c r="F467" s="50" t="s">
        <v>113</v>
      </c>
      <c r="G467" s="53"/>
      <c r="H467" s="54"/>
      <c r="I467" s="55"/>
      <c r="J467" s="73"/>
      <c r="K467" s="91" t="s">
        <v>2</v>
      </c>
      <c r="L467" s="102">
        <v>4</v>
      </c>
      <c r="M467" s="103"/>
      <c r="N467" s="104">
        <f>+L467*M467</f>
        <v>0</v>
      </c>
      <c r="O467" s="104">
        <v>1</v>
      </c>
      <c r="P467" s="105">
        <f>+L467*O467</f>
        <v>4</v>
      </c>
      <c r="Q467" s="80"/>
      <c r="R467" s="92"/>
      <c r="S467" s="68"/>
      <c r="T467" s="299"/>
      <c r="U467" s="68"/>
      <c r="V467" s="757"/>
      <c r="W467" s="757"/>
      <c r="X467" s="757"/>
      <c r="Y467" s="757"/>
      <c r="AD467" s="41"/>
      <c r="AE467" s="41"/>
      <c r="AF467" s="41"/>
      <c r="AG467" s="41"/>
      <c r="AH467" s="41"/>
      <c r="AI467" s="41"/>
      <c r="AJ467" s="41"/>
    </row>
    <row r="468" spans="1:36" x14ac:dyDescent="0.25">
      <c r="A468" s="7"/>
      <c r="B468" s="8"/>
      <c r="C468" s="8"/>
      <c r="D468" s="8"/>
      <c r="E468" s="52" t="s">
        <v>148</v>
      </c>
      <c r="F468" s="752" t="s">
        <v>116</v>
      </c>
      <c r="G468" s="753"/>
      <c r="H468" s="753"/>
      <c r="I468" s="754"/>
      <c r="J468" s="74"/>
      <c r="K468" s="91" t="s">
        <v>2</v>
      </c>
      <c r="L468" s="86">
        <v>2</v>
      </c>
      <c r="M468" s="49"/>
      <c r="N468" s="27">
        <f t="shared" ref="N468:N472" si="33">+L468*M468</f>
        <v>0</v>
      </c>
      <c r="O468" s="27">
        <v>1</v>
      </c>
      <c r="P468" s="79">
        <f t="shared" ref="P468:P472" si="34">+L468*O468</f>
        <v>2</v>
      </c>
      <c r="Q468" s="80"/>
      <c r="R468" s="92"/>
      <c r="S468" s="68"/>
      <c r="T468" s="299"/>
      <c r="U468" s="68"/>
      <c r="V468" s="757"/>
      <c r="W468" s="757"/>
      <c r="X468" s="757"/>
      <c r="Y468" s="757"/>
      <c r="AD468" s="41"/>
      <c r="AE468" s="41"/>
      <c r="AF468" s="41"/>
      <c r="AG468" s="41"/>
      <c r="AH468" s="41"/>
      <c r="AI468" s="41"/>
      <c r="AJ468" s="41"/>
    </row>
    <row r="469" spans="1:36" x14ac:dyDescent="0.25">
      <c r="A469" s="7"/>
      <c r="B469" s="8"/>
      <c r="C469" s="8"/>
      <c r="D469" s="8"/>
      <c r="E469" s="51" t="s">
        <v>149</v>
      </c>
      <c r="F469" s="50" t="s">
        <v>118</v>
      </c>
      <c r="G469" s="53"/>
      <c r="H469" s="54"/>
      <c r="I469" s="55"/>
      <c r="J469" s="73"/>
      <c r="K469" s="91" t="s">
        <v>2</v>
      </c>
      <c r="L469" s="86">
        <v>3</v>
      </c>
      <c r="M469" s="49"/>
      <c r="N469" s="27">
        <f t="shared" si="33"/>
        <v>0</v>
      </c>
      <c r="O469" s="27">
        <v>1</v>
      </c>
      <c r="P469" s="79">
        <f t="shared" si="34"/>
        <v>3</v>
      </c>
      <c r="Q469" s="80"/>
      <c r="R469" s="92"/>
      <c r="S469" s="68"/>
      <c r="T469" s="299"/>
      <c r="U469" s="68"/>
      <c r="V469" s="757"/>
      <c r="W469" s="757"/>
      <c r="X469" s="757"/>
      <c r="Y469" s="757"/>
      <c r="AD469" s="41"/>
      <c r="AE469" s="41"/>
      <c r="AF469" s="41"/>
      <c r="AG469" s="41"/>
      <c r="AH469" s="41"/>
      <c r="AI469" s="41"/>
      <c r="AJ469" s="41"/>
    </row>
    <row r="470" spans="1:36" x14ac:dyDescent="0.25">
      <c r="A470" s="11"/>
      <c r="B470" s="8"/>
      <c r="C470" s="8"/>
      <c r="D470" s="8"/>
      <c r="E470" s="52" t="s">
        <v>150</v>
      </c>
      <c r="F470" s="752" t="s">
        <v>139</v>
      </c>
      <c r="G470" s="753"/>
      <c r="H470" s="753"/>
      <c r="I470" s="754"/>
      <c r="J470" s="74"/>
      <c r="K470" s="91" t="s">
        <v>2</v>
      </c>
      <c r="L470" s="86">
        <v>3</v>
      </c>
      <c r="M470" s="49"/>
      <c r="N470" s="27">
        <f t="shared" si="33"/>
        <v>0</v>
      </c>
      <c r="O470" s="27">
        <v>1</v>
      </c>
      <c r="P470" s="79">
        <f t="shared" si="34"/>
        <v>3</v>
      </c>
      <c r="Q470" s="80"/>
      <c r="R470" s="92"/>
      <c r="S470" s="68"/>
      <c r="T470" s="299"/>
      <c r="U470" s="68"/>
      <c r="V470" s="757"/>
      <c r="W470" s="757"/>
      <c r="X470" s="757"/>
      <c r="Y470" s="757"/>
    </row>
    <row r="471" spans="1:36" x14ac:dyDescent="0.25">
      <c r="A471" s="11"/>
      <c r="B471" s="8"/>
      <c r="C471" s="8"/>
      <c r="D471" s="8"/>
      <c r="E471" s="51" t="s">
        <v>151</v>
      </c>
      <c r="F471" s="50" t="s">
        <v>310</v>
      </c>
      <c r="G471" s="53"/>
      <c r="H471" s="54"/>
      <c r="I471" s="55"/>
      <c r="J471" s="73"/>
      <c r="K471" s="91" t="s">
        <v>2</v>
      </c>
      <c r="L471" s="86">
        <v>3</v>
      </c>
      <c r="M471" s="49"/>
      <c r="N471" s="27">
        <f t="shared" si="33"/>
        <v>0</v>
      </c>
      <c r="O471" s="27">
        <v>1</v>
      </c>
      <c r="P471" s="79">
        <f t="shared" si="34"/>
        <v>3</v>
      </c>
      <c r="Q471" s="80"/>
      <c r="R471" s="92"/>
      <c r="S471" s="68"/>
      <c r="T471" s="299"/>
      <c r="U471" s="68"/>
      <c r="V471" s="757"/>
      <c r="W471" s="757"/>
      <c r="X471" s="757"/>
      <c r="Y471" s="757"/>
    </row>
    <row r="472" spans="1:36" x14ac:dyDescent="0.25">
      <c r="A472" s="11"/>
      <c r="B472" s="8"/>
      <c r="C472" s="8"/>
      <c r="D472" s="8"/>
      <c r="E472" s="394" t="s">
        <v>152</v>
      </c>
      <c r="F472" s="752" t="s">
        <v>140</v>
      </c>
      <c r="G472" s="753"/>
      <c r="H472" s="753"/>
      <c r="I472" s="754"/>
      <c r="J472" s="416"/>
      <c r="K472" s="91" t="s">
        <v>2</v>
      </c>
      <c r="L472" s="86">
        <v>1</v>
      </c>
      <c r="M472" s="49"/>
      <c r="N472" s="27">
        <f t="shared" si="33"/>
        <v>0</v>
      </c>
      <c r="O472" s="27">
        <v>1</v>
      </c>
      <c r="P472" s="79">
        <f t="shared" si="34"/>
        <v>1</v>
      </c>
      <c r="Q472" s="93">
        <f>+N473/P473*10</f>
        <v>0</v>
      </c>
      <c r="R472" s="94" t="str">
        <f>+IF(Q472&lt;7,"INACEPTABLE","ACEPTABLE")</f>
        <v>INACEPTABLE</v>
      </c>
    </row>
    <row r="473" spans="1:36" ht="15.75" thickBot="1" x14ac:dyDescent="0.3">
      <c r="A473" s="12"/>
      <c r="B473" s="13"/>
      <c r="C473" s="13"/>
      <c r="D473" s="13"/>
      <c r="E473" s="13"/>
      <c r="F473" s="46"/>
      <c r="G473" s="13"/>
      <c r="H473" s="13"/>
      <c r="I473" s="13"/>
      <c r="J473" s="13"/>
      <c r="K473" s="13"/>
      <c r="L473" s="81"/>
      <c r="M473" s="320" t="s">
        <v>171</v>
      </c>
      <c r="N473" s="87">
        <f>SUM(N467:N472)</f>
        <v>0</v>
      </c>
      <c r="O473" s="320" t="s">
        <v>172</v>
      </c>
      <c r="P473" s="88">
        <f>SUM(P467:P472)</f>
        <v>16</v>
      </c>
      <c r="Q473" s="81"/>
      <c r="R473" s="84"/>
    </row>
    <row r="474" spans="1:36" x14ac:dyDescent="0.25">
      <c r="A474" s="8"/>
      <c r="B474" s="8"/>
      <c r="C474" s="8"/>
      <c r="D474" s="8"/>
      <c r="E474" s="8"/>
      <c r="F474" s="20"/>
      <c r="G474" s="8"/>
      <c r="H474" s="8"/>
      <c r="I474" s="8"/>
      <c r="J474" s="8"/>
      <c r="K474" s="8"/>
      <c r="L474" s="8"/>
      <c r="M474" s="139"/>
      <c r="N474" s="68"/>
      <c r="O474" s="139"/>
      <c r="P474" s="68"/>
      <c r="Q474" s="20"/>
      <c r="R474" s="8"/>
    </row>
    <row r="475" spans="1:36" ht="15.75" thickBot="1" x14ac:dyDescent="0.3">
      <c r="A475" s="8"/>
      <c r="B475" s="8"/>
      <c r="C475" s="8"/>
      <c r="D475" s="8"/>
      <c r="E475" s="8"/>
      <c r="F475" s="20"/>
      <c r="G475" s="8"/>
      <c r="H475" s="8"/>
      <c r="I475" s="8"/>
      <c r="J475" s="8"/>
      <c r="K475" s="8"/>
      <c r="L475" s="8"/>
      <c r="M475" s="139"/>
      <c r="N475" s="68"/>
      <c r="O475" s="139"/>
      <c r="P475" s="68"/>
      <c r="Q475" s="20"/>
      <c r="R475" s="8"/>
    </row>
    <row r="476" spans="1:36" ht="15.75" thickBot="1" x14ac:dyDescent="0.3">
      <c r="A476" s="8"/>
      <c r="B476" s="8"/>
      <c r="C476" s="8"/>
      <c r="D476" s="8"/>
      <c r="E476" s="8"/>
      <c r="F476" s="20"/>
      <c r="G476" s="8"/>
      <c r="H476" s="8"/>
      <c r="I476" s="8"/>
      <c r="J476" s="8"/>
      <c r="K476" s="8"/>
      <c r="L476" s="685" t="s">
        <v>176</v>
      </c>
      <c r="M476" s="686"/>
      <c r="N476" s="686"/>
      <c r="O476" s="112" t="s">
        <v>177</v>
      </c>
      <c r="P476" s="112" t="s">
        <v>178</v>
      </c>
      <c r="Q476" s="112" t="s">
        <v>209</v>
      </c>
      <c r="R476" s="112" t="s">
        <v>222</v>
      </c>
    </row>
    <row r="477" spans="1:36" ht="18.75" x14ac:dyDescent="0.25">
      <c r="A477" s="8"/>
      <c r="B477" s="8"/>
      <c r="C477" s="8"/>
      <c r="D477" s="8"/>
      <c r="E477" s="8"/>
      <c r="F477" s="20"/>
      <c r="G477" s="8"/>
      <c r="H477" s="8"/>
      <c r="I477" s="8"/>
      <c r="J477" s="8"/>
      <c r="K477" s="8"/>
      <c r="L477" s="337" t="s">
        <v>396</v>
      </c>
      <c r="M477" s="300">
        <f>$Q$436</f>
        <v>8.75</v>
      </c>
      <c r="N477" s="104" t="str">
        <f>+IF(AND(M477&lt;7,M477&gt;0),"INACEPTABLE",IF(M477=0,"No Valor","ACEPTABLE"))</f>
        <v>ACEPTABLE</v>
      </c>
      <c r="O477" s="687">
        <f>(COUNTIF(N477:N481,"INACEPTABLE"))</f>
        <v>0</v>
      </c>
      <c r="P477" s="687" t="str">
        <f>+IF(O477=1,"PENALIZACIÓN 1",IF(O477&gt;1,"PENALIZACIÓN 1 + 2","ACEPTABLE"))</f>
        <v>ACEPTABLE</v>
      </c>
      <c r="Q477" s="690">
        <f>+IF(AND(M477&gt;0,M478&gt;0,M479&gt;0,M480&gt;0,M481&gt;0),5,IF(AND(M477&gt;0,M478&gt;0,M479&gt;0,M480&gt;0,M481=0),4,IF(AND(M477&gt;0,M478&gt;0,M479&gt;0,M480=0,M481=0),3,IF(AND(M477&gt;0,M478&gt;0,M479=0,M480=0,M481=0),2,IF(AND(M477&gt;0,M478=0,M479=0,M480=0,M481=0),1,0)))))</f>
        <v>4</v>
      </c>
      <c r="R477" s="693">
        <f>IF(AND(O477=0,Q477&gt;0),(SUM(M477:M481)/Q477),0)</f>
        <v>9.21875</v>
      </c>
    </row>
    <row r="478" spans="1:36" ht="18.75" x14ac:dyDescent="0.25">
      <c r="A478" s="8"/>
      <c r="B478" s="8"/>
      <c r="C478" s="8"/>
      <c r="D478" s="8"/>
      <c r="E478" s="8"/>
      <c r="F478" s="20"/>
      <c r="G478" s="8"/>
      <c r="H478" s="8"/>
      <c r="I478" s="8"/>
      <c r="J478" s="8"/>
      <c r="K478" s="8"/>
      <c r="L478" s="338" t="s">
        <v>397</v>
      </c>
      <c r="M478" s="301">
        <f>$Q$445</f>
        <v>10</v>
      </c>
      <c r="N478" s="104" t="str">
        <f>+IF(AND(M478&lt;7,M478&gt;0),"INACEPTABLE",IF(M478=0,"No Valor","ACEPTABLE"))</f>
        <v>ACEPTABLE</v>
      </c>
      <c r="O478" s="688"/>
      <c r="P478" s="688"/>
      <c r="Q478" s="691"/>
      <c r="R478" s="694"/>
    </row>
    <row r="479" spans="1:36" ht="18.75" x14ac:dyDescent="0.25">
      <c r="L479" s="339" t="s">
        <v>398</v>
      </c>
      <c r="M479" s="301">
        <f>$Q$454</f>
        <v>8.125</v>
      </c>
      <c r="N479" s="104" t="str">
        <f>+IF(AND(M479&lt;7,M479&gt;0),"INACEPTABLE",IF(M479=0,"No Valor","ACEPTABLE"))</f>
        <v>ACEPTABLE</v>
      </c>
      <c r="O479" s="688"/>
      <c r="P479" s="688"/>
      <c r="Q479" s="691"/>
      <c r="R479" s="694"/>
    </row>
    <row r="480" spans="1:36" ht="18.75" x14ac:dyDescent="0.25">
      <c r="L480" s="338" t="s">
        <v>399</v>
      </c>
      <c r="M480" s="301">
        <f>$Q$463</f>
        <v>10</v>
      </c>
      <c r="N480" s="104" t="str">
        <f>+IF(AND(M480&lt;7,M480&gt;0),"INACEPTABLE",IF(M480=0,"No Valor","ACEPTABLE"))</f>
        <v>ACEPTABLE</v>
      </c>
      <c r="O480" s="688"/>
      <c r="P480" s="688"/>
      <c r="Q480" s="691"/>
      <c r="R480" s="694"/>
    </row>
    <row r="481" spans="1:19" ht="19.5" thickBot="1" x14ac:dyDescent="0.3">
      <c r="L481" s="340" t="s">
        <v>400</v>
      </c>
      <c r="M481" s="302">
        <f>$Q$472</f>
        <v>0</v>
      </c>
      <c r="N481" s="303" t="str">
        <f>+IF(AND(M481&lt;7,M481&gt;0),"INACEPTABLE",IF(M481=0,"No Valor","ACEPTABLE"))</f>
        <v>No Valor</v>
      </c>
      <c r="O481" s="689"/>
      <c r="P481" s="689"/>
      <c r="Q481" s="692"/>
      <c r="R481" s="695"/>
    </row>
    <row r="483" spans="1:19" ht="15.75" thickBot="1" x14ac:dyDescent="0.3"/>
    <row r="484" spans="1:19" ht="15.75" thickBot="1" x14ac:dyDescent="0.3">
      <c r="A484" s="75" t="s">
        <v>159</v>
      </c>
      <c r="B484" s="76"/>
      <c r="C484" s="76"/>
      <c r="D484" s="76"/>
      <c r="E484" s="77"/>
      <c r="F484" s="76"/>
      <c r="G484" s="76"/>
      <c r="H484" s="76"/>
      <c r="I484" s="76"/>
      <c r="J484" s="76"/>
      <c r="K484" s="85" t="s">
        <v>1</v>
      </c>
      <c r="L484" s="308" t="s">
        <v>169</v>
      </c>
      <c r="M484" s="315" t="s">
        <v>1</v>
      </c>
      <c r="N484" s="315" t="s">
        <v>168</v>
      </c>
      <c r="O484" s="315" t="s">
        <v>170</v>
      </c>
      <c r="P484" s="109" t="s">
        <v>167</v>
      </c>
      <c r="Q484" s="747" t="s">
        <v>210</v>
      </c>
      <c r="R484" s="756"/>
      <c r="S484" s="112" t="s">
        <v>211</v>
      </c>
    </row>
    <row r="485" spans="1:19" x14ac:dyDescent="0.25">
      <c r="A485" s="78"/>
      <c r="B485" s="8"/>
      <c r="C485" s="8"/>
      <c r="D485" s="8"/>
      <c r="E485" s="51" t="s">
        <v>153</v>
      </c>
      <c r="F485" s="50" t="s">
        <v>123</v>
      </c>
      <c r="G485" s="53"/>
      <c r="H485" s="54"/>
      <c r="I485" s="55"/>
      <c r="J485" s="73"/>
      <c r="K485" s="79" t="s">
        <v>2</v>
      </c>
      <c r="L485" s="102">
        <v>4</v>
      </c>
      <c r="M485" s="103">
        <v>1</v>
      </c>
      <c r="N485" s="104">
        <f>+L485*M485</f>
        <v>4</v>
      </c>
      <c r="O485" s="104">
        <v>1</v>
      </c>
      <c r="P485" s="105">
        <f>+L485*O485</f>
        <v>4</v>
      </c>
      <c r="Q485" s="80"/>
      <c r="R485" s="92"/>
      <c r="S485" s="749" t="str">
        <f>+IF(R488="INACEPTABLE","PENALIZACIÓN","ACEPTABLE")</f>
        <v>PENALIZACIÓN</v>
      </c>
    </row>
    <row r="486" spans="1:19" x14ac:dyDescent="0.25">
      <c r="A486" s="78"/>
      <c r="B486" s="8"/>
      <c r="C486" s="8"/>
      <c r="D486" s="8"/>
      <c r="E486" s="52" t="s">
        <v>154</v>
      </c>
      <c r="F486" s="752" t="s">
        <v>141</v>
      </c>
      <c r="G486" s="753"/>
      <c r="H486" s="753"/>
      <c r="I486" s="754"/>
      <c r="J486" s="74"/>
      <c r="K486" s="79" t="s">
        <v>2</v>
      </c>
      <c r="L486" s="86">
        <v>3</v>
      </c>
      <c r="M486" s="49">
        <v>0</v>
      </c>
      <c r="N486" s="27">
        <f t="shared" ref="N486:N487" si="35">+L486*M486</f>
        <v>0</v>
      </c>
      <c r="O486" s="27">
        <v>1</v>
      </c>
      <c r="P486" s="79">
        <f t="shared" ref="P486:P487" si="36">+L486*O486</f>
        <v>3</v>
      </c>
      <c r="Q486" s="80"/>
      <c r="R486" s="92"/>
      <c r="S486" s="750"/>
    </row>
    <row r="487" spans="1:19" x14ac:dyDescent="0.25">
      <c r="A487" s="78"/>
      <c r="B487" s="8"/>
      <c r="C487" s="8"/>
      <c r="D487" s="8"/>
      <c r="E487" s="51" t="s">
        <v>155</v>
      </c>
      <c r="F487" s="50" t="s">
        <v>441</v>
      </c>
      <c r="G487" s="53"/>
      <c r="H487" s="54"/>
      <c r="I487" s="55"/>
      <c r="J487" s="73"/>
      <c r="K487" s="79" t="s">
        <v>2</v>
      </c>
      <c r="L487" s="86">
        <v>2</v>
      </c>
      <c r="M487" s="113">
        <v>1</v>
      </c>
      <c r="N487" s="114">
        <f t="shared" si="35"/>
        <v>2</v>
      </c>
      <c r="O487" s="114">
        <v>1</v>
      </c>
      <c r="P487" s="115">
        <f t="shared" si="36"/>
        <v>2</v>
      </c>
      <c r="Q487" s="741" t="s">
        <v>210</v>
      </c>
      <c r="R487" s="755"/>
      <c r="S487" s="750"/>
    </row>
    <row r="488" spans="1:19" ht="15.75" thickBot="1" x14ac:dyDescent="0.3">
      <c r="A488" s="81"/>
      <c r="B488" s="82"/>
      <c r="C488" s="82"/>
      <c r="D488" s="82"/>
      <c r="E488" s="82"/>
      <c r="F488" s="118"/>
      <c r="G488" s="82"/>
      <c r="H488" s="82"/>
      <c r="I488" s="82"/>
      <c r="J488" s="82"/>
      <c r="K488" s="84"/>
      <c r="L488" s="81"/>
      <c r="M488" s="320" t="s">
        <v>171</v>
      </c>
      <c r="N488" s="87">
        <f>SUM(N485:N487)</f>
        <v>6</v>
      </c>
      <c r="O488" s="320" t="s">
        <v>172</v>
      </c>
      <c r="P488" s="88">
        <f>SUM(P485:P487)</f>
        <v>9</v>
      </c>
      <c r="Q488" s="116">
        <f>+N488/P488*10</f>
        <v>6.6666666666666661</v>
      </c>
      <c r="R488" s="117" t="str">
        <f>+IF(Q488&lt;7,"INACEPTABLE","ACEPTABLE")</f>
        <v>INACEPTABLE</v>
      </c>
      <c r="S488" s="751"/>
    </row>
    <row r="489" spans="1:19" ht="15.75" thickBot="1" x14ac:dyDescent="0.3"/>
    <row r="490" spans="1:19" ht="15.75" thickBot="1" x14ac:dyDescent="0.3">
      <c r="L490" s="685" t="s">
        <v>176</v>
      </c>
      <c r="M490" s="686"/>
      <c r="N490" s="686"/>
      <c r="O490" s="112" t="s">
        <v>177</v>
      </c>
      <c r="P490" s="112" t="s">
        <v>178</v>
      </c>
      <c r="Q490" s="112" t="s">
        <v>209</v>
      </c>
      <c r="R490" s="112" t="s">
        <v>210</v>
      </c>
    </row>
    <row r="491" spans="1:19" x14ac:dyDescent="0.25">
      <c r="L491" s="337" t="s">
        <v>408</v>
      </c>
      <c r="M491" s="332">
        <v>7</v>
      </c>
      <c r="N491" s="104" t="str">
        <f>+IF(AND(M491&lt;7,M491&gt;0),"INACEPTABLE",IF(M491=0,"No Valor","ACEPTABLE"))</f>
        <v>ACEPTABLE</v>
      </c>
      <c r="O491" s="687">
        <f>(COUNTIF(N491:N495,"INACEPTABLE"))</f>
        <v>0</v>
      </c>
      <c r="P491" s="687" t="str">
        <f>+IF(O491=1,"PENALIZACIÓN 1",IF(O491&gt;1,"PENALIZACIÓN 1 + 2","ACEPTABLE"))</f>
        <v>ACEPTABLE</v>
      </c>
      <c r="Q491" s="690">
        <f>+IF(AND(M491&gt;0,M492&gt;0,M493&gt;0,M494&gt;0,M495&gt;0),5,IF(AND(M491&gt;0,M492&gt;0,M493&gt;0,M494&gt;0,M495=0),4,IF(AND(M491&gt;0,M492&gt;0,M493&gt;0,M494=0,M495=0),3,IF(AND(M491&gt;0,M492&gt;0,M493=0,M494=0,M495=0),2,IF(AND(M491&gt;0,M492=0,M493=0,M494=0,M495=0),1,0)))))</f>
        <v>4</v>
      </c>
      <c r="R491" s="693">
        <f>IF(AND(O491=0,Q491&gt;0),(SUM(M491:M495)/Q491),0)</f>
        <v>7.53125</v>
      </c>
    </row>
    <row r="492" spans="1:19" x14ac:dyDescent="0.25">
      <c r="L492" s="338" t="s">
        <v>409</v>
      </c>
      <c r="M492" s="333">
        <v>8</v>
      </c>
      <c r="N492" s="104" t="str">
        <f>+IF(AND(M492&lt;7,M492&gt;0),"INACEPTABLE",IF(M492=0,"No Valor","ACEPTABLE"))</f>
        <v>ACEPTABLE</v>
      </c>
      <c r="O492" s="688"/>
      <c r="P492" s="688"/>
      <c r="Q492" s="691"/>
      <c r="R492" s="694"/>
    </row>
    <row r="493" spans="1:19" x14ac:dyDescent="0.25">
      <c r="L493" s="339" t="s">
        <v>410</v>
      </c>
      <c r="M493" s="333">
        <f>$Q$454</f>
        <v>8.125</v>
      </c>
      <c r="N493" s="104" t="str">
        <f>+IF(AND(M493&lt;7,M493&gt;0),"INACEPTABLE",IF(M493=0,"No Valor","ACEPTABLE"))</f>
        <v>ACEPTABLE</v>
      </c>
      <c r="O493" s="688"/>
      <c r="P493" s="688"/>
      <c r="Q493" s="691"/>
      <c r="R493" s="694"/>
    </row>
    <row r="494" spans="1:19" x14ac:dyDescent="0.25">
      <c r="L494" s="338" t="s">
        <v>411</v>
      </c>
      <c r="M494" s="333">
        <v>7</v>
      </c>
      <c r="N494" s="104" t="str">
        <f>+IF(AND(M494&lt;7,M494&gt;0),"INACEPTABLE",IF(M494=0,"No Valor","ACEPTABLE"))</f>
        <v>ACEPTABLE</v>
      </c>
      <c r="O494" s="688"/>
      <c r="P494" s="688"/>
      <c r="Q494" s="691"/>
      <c r="R494" s="694"/>
    </row>
    <row r="495" spans="1:19" ht="15.75" thickBot="1" x14ac:dyDescent="0.3">
      <c r="L495" s="340" t="s">
        <v>412</v>
      </c>
      <c r="M495" s="334"/>
      <c r="N495" s="303" t="str">
        <f>+IF(AND(M495&lt;7,M495&gt;0),"INACEPTABLE",IF(M495=0,"No Valor","ACEPTABLE"))</f>
        <v>No Valor</v>
      </c>
      <c r="O495" s="689"/>
      <c r="P495" s="689"/>
      <c r="Q495" s="692"/>
      <c r="R495" s="695"/>
    </row>
    <row r="496" spans="1:19" x14ac:dyDescent="0.25">
      <c r="M496" t="s">
        <v>413</v>
      </c>
    </row>
    <row r="497" spans="1:30" ht="15.75" thickBot="1" x14ac:dyDescent="0.3"/>
    <row r="498" spans="1:30" ht="15.75" thickBot="1" x14ac:dyDescent="0.3">
      <c r="A498" s="75" t="s">
        <v>229</v>
      </c>
      <c r="B498" s="5"/>
      <c r="C498" s="5"/>
      <c r="D498" s="5"/>
      <c r="E498" s="77"/>
      <c r="F498" s="17"/>
      <c r="G498" s="5"/>
      <c r="H498" s="5"/>
      <c r="I498" s="5"/>
      <c r="J498" s="5"/>
      <c r="K498" s="85" t="s">
        <v>1</v>
      </c>
      <c r="L498" s="308" t="s">
        <v>169</v>
      </c>
      <c r="M498" s="315" t="s">
        <v>1</v>
      </c>
      <c r="N498" s="315" t="s">
        <v>168</v>
      </c>
      <c r="O498" s="315" t="s">
        <v>170</v>
      </c>
      <c r="P498" s="109" t="s">
        <v>167</v>
      </c>
      <c r="Q498" s="747" t="s">
        <v>212</v>
      </c>
      <c r="R498" s="748"/>
      <c r="S498" s="112" t="s">
        <v>211</v>
      </c>
      <c r="AD498" s="135"/>
    </row>
    <row r="499" spans="1:30" x14ac:dyDescent="0.25">
      <c r="A499" s="11"/>
      <c r="B499" s="8"/>
      <c r="C499" s="8"/>
      <c r="D499" s="8"/>
      <c r="E499" s="51" t="s">
        <v>156</v>
      </c>
      <c r="F499" s="50" t="s">
        <v>121</v>
      </c>
      <c r="G499" s="53"/>
      <c r="H499" s="54"/>
      <c r="I499" s="55"/>
      <c r="J499" s="73"/>
      <c r="K499" s="79" t="s">
        <v>2</v>
      </c>
      <c r="L499" s="102">
        <v>2</v>
      </c>
      <c r="M499" s="103">
        <v>1</v>
      </c>
      <c r="N499" s="104">
        <f>+L499*M499</f>
        <v>2</v>
      </c>
      <c r="O499" s="104">
        <v>1</v>
      </c>
      <c r="P499" s="105">
        <f>+L499*O499</f>
        <v>2</v>
      </c>
      <c r="Q499" s="8"/>
      <c r="R499" s="10"/>
      <c r="S499" s="749" t="str">
        <f>+IF(R503="INACEPTABLE","PENALIZACIÓN","ACEPTABLE")</f>
        <v>PENALIZACIÓN</v>
      </c>
    </row>
    <row r="500" spans="1:30" x14ac:dyDescent="0.25">
      <c r="A500" s="11"/>
      <c r="B500" s="8"/>
      <c r="C500" s="8"/>
      <c r="D500" s="8"/>
      <c r="E500" s="52" t="s">
        <v>157</v>
      </c>
      <c r="F500" s="752" t="s">
        <v>120</v>
      </c>
      <c r="G500" s="753"/>
      <c r="H500" s="753"/>
      <c r="I500" s="754"/>
      <c r="J500" s="74"/>
      <c r="K500" s="79" t="s">
        <v>2</v>
      </c>
      <c r="L500" s="86">
        <v>5</v>
      </c>
      <c r="M500" s="49">
        <v>0</v>
      </c>
      <c r="N500" s="27">
        <f t="shared" ref="N500:N502" si="37">+L500*M500</f>
        <v>0</v>
      </c>
      <c r="O500" s="27">
        <v>1</v>
      </c>
      <c r="P500" s="79">
        <f t="shared" ref="P500:P502" si="38">+L500*O500</f>
        <v>5</v>
      </c>
      <c r="Q500" s="80"/>
      <c r="R500" s="92"/>
      <c r="S500" s="750"/>
    </row>
    <row r="501" spans="1:30" x14ac:dyDescent="0.25">
      <c r="A501" s="11"/>
      <c r="B501" s="8"/>
      <c r="C501" s="8"/>
      <c r="D501" s="8"/>
      <c r="E501" s="51" t="s">
        <v>158</v>
      </c>
      <c r="F501" s="50" t="s">
        <v>308</v>
      </c>
      <c r="G501" s="53"/>
      <c r="H501" s="54"/>
      <c r="I501" s="55"/>
      <c r="J501" s="73"/>
      <c r="K501" s="79" t="s">
        <v>2</v>
      </c>
      <c r="L501" s="86">
        <v>3</v>
      </c>
      <c r="M501" s="49">
        <v>1</v>
      </c>
      <c r="N501" s="27">
        <f t="shared" si="37"/>
        <v>3</v>
      </c>
      <c r="O501" s="27">
        <v>1</v>
      </c>
      <c r="P501" s="79">
        <f t="shared" si="38"/>
        <v>3</v>
      </c>
      <c r="Q501" s="80"/>
      <c r="R501" s="92"/>
      <c r="S501" s="750"/>
    </row>
    <row r="502" spans="1:30" x14ac:dyDescent="0.25">
      <c r="A502" s="11"/>
      <c r="B502" s="8"/>
      <c r="C502" s="8"/>
      <c r="D502" s="8"/>
      <c r="E502" s="52" t="s">
        <v>309</v>
      </c>
      <c r="F502" s="752" t="s">
        <v>122</v>
      </c>
      <c r="G502" s="753"/>
      <c r="H502" s="753"/>
      <c r="I502" s="754"/>
      <c r="J502" s="74"/>
      <c r="K502" s="79" t="s">
        <v>2</v>
      </c>
      <c r="L502" s="86">
        <v>3</v>
      </c>
      <c r="M502" s="49">
        <v>1</v>
      </c>
      <c r="N502" s="27">
        <f t="shared" si="37"/>
        <v>3</v>
      </c>
      <c r="O502" s="27">
        <v>1</v>
      </c>
      <c r="P502" s="79">
        <f t="shared" si="38"/>
        <v>3</v>
      </c>
      <c r="Q502" s="741" t="s">
        <v>212</v>
      </c>
      <c r="R502" s="755"/>
      <c r="S502" s="750"/>
    </row>
    <row r="503" spans="1:30" ht="15.75" thickBot="1" x14ac:dyDescent="0.3">
      <c r="A503" s="12"/>
      <c r="B503" s="13"/>
      <c r="C503" s="13"/>
      <c r="D503" s="13"/>
      <c r="E503" s="13"/>
      <c r="F503" s="13"/>
      <c r="G503" s="13"/>
      <c r="H503" s="13"/>
      <c r="I503" s="13"/>
      <c r="J503" s="13"/>
      <c r="K503" s="13"/>
      <c r="L503" s="13"/>
      <c r="M503" s="320" t="s">
        <v>171</v>
      </c>
      <c r="N503" s="87">
        <f>SUM(N499:N502)</f>
        <v>8</v>
      </c>
      <c r="O503" s="320" t="s">
        <v>172</v>
      </c>
      <c r="P503" s="88">
        <f>SUM(P499:P502)</f>
        <v>13</v>
      </c>
      <c r="Q503" s="116">
        <f>+N503/P503*10</f>
        <v>6.1538461538461542</v>
      </c>
      <c r="R503" s="117" t="str">
        <f>+IF(Q503&lt;7,"INACEPTABLE","ACEPTABLE")</f>
        <v>INACEPTABLE</v>
      </c>
      <c r="S503" s="751"/>
    </row>
    <row r="504" spans="1:30" ht="15.75" thickBot="1" x14ac:dyDescent="0.3"/>
    <row r="505" spans="1:30" ht="15.75" thickBot="1" x14ac:dyDescent="0.3">
      <c r="L505" s="685" t="s">
        <v>176</v>
      </c>
      <c r="M505" s="686"/>
      <c r="N505" s="686"/>
      <c r="O505" s="112" t="s">
        <v>177</v>
      </c>
      <c r="P505" s="112" t="s">
        <v>178</v>
      </c>
      <c r="Q505" s="112" t="s">
        <v>209</v>
      </c>
      <c r="R505" s="112" t="s">
        <v>212</v>
      </c>
    </row>
    <row r="506" spans="1:30" x14ac:dyDescent="0.25">
      <c r="L506" s="337" t="s">
        <v>414</v>
      </c>
      <c r="M506" s="332">
        <v>7</v>
      </c>
      <c r="N506" s="104" t="str">
        <f>+IF(AND(M506&lt;7,M506&gt;0),"INACEPTABLE",IF(M506=0,"No Valor","ACEPTABLE"))</f>
        <v>ACEPTABLE</v>
      </c>
      <c r="O506" s="687">
        <f>(COUNTIF(N506:N510,"INACEPTABLE"))</f>
        <v>0</v>
      </c>
      <c r="P506" s="687" t="str">
        <f>+IF(O506=1,"PENALIZACIÓN 1",IF(O506&gt;1,"PENALIZACIÓN 1 + 2","ACEPTABLE"))</f>
        <v>ACEPTABLE</v>
      </c>
      <c r="Q506" s="690">
        <f>+IF(AND(M506&gt;0,M507&gt;0,M508&gt;0,M509&gt;0,M510&gt;0),5,IF(AND(M506&gt;0,M507&gt;0,M508&gt;0,M509&gt;0,M510=0),4,IF(AND(M506&gt;0,M507&gt;0,M508&gt;0,M509=0,M510=0),3,IF(AND(M506&gt;0,M507&gt;0,M508=0,M509=0,M510=0),2,IF(AND(M506&gt;0,M507=0,M508=0,M509=0,M510=0),1,0)))))</f>
        <v>4</v>
      </c>
      <c r="R506" s="693">
        <f>IF(AND(O506=0,Q506&gt;0),(SUM(M506:M510)/Q506),0)</f>
        <v>7.53125</v>
      </c>
    </row>
    <row r="507" spans="1:30" x14ac:dyDescent="0.25">
      <c r="L507" s="338" t="s">
        <v>415</v>
      </c>
      <c r="M507" s="333">
        <v>8</v>
      </c>
      <c r="N507" s="104" t="str">
        <f>+IF(AND(M507&lt;7,M507&gt;0),"INACEPTABLE",IF(M507=0,"No Valor","ACEPTABLE"))</f>
        <v>ACEPTABLE</v>
      </c>
      <c r="O507" s="688"/>
      <c r="P507" s="688"/>
      <c r="Q507" s="691"/>
      <c r="R507" s="694"/>
    </row>
    <row r="508" spans="1:30" x14ac:dyDescent="0.25">
      <c r="L508" s="339" t="s">
        <v>416</v>
      </c>
      <c r="M508" s="333">
        <f>$Q$454</f>
        <v>8.125</v>
      </c>
      <c r="N508" s="104" t="str">
        <f>+IF(AND(M508&lt;7,M508&gt;0),"INACEPTABLE",IF(M508=0,"No Valor","ACEPTABLE"))</f>
        <v>ACEPTABLE</v>
      </c>
      <c r="O508" s="688"/>
      <c r="P508" s="688"/>
      <c r="Q508" s="691"/>
      <c r="R508" s="694"/>
    </row>
    <row r="509" spans="1:30" x14ac:dyDescent="0.25">
      <c r="L509" s="338" t="s">
        <v>417</v>
      </c>
      <c r="M509" s="333">
        <v>7</v>
      </c>
      <c r="N509" s="104" t="str">
        <f>+IF(AND(M509&lt;7,M509&gt;0),"INACEPTABLE",IF(M509=0,"No Valor","ACEPTABLE"))</f>
        <v>ACEPTABLE</v>
      </c>
      <c r="O509" s="688"/>
      <c r="P509" s="688"/>
      <c r="Q509" s="691"/>
      <c r="R509" s="694"/>
    </row>
    <row r="510" spans="1:30" ht="15.75" thickBot="1" x14ac:dyDescent="0.3">
      <c r="L510" s="340" t="s">
        <v>418</v>
      </c>
      <c r="M510" s="334"/>
      <c r="N510" s="303" t="str">
        <f>+IF(AND(M510&lt;7,M510&gt;0),"INACEPTABLE",IF(M510=0,"No Valor","ACEPTABLE"))</f>
        <v>No Valor</v>
      </c>
      <c r="O510" s="689"/>
      <c r="P510" s="689"/>
      <c r="Q510" s="692"/>
      <c r="R510" s="695"/>
    </row>
    <row r="511" spans="1:30" x14ac:dyDescent="0.25">
      <c r="M511" t="s">
        <v>413</v>
      </c>
    </row>
    <row r="512" spans="1:30" ht="15.75" thickBot="1" x14ac:dyDescent="0.3"/>
    <row r="513" spans="1:45" ht="15.75" thickBot="1" x14ac:dyDescent="0.3">
      <c r="A513" s="154" t="s">
        <v>215</v>
      </c>
      <c r="B513" s="5"/>
      <c r="C513" s="5"/>
      <c r="D513" s="5"/>
      <c r="E513" s="5"/>
      <c r="F513" s="5"/>
      <c r="G513" s="5"/>
      <c r="H513" s="5"/>
      <c r="I513" s="5"/>
      <c r="J513" s="5"/>
      <c r="K513" s="155" t="s">
        <v>1</v>
      </c>
      <c r="L513" s="140" t="s">
        <v>169</v>
      </c>
      <c r="M513" s="140" t="s">
        <v>1</v>
      </c>
      <c r="N513" s="140" t="s">
        <v>168</v>
      </c>
      <c r="O513" s="140" t="s">
        <v>170</v>
      </c>
      <c r="P513" s="336" t="s">
        <v>167</v>
      </c>
      <c r="Q513" s="747" t="s">
        <v>214</v>
      </c>
      <c r="R513" s="756"/>
      <c r="S513" s="112" t="s">
        <v>211</v>
      </c>
    </row>
    <row r="514" spans="1:45" x14ac:dyDescent="0.25">
      <c r="A514" s="11"/>
      <c r="B514" s="8"/>
      <c r="C514" s="8"/>
      <c r="D514" s="8"/>
      <c r="E514" s="265" t="s">
        <v>323</v>
      </c>
      <c r="F514" s="152" t="s">
        <v>213</v>
      </c>
      <c r="G514" s="153"/>
      <c r="H514" s="153"/>
      <c r="I514" s="153"/>
      <c r="J514" s="73"/>
      <c r="K514" s="156" t="s">
        <v>2</v>
      </c>
      <c r="L514" s="150">
        <v>5</v>
      </c>
      <c r="M514" s="103">
        <v>1</v>
      </c>
      <c r="N514" s="104">
        <f>+L514*M514</f>
        <v>5</v>
      </c>
      <c r="O514" s="104">
        <v>1</v>
      </c>
      <c r="P514" s="225">
        <f>+L514*O514</f>
        <v>5</v>
      </c>
      <c r="Q514" s="80"/>
      <c r="R514" s="92"/>
      <c r="S514" s="749" t="str">
        <f>+IF(R517="INACEPTABLE","PENALIZACIÓN","ACEPTABLE")</f>
        <v>ACEPTABLE</v>
      </c>
    </row>
    <row r="515" spans="1:45" x14ac:dyDescent="0.25">
      <c r="A515" s="19"/>
      <c r="B515" s="8"/>
      <c r="C515" s="8"/>
      <c r="D515" s="8"/>
      <c r="E515" s="266" t="s">
        <v>324</v>
      </c>
      <c r="F515" s="733" t="s">
        <v>0</v>
      </c>
      <c r="G515" s="733"/>
      <c r="H515" s="733"/>
      <c r="I515" s="733"/>
      <c r="J515" s="74"/>
      <c r="K515" s="156" t="s">
        <v>2</v>
      </c>
      <c r="L515" s="151">
        <v>3</v>
      </c>
      <c r="M515" s="49">
        <v>0</v>
      </c>
      <c r="N515" s="27">
        <f t="shared" ref="N515:N516" si="39">+L515*M515</f>
        <v>0</v>
      </c>
      <c r="O515" s="27">
        <v>1</v>
      </c>
      <c r="P515" s="91">
        <f t="shared" ref="P515:P516" si="40">+L515*O515</f>
        <v>3</v>
      </c>
      <c r="Q515" s="80"/>
      <c r="R515" s="92"/>
      <c r="S515" s="750"/>
    </row>
    <row r="516" spans="1:45" x14ac:dyDescent="0.25">
      <c r="A516" s="11"/>
      <c r="B516" s="8"/>
      <c r="C516" s="8"/>
      <c r="D516" s="8"/>
      <c r="E516" s="265" t="s">
        <v>325</v>
      </c>
      <c r="F516" s="152" t="s">
        <v>315</v>
      </c>
      <c r="G516" s="153"/>
      <c r="H516" s="153"/>
      <c r="I516" s="153"/>
      <c r="J516" s="73"/>
      <c r="K516" s="156" t="s">
        <v>2</v>
      </c>
      <c r="L516" s="151">
        <v>4</v>
      </c>
      <c r="M516" s="49">
        <v>1</v>
      </c>
      <c r="N516" s="27">
        <f t="shared" si="39"/>
        <v>4</v>
      </c>
      <c r="O516" s="27">
        <v>1</v>
      </c>
      <c r="P516" s="91">
        <f t="shared" si="40"/>
        <v>4</v>
      </c>
      <c r="Q516" s="741" t="s">
        <v>214</v>
      </c>
      <c r="R516" s="755"/>
      <c r="S516" s="750"/>
    </row>
    <row r="517" spans="1:45" ht="15.75" thickBot="1" x14ac:dyDescent="0.3">
      <c r="A517" s="12"/>
      <c r="B517" s="13"/>
      <c r="C517" s="13"/>
      <c r="D517" s="13"/>
      <c r="E517" s="13"/>
      <c r="F517" s="13"/>
      <c r="G517" s="13"/>
      <c r="H517" s="13"/>
      <c r="I517" s="13"/>
      <c r="J517" s="13"/>
      <c r="K517" s="14"/>
      <c r="L517" s="13"/>
      <c r="M517" s="144" t="s">
        <v>171</v>
      </c>
      <c r="N517" s="145">
        <f>SUM(N514:N516)</f>
        <v>9</v>
      </c>
      <c r="O517" s="144" t="s">
        <v>172</v>
      </c>
      <c r="P517" s="145">
        <f>SUM(P514:P516)</f>
        <v>12</v>
      </c>
      <c r="Q517" s="116">
        <f>+N517/P517*10</f>
        <v>7.5</v>
      </c>
      <c r="R517" s="117" t="str">
        <f>+IF(Q517&lt;7,"INACEPTABLE","ACEPTABLE")</f>
        <v>ACEPTABLE</v>
      </c>
      <c r="S517" s="751"/>
    </row>
    <row r="518" spans="1:45" ht="15.75" thickBot="1" x14ac:dyDescent="0.3">
      <c r="L518" s="8"/>
      <c r="M518" s="139"/>
      <c r="N518" s="68"/>
      <c r="O518" s="139"/>
      <c r="P518" s="68"/>
      <c r="Q518" s="335"/>
      <c r="R518" s="68"/>
      <c r="S518" s="304"/>
    </row>
    <row r="519" spans="1:45" ht="15.75" thickBot="1" x14ac:dyDescent="0.3">
      <c r="L519" s="685" t="s">
        <v>176</v>
      </c>
      <c r="M519" s="686"/>
      <c r="N519" s="686"/>
      <c r="O519" s="112" t="s">
        <v>177</v>
      </c>
      <c r="P519" s="112" t="s">
        <v>178</v>
      </c>
      <c r="Q519" s="112" t="s">
        <v>209</v>
      </c>
      <c r="R519" s="112" t="s">
        <v>214</v>
      </c>
      <c r="S519" s="304"/>
    </row>
    <row r="520" spans="1:45" x14ac:dyDescent="0.25">
      <c r="L520" s="337" t="s">
        <v>323</v>
      </c>
      <c r="M520" s="332">
        <v>7</v>
      </c>
      <c r="N520" s="104" t="str">
        <f>+IF(AND(M520&lt;7,M520&gt;0),"INACEPTABLE",IF(M520=0,"No Valor","ACEPTABLE"))</f>
        <v>ACEPTABLE</v>
      </c>
      <c r="O520" s="687">
        <f>(COUNTIF(N520:N524,"INACEPTABLE"))</f>
        <v>0</v>
      </c>
      <c r="P520" s="687" t="str">
        <f>+IF(O520=1,"PENALIZACIÓN 1",IF(O520&gt;1,"PENALIZACIÓN 1 + 2","ACEPTABLE"))</f>
        <v>ACEPTABLE</v>
      </c>
      <c r="Q520" s="690">
        <f>+IF(AND(M520&gt;0,M521&gt;0,M522&gt;0,M523&gt;0,M524&gt;0),5,IF(AND(M520&gt;0,M521&gt;0,M522&gt;0,M523&gt;0,M524=0),4,IF(AND(M520&gt;0,M521&gt;0,M522&gt;0,M523=0,M524=0),3,IF(AND(M520&gt;0,M521&gt;0,M522=0,M523=0,M524=0),2,IF(AND(M520&gt;0,M521=0,M522=0,M523=0,M524=0),1,0)))))</f>
        <v>4</v>
      </c>
      <c r="R520" s="693">
        <f>IF(AND(O520=0,Q520&gt;0),(SUM(M520:M524)/Q520),0)</f>
        <v>7.53125</v>
      </c>
      <c r="S520" s="304"/>
    </row>
    <row r="521" spans="1:45" x14ac:dyDescent="0.25">
      <c r="L521" s="338" t="s">
        <v>324</v>
      </c>
      <c r="M521" s="333">
        <v>8</v>
      </c>
      <c r="N521" s="104" t="str">
        <f>+IF(AND(M521&lt;7,M521&gt;0),"INACEPTABLE",IF(M521=0,"No Valor","ACEPTABLE"))</f>
        <v>ACEPTABLE</v>
      </c>
      <c r="O521" s="688"/>
      <c r="P521" s="688"/>
      <c r="Q521" s="691"/>
      <c r="R521" s="694"/>
      <c r="S521" s="304"/>
    </row>
    <row r="522" spans="1:45" x14ac:dyDescent="0.25">
      <c r="L522" s="339" t="s">
        <v>325</v>
      </c>
      <c r="M522" s="333">
        <f>$Q$454</f>
        <v>8.125</v>
      </c>
      <c r="N522" s="104" t="str">
        <f>+IF(AND(M522&lt;7,M522&gt;0),"INACEPTABLE",IF(M522=0,"No Valor","ACEPTABLE"))</f>
        <v>ACEPTABLE</v>
      </c>
      <c r="O522" s="688"/>
      <c r="P522" s="688"/>
      <c r="Q522" s="691"/>
      <c r="R522" s="694"/>
      <c r="S522" s="304"/>
    </row>
    <row r="523" spans="1:45" x14ac:dyDescent="0.25">
      <c r="L523" s="338" t="s">
        <v>419</v>
      </c>
      <c r="M523" s="333">
        <v>7</v>
      </c>
      <c r="N523" s="104" t="str">
        <f>+IF(AND(M523&lt;7,M523&gt;0),"INACEPTABLE",IF(M523=0,"No Valor","ACEPTABLE"))</f>
        <v>ACEPTABLE</v>
      </c>
      <c r="O523" s="688"/>
      <c r="P523" s="688"/>
      <c r="Q523" s="691"/>
      <c r="R523" s="694"/>
      <c r="S523" s="304"/>
    </row>
    <row r="524" spans="1:45" ht="15.75" thickBot="1" x14ac:dyDescent="0.3">
      <c r="L524" s="340" t="s">
        <v>420</v>
      </c>
      <c r="M524" s="334"/>
      <c r="N524" s="303" t="str">
        <f>+IF(AND(M524&lt;7,M524&gt;0),"INACEPTABLE",IF(M524=0,"No Valor","ACEPTABLE"))</f>
        <v>No Valor</v>
      </c>
      <c r="O524" s="689"/>
      <c r="P524" s="689"/>
      <c r="Q524" s="692"/>
      <c r="R524" s="695"/>
      <c r="S524" s="304"/>
    </row>
    <row r="525" spans="1:45" x14ac:dyDescent="0.25">
      <c r="M525" t="s">
        <v>413</v>
      </c>
      <c r="S525" s="304"/>
    </row>
    <row r="526" spans="1:45" ht="15.75" thickBot="1" x14ac:dyDescent="0.3">
      <c r="S526" s="304"/>
    </row>
    <row r="527" spans="1:45" ht="15.75" thickBot="1" x14ac:dyDescent="0.3">
      <c r="A527" s="16" t="s">
        <v>218</v>
      </c>
      <c r="B527" s="5"/>
      <c r="C527" s="5"/>
      <c r="D527" s="5"/>
      <c r="E527" s="5"/>
      <c r="F527" s="5"/>
      <c r="G527" s="5"/>
      <c r="H527" s="5"/>
      <c r="I527" s="5"/>
      <c r="J527" s="6"/>
      <c r="K527" s="255" t="s">
        <v>1</v>
      </c>
      <c r="L527" s="314" t="s">
        <v>169</v>
      </c>
      <c r="M527" s="314" t="s">
        <v>1</v>
      </c>
      <c r="N527" s="314" t="s">
        <v>168</v>
      </c>
      <c r="O527" s="314" t="s">
        <v>170</v>
      </c>
      <c r="P527" s="248" t="s">
        <v>167</v>
      </c>
      <c r="Q527" s="743" t="s">
        <v>217</v>
      </c>
      <c r="R527" s="744"/>
      <c r="S527" s="256" t="s">
        <v>211</v>
      </c>
      <c r="AA527" s="41"/>
      <c r="AB527" s="41"/>
      <c r="AC527" s="41"/>
      <c r="AD527" s="41"/>
      <c r="AE527" s="41"/>
      <c r="AF527" s="41"/>
      <c r="AG527" s="41"/>
      <c r="AH527" s="41"/>
      <c r="AI527" s="41"/>
      <c r="AJ527" s="41"/>
      <c r="AK527" s="41"/>
      <c r="AL527" s="41"/>
      <c r="AM527" s="41"/>
      <c r="AN527" s="41"/>
      <c r="AO527" s="41"/>
      <c r="AP527" s="41"/>
      <c r="AQ527" s="41"/>
      <c r="AR527" s="41"/>
      <c r="AS527" s="41"/>
    </row>
    <row r="528" spans="1:45" x14ac:dyDescent="0.25">
      <c r="A528" s="11"/>
      <c r="B528" s="8"/>
      <c r="C528" s="8"/>
      <c r="D528" s="8"/>
      <c r="E528" s="683" t="s">
        <v>322</v>
      </c>
      <c r="F528" s="761" t="s">
        <v>317</v>
      </c>
      <c r="G528" s="761"/>
      <c r="H528" s="761"/>
      <c r="I528" s="761"/>
      <c r="J528" s="762"/>
      <c r="K528" s="254" t="s">
        <v>2</v>
      </c>
      <c r="L528" s="176">
        <v>5</v>
      </c>
      <c r="M528" s="321">
        <v>1</v>
      </c>
      <c r="N528" s="305">
        <f>+L528*M528</f>
        <v>5</v>
      </c>
      <c r="O528" s="305">
        <v>1</v>
      </c>
      <c r="P528" s="177">
        <f>+L528*O528</f>
        <v>5</v>
      </c>
      <c r="Q528" s="8"/>
      <c r="R528" s="8"/>
      <c r="S528" s="739" t="str">
        <f>+IF(R537="INACEPTABLE","PENALIZACIÓN","ACEPTABLE")</f>
        <v>PENALIZACIÓN</v>
      </c>
      <c r="AA528" s="41"/>
      <c r="AB528" s="41"/>
      <c r="AC528" s="41"/>
      <c r="AD528" s="135"/>
      <c r="AE528" s="41"/>
      <c r="AF528" s="41"/>
      <c r="AG528" s="41"/>
      <c r="AH528" s="41"/>
      <c r="AI528" s="41"/>
      <c r="AJ528" s="41"/>
      <c r="AK528" s="41"/>
      <c r="AL528" s="41"/>
      <c r="AM528" s="41"/>
      <c r="AN528" s="41"/>
      <c r="AO528" s="41"/>
      <c r="AP528" s="41"/>
      <c r="AQ528" s="41"/>
      <c r="AR528" s="41"/>
      <c r="AS528" s="41"/>
    </row>
    <row r="529" spans="1:45" ht="36.75" customHeight="1" x14ac:dyDescent="0.25">
      <c r="A529" s="18"/>
      <c r="B529" s="8"/>
      <c r="C529" s="8"/>
      <c r="D529" s="8"/>
      <c r="E529" s="684" t="s">
        <v>326</v>
      </c>
      <c r="F529" s="759" t="s">
        <v>306</v>
      </c>
      <c r="G529" s="759"/>
      <c r="H529" s="759"/>
      <c r="I529" s="759"/>
      <c r="J529" s="760"/>
      <c r="K529" s="175" t="s">
        <v>2</v>
      </c>
      <c r="L529" s="178">
        <v>5</v>
      </c>
      <c r="M529" s="324">
        <v>0</v>
      </c>
      <c r="N529" s="306">
        <f t="shared" ref="N529:N530" si="41">+L529*M529</f>
        <v>0</v>
      </c>
      <c r="O529" s="306">
        <v>1</v>
      </c>
      <c r="P529" s="179">
        <f t="shared" ref="P529:P530" si="42">+L529*O529</f>
        <v>5</v>
      </c>
      <c r="Q529" s="8"/>
      <c r="R529" s="8"/>
      <c r="S529" s="739"/>
      <c r="AA529" s="41"/>
      <c r="AB529" s="41"/>
      <c r="AC529" s="41"/>
      <c r="AD529" s="41"/>
      <c r="AE529" s="41"/>
      <c r="AF529" s="41"/>
      <c r="AG529" s="41"/>
      <c r="AH529" s="41"/>
      <c r="AI529" s="41"/>
      <c r="AJ529" s="41"/>
      <c r="AK529" s="41"/>
      <c r="AL529" s="41"/>
      <c r="AM529" s="41"/>
      <c r="AN529" s="41"/>
      <c r="AO529" s="41"/>
      <c r="AP529" s="41"/>
      <c r="AQ529" s="41"/>
      <c r="AR529" s="41"/>
      <c r="AS529" s="41"/>
    </row>
    <row r="530" spans="1:45" ht="15" customHeight="1" x14ac:dyDescent="0.25">
      <c r="A530" s="11"/>
      <c r="B530" s="8"/>
      <c r="C530" s="8"/>
      <c r="D530" s="8"/>
      <c r="E530" s="683" t="s">
        <v>327</v>
      </c>
      <c r="F530" s="761" t="s">
        <v>312</v>
      </c>
      <c r="G530" s="761"/>
      <c r="H530" s="761"/>
      <c r="I530" s="761"/>
      <c r="J530" s="762"/>
      <c r="K530" s="175" t="s">
        <v>2</v>
      </c>
      <c r="L530" s="178">
        <v>4</v>
      </c>
      <c r="M530" s="324">
        <v>1</v>
      </c>
      <c r="N530" s="306">
        <f t="shared" si="41"/>
        <v>4</v>
      </c>
      <c r="O530" s="306">
        <v>1</v>
      </c>
      <c r="P530" s="179">
        <f t="shared" si="42"/>
        <v>4</v>
      </c>
      <c r="Q530" s="8"/>
      <c r="R530" s="8"/>
      <c r="S530" s="739"/>
      <c r="AA530" s="41"/>
      <c r="AB530" s="41"/>
      <c r="AC530" s="41"/>
      <c r="AD530" s="41"/>
      <c r="AE530" s="41"/>
      <c r="AF530" s="41"/>
      <c r="AG530" s="41"/>
      <c r="AH530" s="41"/>
      <c r="AI530" s="41"/>
      <c r="AJ530" s="41"/>
      <c r="AK530" s="41"/>
      <c r="AL530" s="41"/>
      <c r="AM530" s="41"/>
      <c r="AN530" s="41"/>
      <c r="AO530" s="41"/>
      <c r="AP530" s="41"/>
      <c r="AQ530" s="41"/>
      <c r="AR530" s="41"/>
      <c r="AS530" s="41"/>
    </row>
    <row r="531" spans="1:45" ht="35.25" customHeight="1" x14ac:dyDescent="0.25">
      <c r="A531" s="11"/>
      <c r="B531" s="8"/>
      <c r="C531" s="8"/>
      <c r="D531" s="8"/>
      <c r="E531" s="684" t="s">
        <v>328</v>
      </c>
      <c r="F531" s="759" t="s">
        <v>316</v>
      </c>
      <c r="G531" s="759"/>
      <c r="H531" s="759"/>
      <c r="I531" s="759"/>
      <c r="J531" s="760"/>
      <c r="K531" s="175" t="s">
        <v>2</v>
      </c>
      <c r="L531" s="176">
        <v>5</v>
      </c>
      <c r="M531" s="321">
        <v>1</v>
      </c>
      <c r="N531" s="305">
        <f>+L531*M531</f>
        <v>5</v>
      </c>
      <c r="O531" s="305">
        <v>1</v>
      </c>
      <c r="P531" s="177">
        <f>+L531*O531</f>
        <v>5</v>
      </c>
      <c r="Q531" s="20"/>
      <c r="R531" s="8"/>
      <c r="S531" s="739"/>
      <c r="AA531" s="41"/>
      <c r="AB531" s="41"/>
      <c r="AC531" s="41"/>
      <c r="AD531" s="41"/>
      <c r="AE531" s="41"/>
      <c r="AF531" s="41"/>
      <c r="AG531" s="41"/>
      <c r="AH531" s="41"/>
      <c r="AI531" s="41"/>
      <c r="AJ531" s="41"/>
      <c r="AK531" s="41"/>
      <c r="AL531" s="41"/>
      <c r="AM531" s="41"/>
      <c r="AN531" s="41"/>
      <c r="AO531" s="41"/>
      <c r="AP531" s="41"/>
      <c r="AQ531" s="41"/>
      <c r="AR531" s="41"/>
      <c r="AS531" s="41"/>
    </row>
    <row r="532" spans="1:45" ht="15" customHeight="1" x14ac:dyDescent="0.25">
      <c r="A532" s="11"/>
      <c r="B532" s="8"/>
      <c r="C532" s="8"/>
      <c r="D532" s="8"/>
      <c r="E532" s="683" t="s">
        <v>329</v>
      </c>
      <c r="F532" s="761" t="s">
        <v>313</v>
      </c>
      <c r="G532" s="761"/>
      <c r="H532" s="761"/>
      <c r="I532" s="761"/>
      <c r="J532" s="762"/>
      <c r="K532" s="175" t="s">
        <v>2</v>
      </c>
      <c r="L532" s="178">
        <v>3</v>
      </c>
      <c r="M532" s="324">
        <v>0</v>
      </c>
      <c r="N532" s="306">
        <f t="shared" ref="N532:N533" si="43">+L532*M532</f>
        <v>0</v>
      </c>
      <c r="O532" s="306">
        <v>1</v>
      </c>
      <c r="P532" s="179">
        <f t="shared" ref="P532:P533" si="44">+L532*O532</f>
        <v>3</v>
      </c>
      <c r="Q532" s="20"/>
      <c r="R532" s="8"/>
      <c r="S532" s="739"/>
      <c r="AA532" s="41"/>
      <c r="AB532" s="41"/>
      <c r="AC532" s="41"/>
      <c r="AD532" s="41"/>
      <c r="AE532" s="41"/>
      <c r="AF532" s="41"/>
      <c r="AG532" s="41"/>
      <c r="AH532" s="41"/>
      <c r="AI532" s="41"/>
      <c r="AJ532" s="41"/>
      <c r="AK532" s="41"/>
      <c r="AL532" s="41"/>
      <c r="AM532" s="41"/>
      <c r="AN532" s="41"/>
      <c r="AO532" s="41"/>
      <c r="AP532" s="41"/>
      <c r="AQ532" s="41"/>
      <c r="AR532" s="41"/>
      <c r="AS532" s="41"/>
    </row>
    <row r="533" spans="1:45" ht="24.75" customHeight="1" x14ac:dyDescent="0.25">
      <c r="A533" s="11"/>
      <c r="B533" s="8"/>
      <c r="C533" s="8"/>
      <c r="D533" s="8"/>
      <c r="E533" s="684" t="s">
        <v>330</v>
      </c>
      <c r="F533" s="759" t="s">
        <v>314</v>
      </c>
      <c r="G533" s="759"/>
      <c r="H533" s="759"/>
      <c r="I533" s="759"/>
      <c r="J533" s="760"/>
      <c r="K533" s="175" t="s">
        <v>2</v>
      </c>
      <c r="L533" s="178">
        <v>4</v>
      </c>
      <c r="M533" s="324">
        <v>1</v>
      </c>
      <c r="N533" s="306">
        <f t="shared" si="43"/>
        <v>4</v>
      </c>
      <c r="O533" s="306">
        <v>1</v>
      </c>
      <c r="P533" s="179">
        <f t="shared" si="44"/>
        <v>4</v>
      </c>
      <c r="Q533" s="20"/>
      <c r="R533" s="8"/>
      <c r="S533" s="739"/>
      <c r="AA533" s="41"/>
      <c r="AB533" s="41"/>
      <c r="AC533" s="41"/>
      <c r="AD533" s="41"/>
      <c r="AE533" s="41"/>
      <c r="AF533" s="41"/>
      <c r="AG533" s="41"/>
      <c r="AH533" s="41"/>
      <c r="AI533" s="41"/>
      <c r="AJ533" s="41"/>
      <c r="AK533" s="41"/>
      <c r="AL533" s="41"/>
      <c r="AM533" s="41"/>
      <c r="AN533" s="41"/>
      <c r="AO533" s="41"/>
      <c r="AP533" s="41"/>
      <c r="AQ533" s="41"/>
      <c r="AR533" s="41"/>
      <c r="AS533" s="41"/>
    </row>
    <row r="534" spans="1:45" ht="15" customHeight="1" x14ac:dyDescent="0.25">
      <c r="A534" s="11"/>
      <c r="B534" s="8"/>
      <c r="C534" s="8"/>
      <c r="D534" s="8"/>
      <c r="E534" s="683" t="s">
        <v>331</v>
      </c>
      <c r="F534" s="761" t="s">
        <v>318</v>
      </c>
      <c r="G534" s="761"/>
      <c r="H534" s="761"/>
      <c r="I534" s="761"/>
      <c r="J534" s="762"/>
      <c r="K534" s="175" t="s">
        <v>2</v>
      </c>
      <c r="L534" s="176">
        <v>3</v>
      </c>
      <c r="M534" s="321">
        <v>1</v>
      </c>
      <c r="N534" s="305">
        <f>+L534*M534</f>
        <v>3</v>
      </c>
      <c r="O534" s="305">
        <v>1</v>
      </c>
      <c r="P534" s="177">
        <f>+L534*O534</f>
        <v>3</v>
      </c>
      <c r="Q534" s="20"/>
      <c r="R534" s="8"/>
      <c r="S534" s="739"/>
      <c r="AA534" s="41"/>
      <c r="AB534" s="41"/>
      <c r="AC534" s="41"/>
      <c r="AD534" s="41"/>
      <c r="AE534" s="41"/>
      <c r="AF534" s="41"/>
      <c r="AG534" s="41"/>
      <c r="AH534" s="41"/>
      <c r="AI534" s="41"/>
      <c r="AJ534" s="41"/>
      <c r="AK534" s="41"/>
      <c r="AL534" s="41"/>
      <c r="AM534" s="41"/>
      <c r="AN534" s="41"/>
      <c r="AO534" s="41"/>
      <c r="AP534" s="41"/>
      <c r="AQ534" s="41"/>
      <c r="AR534" s="41"/>
      <c r="AS534" s="41"/>
    </row>
    <row r="535" spans="1:45" ht="37.5" customHeight="1" x14ac:dyDescent="0.25">
      <c r="A535" s="11"/>
      <c r="B535" s="8"/>
      <c r="C535" s="8"/>
      <c r="D535" s="8"/>
      <c r="E535" s="684" t="s">
        <v>332</v>
      </c>
      <c r="F535" s="759" t="s">
        <v>307</v>
      </c>
      <c r="G535" s="759"/>
      <c r="H535" s="759"/>
      <c r="I535" s="759"/>
      <c r="J535" s="760"/>
      <c r="K535" s="180" t="s">
        <v>2</v>
      </c>
      <c r="L535" s="178">
        <v>4</v>
      </c>
      <c r="M535" s="324">
        <v>0</v>
      </c>
      <c r="N535" s="306">
        <f t="shared" ref="N535:N536" si="45">+L535*M535</f>
        <v>0</v>
      </c>
      <c r="O535" s="306">
        <v>1</v>
      </c>
      <c r="P535" s="179">
        <f t="shared" ref="P535:P536" si="46">+L535*O535</f>
        <v>4</v>
      </c>
      <c r="Q535" s="80"/>
      <c r="R535" s="8"/>
      <c r="S535" s="739"/>
      <c r="AA535" s="41"/>
      <c r="AB535" s="41"/>
      <c r="AC535" s="41"/>
      <c r="AD535" s="41"/>
      <c r="AE535" s="41"/>
      <c r="AF535" s="41"/>
      <c r="AG535" s="41"/>
      <c r="AH535" s="41"/>
      <c r="AI535" s="41"/>
      <c r="AJ535" s="41"/>
      <c r="AK535" s="41"/>
      <c r="AL535" s="41"/>
      <c r="AM535" s="41"/>
      <c r="AN535" s="41"/>
      <c r="AO535" s="41"/>
      <c r="AP535" s="41"/>
      <c r="AQ535" s="41"/>
      <c r="AR535" s="41"/>
      <c r="AS535" s="41"/>
    </row>
    <row r="536" spans="1:45" ht="42.75" customHeight="1" x14ac:dyDescent="0.25">
      <c r="A536" s="11"/>
      <c r="B536" s="8"/>
      <c r="C536" s="8"/>
      <c r="D536" s="8"/>
      <c r="E536" s="683" t="s">
        <v>333</v>
      </c>
      <c r="F536" s="761" t="s">
        <v>311</v>
      </c>
      <c r="G536" s="761"/>
      <c r="H536" s="761"/>
      <c r="I536" s="761"/>
      <c r="J536" s="762"/>
      <c r="K536" s="181" t="s">
        <v>2</v>
      </c>
      <c r="L536" s="178">
        <v>5</v>
      </c>
      <c r="M536" s="324">
        <v>1</v>
      </c>
      <c r="N536" s="306">
        <f t="shared" si="45"/>
        <v>5</v>
      </c>
      <c r="O536" s="306">
        <v>1</v>
      </c>
      <c r="P536" s="179">
        <f t="shared" si="46"/>
        <v>5</v>
      </c>
      <c r="Q536" s="741" t="s">
        <v>217</v>
      </c>
      <c r="R536" s="742"/>
      <c r="S536" s="739"/>
      <c r="AA536" s="41"/>
      <c r="AB536" s="41"/>
      <c r="AC536" s="41"/>
      <c r="AD536" s="41"/>
      <c r="AE536" s="41"/>
      <c r="AF536" s="41"/>
      <c r="AG536" s="41"/>
      <c r="AH536" s="41"/>
      <c r="AI536" s="41"/>
      <c r="AJ536" s="41"/>
      <c r="AK536" s="41"/>
      <c r="AL536" s="41"/>
      <c r="AM536" s="41"/>
      <c r="AN536" s="41"/>
      <c r="AO536" s="41"/>
      <c r="AP536" s="41"/>
      <c r="AQ536" s="41"/>
      <c r="AR536" s="41"/>
      <c r="AS536" s="41"/>
    </row>
    <row r="537" spans="1:45" ht="18" customHeight="1" thickBot="1" x14ac:dyDescent="0.3">
      <c r="A537" s="12"/>
      <c r="B537" s="13"/>
      <c r="C537" s="13"/>
      <c r="D537" s="46"/>
      <c r="E537" s="157"/>
      <c r="F537" s="69"/>
      <c r="G537" s="158"/>
      <c r="H537" s="70"/>
      <c r="I537" s="70"/>
      <c r="J537" s="159"/>
      <c r="K537" s="71"/>
      <c r="L537" s="13"/>
      <c r="M537" s="144" t="s">
        <v>171</v>
      </c>
      <c r="N537" s="145">
        <f>SUM(N528:N536)</f>
        <v>26</v>
      </c>
      <c r="O537" s="144" t="s">
        <v>172</v>
      </c>
      <c r="P537" s="146">
        <f>SUM(P528:P536)</f>
        <v>38</v>
      </c>
      <c r="Q537" s="116">
        <f>+N537/P537*10</f>
        <v>6.8421052631578947</v>
      </c>
      <c r="R537" s="147" t="str">
        <f>+IF(Q537&lt;7,"INACEPTABLE","ACEPTABLE")</f>
        <v>INACEPTABLE</v>
      </c>
      <c r="S537" s="740"/>
      <c r="AA537" s="41"/>
      <c r="AB537" s="41"/>
      <c r="AC537" s="41"/>
      <c r="AD537" s="41"/>
      <c r="AE537" s="41"/>
      <c r="AF537" s="41"/>
      <c r="AG537" s="41"/>
      <c r="AH537" s="41"/>
      <c r="AI537" s="41"/>
      <c r="AJ537" s="41"/>
      <c r="AK537" s="41"/>
      <c r="AL537" s="41"/>
      <c r="AM537" s="41"/>
      <c r="AN537" s="41"/>
      <c r="AO537" s="41"/>
      <c r="AP537" s="41"/>
      <c r="AQ537" s="41"/>
      <c r="AR537" s="41"/>
      <c r="AS537" s="41"/>
    </row>
    <row r="538" spans="1:45" ht="18" customHeight="1" thickBot="1" x14ac:dyDescent="0.3">
      <c r="A538" s="8"/>
      <c r="B538" s="8"/>
      <c r="C538" s="8"/>
      <c r="D538" s="20"/>
      <c r="E538" s="137"/>
      <c r="F538" s="40"/>
      <c r="G538" s="138"/>
      <c r="H538" s="67"/>
      <c r="I538" s="67"/>
      <c r="J538" s="20"/>
      <c r="K538" s="68"/>
      <c r="L538" s="8"/>
      <c r="M538" s="139"/>
      <c r="N538" s="68"/>
      <c r="O538" s="139"/>
      <c r="P538" s="68"/>
      <c r="Q538" s="20"/>
      <c r="R538" s="8"/>
      <c r="AA538" s="41"/>
      <c r="AB538" s="41"/>
      <c r="AC538" s="41"/>
      <c r="AD538" s="41"/>
      <c r="AE538" s="41"/>
      <c r="AF538" s="41"/>
      <c r="AG538" s="41"/>
      <c r="AH538" s="41"/>
      <c r="AI538" s="41"/>
      <c r="AJ538" s="41"/>
      <c r="AK538" s="41"/>
      <c r="AL538" s="41"/>
      <c r="AM538" s="41"/>
      <c r="AN538" s="41"/>
      <c r="AO538" s="41"/>
      <c r="AP538" s="41"/>
      <c r="AQ538" s="41"/>
      <c r="AR538" s="41"/>
      <c r="AS538" s="41"/>
    </row>
    <row r="539" spans="1:45" ht="18" customHeight="1" thickBot="1" x14ac:dyDescent="0.3">
      <c r="A539" s="8"/>
      <c r="B539" s="8"/>
      <c r="C539" s="8"/>
      <c r="D539" s="20"/>
      <c r="E539" s="137"/>
      <c r="F539" s="40"/>
      <c r="G539" s="138"/>
      <c r="H539" s="67"/>
      <c r="I539" s="67"/>
      <c r="J539" s="20"/>
      <c r="K539" s="68"/>
      <c r="L539" s="685" t="s">
        <v>176</v>
      </c>
      <c r="M539" s="686"/>
      <c r="N539" s="686"/>
      <c r="O539" s="112" t="s">
        <v>177</v>
      </c>
      <c r="P539" s="112" t="s">
        <v>178</v>
      </c>
      <c r="Q539" s="112" t="s">
        <v>209</v>
      </c>
      <c r="R539" s="112" t="s">
        <v>421</v>
      </c>
      <c r="AA539" s="41"/>
      <c r="AB539" s="41"/>
      <c r="AC539" s="41"/>
      <c r="AD539" s="41"/>
      <c r="AE539" s="41"/>
      <c r="AF539" s="41"/>
      <c r="AG539" s="41"/>
      <c r="AH539" s="41"/>
      <c r="AI539" s="41"/>
      <c r="AJ539" s="41"/>
      <c r="AK539" s="41"/>
      <c r="AL539" s="41"/>
      <c r="AM539" s="41"/>
      <c r="AN539" s="41"/>
      <c r="AO539" s="41"/>
      <c r="AP539" s="41"/>
      <c r="AQ539" s="41"/>
      <c r="AR539" s="41"/>
      <c r="AS539" s="41"/>
    </row>
    <row r="540" spans="1:45" ht="18" customHeight="1" x14ac:dyDescent="0.25">
      <c r="A540" s="8"/>
      <c r="B540" s="8"/>
      <c r="C540" s="8"/>
      <c r="D540" s="20"/>
      <c r="E540" s="137"/>
      <c r="F540" s="40"/>
      <c r="G540" s="138"/>
      <c r="H540" s="67"/>
      <c r="I540" s="67"/>
      <c r="J540" s="20"/>
      <c r="K540" s="68"/>
      <c r="L540" s="337" t="s">
        <v>422</v>
      </c>
      <c r="M540" s="332">
        <v>7</v>
      </c>
      <c r="N540" s="104" t="str">
        <f>+IF(AND(M540&lt;7,M540&gt;0),"INACEPTABLE",IF(M540=0,"No Valor","ACEPTABLE"))</f>
        <v>ACEPTABLE</v>
      </c>
      <c r="O540" s="687">
        <f>(COUNTIF(N540:N544,"INACEPTABLE"))</f>
        <v>0</v>
      </c>
      <c r="P540" s="687" t="str">
        <f>+IF(O540=1,"PENALIZACIÓN 1",IF(O540&gt;1,"PENALIZACIÓN 1 + 2","ACEPTABLE"))</f>
        <v>ACEPTABLE</v>
      </c>
      <c r="Q540" s="690">
        <f>+IF(AND(M540&gt;0,M541&gt;0,M542&gt;0,M543&gt;0,M544&gt;0),5,IF(AND(M540&gt;0,M541&gt;0,M542&gt;0,M543&gt;0,M544=0),4,IF(AND(M540&gt;0,M541&gt;0,M542&gt;0,M543=0,M544=0),3,IF(AND(M540&gt;0,M541&gt;0,M542=0,M543=0,M544=0),2,IF(AND(M540&gt;0,M541=0,M542=0,M543=0,M544=0),1,0)))))</f>
        <v>4</v>
      </c>
      <c r="R540" s="693">
        <f>IF(AND(O540=0,Q540&gt;0),(SUM(M540:M544)/Q540),0)</f>
        <v>7.53125</v>
      </c>
      <c r="AA540" s="41"/>
      <c r="AB540" s="41"/>
      <c r="AC540" s="41"/>
      <c r="AD540" s="41"/>
      <c r="AE540" s="41"/>
      <c r="AF540" s="41"/>
      <c r="AG540" s="41"/>
      <c r="AH540" s="41"/>
      <c r="AI540" s="41"/>
      <c r="AJ540" s="41"/>
      <c r="AK540" s="41"/>
      <c r="AL540" s="41"/>
      <c r="AM540" s="41"/>
      <c r="AN540" s="41"/>
      <c r="AO540" s="41"/>
      <c r="AP540" s="41"/>
      <c r="AQ540" s="41"/>
      <c r="AR540" s="41"/>
      <c r="AS540" s="41"/>
    </row>
    <row r="541" spans="1:45" ht="18" customHeight="1" x14ac:dyDescent="0.25">
      <c r="A541" s="8"/>
      <c r="B541" s="8"/>
      <c r="C541" s="8"/>
      <c r="D541" s="20"/>
      <c r="E541" s="137"/>
      <c r="F541" s="40"/>
      <c r="G541" s="138"/>
      <c r="H541" s="67"/>
      <c r="I541" s="67"/>
      <c r="J541" s="20"/>
      <c r="K541" s="68"/>
      <c r="L541" s="338" t="s">
        <v>423</v>
      </c>
      <c r="M541" s="333">
        <v>8</v>
      </c>
      <c r="N541" s="104" t="str">
        <f>+IF(AND(M541&lt;7,M541&gt;0),"INACEPTABLE",IF(M541=0,"No Valor","ACEPTABLE"))</f>
        <v>ACEPTABLE</v>
      </c>
      <c r="O541" s="688"/>
      <c r="P541" s="688"/>
      <c r="Q541" s="691"/>
      <c r="R541" s="694"/>
      <c r="AA541" s="41"/>
      <c r="AB541" s="41"/>
      <c r="AC541" s="41"/>
      <c r="AD541" s="41"/>
      <c r="AE541" s="41"/>
      <c r="AF541" s="41"/>
      <c r="AG541" s="41"/>
      <c r="AH541" s="41"/>
      <c r="AI541" s="41"/>
      <c r="AJ541" s="41"/>
      <c r="AK541" s="41"/>
      <c r="AL541" s="41"/>
      <c r="AM541" s="41"/>
      <c r="AN541" s="41"/>
      <c r="AO541" s="41"/>
      <c r="AP541" s="41"/>
      <c r="AQ541" s="41"/>
      <c r="AR541" s="41"/>
      <c r="AS541" s="41"/>
    </row>
    <row r="542" spans="1:45" ht="18" customHeight="1" x14ac:dyDescent="0.25">
      <c r="A542" s="8"/>
      <c r="B542" s="8"/>
      <c r="C542" s="8"/>
      <c r="D542" s="20"/>
      <c r="E542" s="137"/>
      <c r="F542" s="40"/>
      <c r="G542" s="138"/>
      <c r="H542" s="67"/>
      <c r="I542" s="67"/>
      <c r="J542" s="20"/>
      <c r="K542" s="68"/>
      <c r="L542" s="339" t="s">
        <v>424</v>
      </c>
      <c r="M542" s="333">
        <f>$Q$454</f>
        <v>8.125</v>
      </c>
      <c r="N542" s="104" t="str">
        <f>+IF(AND(M542&lt;7,M542&gt;0),"INACEPTABLE",IF(M542=0,"No Valor","ACEPTABLE"))</f>
        <v>ACEPTABLE</v>
      </c>
      <c r="O542" s="688"/>
      <c r="P542" s="688"/>
      <c r="Q542" s="691"/>
      <c r="R542" s="694"/>
      <c r="AA542" s="41"/>
      <c r="AB542" s="41"/>
      <c r="AC542" s="41"/>
      <c r="AD542" s="41"/>
      <c r="AE542" s="41"/>
      <c r="AF542" s="41"/>
      <c r="AG542" s="41"/>
      <c r="AH542" s="41"/>
      <c r="AI542" s="41"/>
      <c r="AJ542" s="41"/>
      <c r="AK542" s="41"/>
      <c r="AL542" s="41"/>
      <c r="AM542" s="41"/>
      <c r="AN542" s="41"/>
      <c r="AO542" s="41"/>
      <c r="AP542" s="41"/>
      <c r="AQ542" s="41"/>
      <c r="AR542" s="41"/>
      <c r="AS542" s="41"/>
    </row>
    <row r="543" spans="1:45" ht="18" customHeight="1" x14ac:dyDescent="0.25">
      <c r="A543" s="8"/>
      <c r="B543" s="8"/>
      <c r="C543" s="8"/>
      <c r="D543" s="20"/>
      <c r="E543" s="137"/>
      <c r="F543" s="40"/>
      <c r="G543" s="138"/>
      <c r="H543" s="67"/>
      <c r="I543" s="67"/>
      <c r="J543" s="20"/>
      <c r="K543" s="68"/>
      <c r="L543" s="338" t="s">
        <v>425</v>
      </c>
      <c r="M543" s="333">
        <v>7</v>
      </c>
      <c r="N543" s="104" t="str">
        <f>+IF(AND(M543&lt;7,M543&gt;0),"INACEPTABLE",IF(M543=0,"No Valor","ACEPTABLE"))</f>
        <v>ACEPTABLE</v>
      </c>
      <c r="O543" s="688"/>
      <c r="P543" s="688"/>
      <c r="Q543" s="691"/>
      <c r="R543" s="694"/>
      <c r="AA543" s="41"/>
      <c r="AB543" s="41"/>
      <c r="AC543" s="41"/>
      <c r="AD543" s="41"/>
      <c r="AE543" s="41"/>
      <c r="AF543" s="41"/>
      <c r="AG543" s="41"/>
      <c r="AH543" s="41"/>
      <c r="AI543" s="41"/>
      <c r="AJ543" s="41"/>
      <c r="AK543" s="41"/>
      <c r="AL543" s="41"/>
      <c r="AM543" s="41"/>
      <c r="AN543" s="41"/>
      <c r="AO543" s="41"/>
      <c r="AP543" s="41"/>
      <c r="AQ543" s="41"/>
      <c r="AR543" s="41"/>
      <c r="AS543" s="41"/>
    </row>
    <row r="544" spans="1:45" ht="18" customHeight="1" thickBot="1" x14ac:dyDescent="0.3">
      <c r="A544" s="8"/>
      <c r="B544" s="8"/>
      <c r="C544" s="8"/>
      <c r="D544" s="20"/>
      <c r="E544" s="137"/>
      <c r="F544" s="40"/>
      <c r="G544" s="138"/>
      <c r="H544" s="67"/>
      <c r="I544" s="67"/>
      <c r="J544" s="20"/>
      <c r="K544" s="68"/>
      <c r="L544" s="340" t="s">
        <v>426</v>
      </c>
      <c r="M544" s="334"/>
      <c r="N544" s="303" t="str">
        <f>+IF(AND(M544&lt;7,M544&gt;0),"INACEPTABLE",IF(M544=0,"No Valor","ACEPTABLE"))</f>
        <v>No Valor</v>
      </c>
      <c r="O544" s="689"/>
      <c r="P544" s="689"/>
      <c r="Q544" s="692"/>
      <c r="R544" s="695"/>
      <c r="AA544" s="41"/>
      <c r="AB544" s="41"/>
      <c r="AC544" s="41"/>
      <c r="AD544" s="41"/>
      <c r="AE544" s="41"/>
      <c r="AF544" s="41"/>
      <c r="AG544" s="41"/>
      <c r="AH544" s="41"/>
      <c r="AI544" s="41"/>
      <c r="AJ544" s="41"/>
      <c r="AK544" s="41"/>
      <c r="AL544" s="41"/>
      <c r="AM544" s="41"/>
      <c r="AN544" s="41"/>
      <c r="AO544" s="41"/>
      <c r="AP544" s="41"/>
      <c r="AQ544" s="41"/>
      <c r="AR544" s="41"/>
      <c r="AS544" s="41"/>
    </row>
    <row r="545" spans="1:16384" ht="18" customHeight="1" x14ac:dyDescent="0.25">
      <c r="A545" s="8"/>
      <c r="B545" s="8"/>
      <c r="C545" s="8"/>
      <c r="D545" s="20"/>
      <c r="E545" s="137"/>
      <c r="F545" s="40"/>
      <c r="G545" s="138"/>
      <c r="H545" s="67"/>
      <c r="I545" s="67"/>
      <c r="J545" s="20"/>
      <c r="K545" s="68"/>
      <c r="M545" t="s">
        <v>413</v>
      </c>
      <c r="AA545" s="41"/>
      <c r="AB545" s="41"/>
      <c r="AC545" s="41"/>
      <c r="AD545" s="41"/>
      <c r="AE545" s="41"/>
      <c r="AF545" s="41"/>
      <c r="AG545" s="41"/>
      <c r="AH545" s="41"/>
      <c r="AI545" s="41"/>
      <c r="AJ545" s="41"/>
      <c r="AK545" s="41"/>
      <c r="AL545" s="41"/>
      <c r="AM545" s="41"/>
      <c r="AN545" s="41"/>
      <c r="AO545" s="41"/>
      <c r="AP545" s="41"/>
      <c r="AQ545" s="41"/>
      <c r="AR545" s="41"/>
      <c r="AS545" s="41"/>
    </row>
    <row r="546" spans="1:16384" ht="18" customHeight="1" thickBot="1" x14ac:dyDescent="0.3">
      <c r="A546" s="8"/>
      <c r="B546" s="8"/>
      <c r="C546" s="8"/>
      <c r="D546" s="20"/>
      <c r="E546" s="137"/>
      <c r="F546" s="40"/>
      <c r="G546" s="138"/>
      <c r="H546" s="67"/>
      <c r="I546" s="67"/>
      <c r="J546" s="20"/>
      <c r="K546" s="68"/>
      <c r="AA546" s="41"/>
      <c r="AB546" s="41"/>
      <c r="AC546" s="41"/>
      <c r="AD546" s="41"/>
      <c r="AE546" s="41"/>
      <c r="AF546" s="41"/>
      <c r="AG546" s="41"/>
      <c r="AH546" s="41"/>
      <c r="AI546" s="41"/>
      <c r="AJ546" s="41"/>
      <c r="AK546" s="41"/>
      <c r="AL546" s="41"/>
      <c r="AM546" s="41"/>
      <c r="AN546" s="41"/>
      <c r="AO546" s="41"/>
      <c r="AP546" s="41"/>
      <c r="AQ546" s="41"/>
      <c r="AR546" s="41"/>
      <c r="AS546" s="41"/>
    </row>
    <row r="547" spans="1:16384" ht="18" customHeight="1" thickBot="1" x14ac:dyDescent="0.3">
      <c r="A547" s="729" t="s">
        <v>233</v>
      </c>
      <c r="B547" s="730"/>
      <c r="C547" s="730"/>
      <c r="D547" s="730"/>
      <c r="E547" s="160"/>
      <c r="F547" s="161"/>
      <c r="G547" s="162"/>
      <c r="H547" s="163"/>
      <c r="I547" s="163"/>
      <c r="J547" s="250"/>
      <c r="K547" s="255" t="s">
        <v>1</v>
      </c>
      <c r="L547" s="314" t="s">
        <v>169</v>
      </c>
      <c r="M547" s="314" t="s">
        <v>1</v>
      </c>
      <c r="N547" s="314" t="s">
        <v>168</v>
      </c>
      <c r="O547" s="314" t="s">
        <v>170</v>
      </c>
      <c r="P547" s="257" t="s">
        <v>167</v>
      </c>
      <c r="Q547" s="737" t="s">
        <v>216</v>
      </c>
      <c r="R547" s="738"/>
      <c r="S547" s="258" t="s">
        <v>211</v>
      </c>
      <c r="T547" s="41"/>
      <c r="U547" s="41"/>
      <c r="V547" s="41"/>
      <c r="W547" s="41"/>
      <c r="X547" s="41"/>
      <c r="Y547" s="41"/>
      <c r="Z547" s="41"/>
      <c r="AA547" s="41"/>
      <c r="AB547" s="41"/>
      <c r="AC547" s="41"/>
      <c r="AD547" s="41"/>
      <c r="AE547" s="41"/>
      <c r="AF547" s="41"/>
      <c r="AG547" s="41"/>
      <c r="AH547" s="41"/>
      <c r="AI547" s="41"/>
      <c r="AJ547" s="41"/>
      <c r="AK547" s="41"/>
      <c r="AL547" s="41"/>
      <c r="AM547" s="41"/>
      <c r="AN547" s="41"/>
      <c r="AO547" s="41"/>
      <c r="AP547" s="41"/>
      <c r="AQ547" s="41"/>
      <c r="AR547" s="41"/>
      <c r="AS547" s="41"/>
      <c r="CJ547" s="41"/>
      <c r="CK547" s="41"/>
      <c r="CL547" s="41"/>
      <c r="CM547" s="41"/>
      <c r="CN547" s="41"/>
      <c r="CO547" s="41"/>
      <c r="CP547" s="41"/>
      <c r="CQ547" s="41"/>
      <c r="CR547" s="41"/>
      <c r="CS547" s="41"/>
      <c r="CT547" s="41"/>
      <c r="CU547" s="41"/>
      <c r="CV547" s="41"/>
      <c r="CW547" s="41"/>
      <c r="CX547" s="41"/>
      <c r="CY547" s="41"/>
      <c r="CZ547" s="41"/>
      <c r="DA547" s="41"/>
      <c r="DB547" s="41"/>
      <c r="DC547" s="41"/>
      <c r="DD547" s="41"/>
      <c r="DE547" s="41"/>
      <c r="DF547" s="41"/>
      <c r="DG547" s="41"/>
      <c r="DH547" s="41"/>
      <c r="DI547" s="41"/>
      <c r="DJ547" s="41"/>
      <c r="DK547" s="41"/>
      <c r="DL547" s="41"/>
      <c r="DM547" s="41"/>
      <c r="DN547" s="41"/>
      <c r="DO547" s="41"/>
      <c r="DP547" s="41"/>
      <c r="DQ547" s="41"/>
      <c r="DR547" s="41"/>
      <c r="DS547" s="41"/>
      <c r="DT547" s="41"/>
      <c r="DU547" s="41"/>
      <c r="DV547" s="41"/>
      <c r="DW547" s="41"/>
      <c r="DX547" s="41"/>
      <c r="DY547" s="41"/>
      <c r="DZ547" s="41"/>
      <c r="EA547" s="41"/>
      <c r="EB547" s="41"/>
      <c r="EC547" s="41"/>
      <c r="ED547" s="41"/>
      <c r="EE547" s="41"/>
      <c r="EF547" s="41"/>
      <c r="EG547" s="41"/>
      <c r="EH547" s="41"/>
      <c r="EI547" s="41"/>
      <c r="EJ547" s="41"/>
      <c r="EK547" s="41"/>
      <c r="EL547" s="41"/>
      <c r="EM547" s="41"/>
      <c r="EN547" s="41"/>
      <c r="EO547" s="41"/>
      <c r="EP547" s="41"/>
      <c r="EQ547" s="41"/>
      <c r="ER547" s="41"/>
      <c r="ES547" s="41"/>
      <c r="ET547" s="41"/>
      <c r="EU547" s="41"/>
      <c r="EV547" s="41"/>
      <c r="EW547" s="41"/>
      <c r="EX547" s="41"/>
      <c r="EY547" s="41"/>
      <c r="EZ547" s="41"/>
      <c r="FA547" s="41"/>
      <c r="FB547" s="41"/>
      <c r="FC547" s="41"/>
      <c r="FD547" s="41"/>
      <c r="FE547" s="41"/>
      <c r="FF547" s="41"/>
      <c r="FG547" s="41"/>
      <c r="FH547" s="41"/>
      <c r="FI547" s="41"/>
      <c r="FJ547" s="41"/>
      <c r="FK547" s="41"/>
      <c r="FL547" s="41"/>
      <c r="FM547" s="41"/>
      <c r="FN547" s="41"/>
      <c r="FO547" s="41"/>
      <c r="FP547" s="41"/>
      <c r="FQ547" s="41"/>
      <c r="FR547" s="41"/>
      <c r="FS547" s="41"/>
      <c r="FT547" s="41"/>
      <c r="FU547" s="41"/>
      <c r="FV547" s="41"/>
      <c r="FW547" s="41"/>
      <c r="FX547" s="41"/>
      <c r="FY547" s="41"/>
      <c r="FZ547" s="41"/>
      <c r="GA547" s="41"/>
      <c r="GB547" s="41"/>
      <c r="GC547" s="41"/>
      <c r="GD547" s="41"/>
      <c r="GE547" s="41"/>
      <c r="GF547" s="41"/>
      <c r="GG547" s="41"/>
      <c r="GH547" s="41"/>
      <c r="GI547" s="41"/>
      <c r="GJ547" s="41"/>
      <c r="GK547" s="41"/>
      <c r="GL547" s="41"/>
      <c r="GM547" s="41"/>
      <c r="GN547" s="41"/>
      <c r="GO547" s="41"/>
      <c r="GP547" s="41"/>
      <c r="GQ547" s="41"/>
      <c r="GR547" s="41"/>
      <c r="GS547" s="41"/>
      <c r="GT547" s="41"/>
      <c r="GU547" s="41"/>
      <c r="GV547" s="41"/>
      <c r="GW547" s="41"/>
      <c r="GX547" s="41"/>
      <c r="GY547" s="41"/>
      <c r="GZ547" s="41"/>
      <c r="HA547" s="41"/>
      <c r="HB547" s="41"/>
      <c r="HC547" s="41"/>
      <c r="HD547" s="41"/>
      <c r="HE547" s="41"/>
      <c r="HF547" s="41"/>
      <c r="HG547" s="41"/>
      <c r="HH547" s="41"/>
      <c r="HI547" s="41"/>
      <c r="HJ547" s="41"/>
      <c r="HK547" s="41"/>
      <c r="HL547" s="41"/>
      <c r="HM547" s="41"/>
      <c r="HN547" s="41"/>
      <c r="HO547" s="41"/>
      <c r="HP547" s="41"/>
      <c r="HQ547" s="41"/>
      <c r="HR547" s="41"/>
      <c r="HS547" s="41"/>
      <c r="HT547" s="41"/>
      <c r="HU547" s="41"/>
      <c r="HV547" s="41"/>
      <c r="HW547" s="41"/>
      <c r="HX547" s="41"/>
      <c r="HY547" s="41"/>
      <c r="HZ547" s="41"/>
      <c r="IA547" s="41"/>
      <c r="IB547" s="41"/>
      <c r="IC547" s="41"/>
      <c r="ID547" s="41"/>
      <c r="IE547" s="41"/>
      <c r="IF547" s="41"/>
      <c r="IG547" s="41"/>
      <c r="IH547" s="41"/>
      <c r="II547" s="41"/>
      <c r="IJ547" s="41"/>
      <c r="IK547" s="41"/>
      <c r="IL547" s="41"/>
      <c r="IM547" s="41"/>
      <c r="IN547" s="41"/>
      <c r="IO547" s="41"/>
      <c r="IP547" s="41"/>
      <c r="IQ547" s="41"/>
      <c r="IR547" s="41"/>
      <c r="IS547" s="41"/>
      <c r="IT547" s="41"/>
      <c r="IU547" s="41"/>
      <c r="IV547" s="41"/>
      <c r="IW547" s="41"/>
      <c r="IX547" s="41"/>
      <c r="IY547" s="41"/>
      <c r="IZ547" s="41"/>
      <c r="JA547" s="41"/>
      <c r="JB547" s="41"/>
      <c r="JC547" s="41"/>
      <c r="JD547" s="41"/>
      <c r="JE547" s="41"/>
      <c r="JF547" s="41"/>
      <c r="JG547" s="41"/>
      <c r="JH547" s="41"/>
      <c r="JI547" s="41"/>
      <c r="JJ547" s="41"/>
      <c r="JK547" s="41"/>
      <c r="JL547" s="41"/>
      <c r="JM547" s="41"/>
      <c r="JN547" s="41"/>
      <c r="JO547" s="41"/>
      <c r="JP547" s="41"/>
      <c r="JQ547" s="41"/>
      <c r="JR547" s="41"/>
      <c r="JS547" s="41"/>
      <c r="JT547" s="41"/>
      <c r="JU547" s="41"/>
      <c r="JV547" s="41"/>
      <c r="JW547" s="41"/>
      <c r="JX547" s="41"/>
      <c r="JY547" s="41"/>
      <c r="JZ547" s="41"/>
      <c r="KA547" s="41"/>
      <c r="KB547" s="41"/>
      <c r="KC547" s="41"/>
      <c r="KD547" s="41"/>
      <c r="KE547" s="41"/>
      <c r="KF547" s="41"/>
      <c r="KG547" s="41"/>
      <c r="KH547" s="41"/>
      <c r="KI547" s="41"/>
      <c r="KJ547" s="41"/>
      <c r="KK547" s="41"/>
      <c r="KL547" s="41"/>
      <c r="KM547" s="41"/>
      <c r="KN547" s="41"/>
      <c r="KO547" s="41"/>
      <c r="KP547" s="41"/>
      <c r="KQ547" s="41"/>
      <c r="KR547" s="41"/>
      <c r="KS547" s="41"/>
      <c r="KT547" s="41"/>
      <c r="KU547" s="41"/>
    </row>
    <row r="548" spans="1:16384" x14ac:dyDescent="0.25">
      <c r="A548" s="11"/>
      <c r="B548" s="130"/>
      <c r="C548" s="131"/>
      <c r="D548" s="132"/>
      <c r="E548" s="265" t="s">
        <v>334</v>
      </c>
      <c r="F548" s="735" t="s">
        <v>137</v>
      </c>
      <c r="G548" s="735"/>
      <c r="H548" s="735"/>
      <c r="I548" s="735"/>
      <c r="J548" s="736"/>
      <c r="K548" s="254" t="s">
        <v>2</v>
      </c>
      <c r="L548" s="150">
        <v>5</v>
      </c>
      <c r="M548" s="103">
        <v>1</v>
      </c>
      <c r="N548" s="104">
        <f>+L548*M548</f>
        <v>5</v>
      </c>
      <c r="O548" s="104">
        <v>1</v>
      </c>
      <c r="P548" s="105">
        <f>+L548*O548</f>
        <v>5</v>
      </c>
      <c r="S548" s="739" t="str">
        <f>+IF(R557="INACEPTABLE","PENALIZACIÓN","ACEPTABLE")</f>
        <v>ACEPTABLE</v>
      </c>
      <c r="T548" s="148"/>
      <c r="U548" s="131"/>
      <c r="V548" s="132"/>
      <c r="W548" s="133"/>
      <c r="X548" s="20"/>
      <c r="Y548" s="129"/>
      <c r="Z548" s="130"/>
      <c r="AA548" s="131"/>
      <c r="AB548" s="132"/>
      <c r="AC548" s="133"/>
      <c r="AD548" s="20"/>
      <c r="AE548" s="129"/>
      <c r="AF548" s="130"/>
      <c r="AG548" s="131"/>
      <c r="AH548" s="132"/>
      <c r="AI548" s="133"/>
      <c r="AJ548" s="20"/>
      <c r="AK548" s="129"/>
      <c r="AL548" s="130"/>
      <c r="AM548" s="131"/>
      <c r="AN548" s="132"/>
      <c r="AO548" s="133"/>
      <c r="AP548" s="20"/>
      <c r="AQ548" s="129"/>
      <c r="AR548" s="130"/>
      <c r="AS548" s="131"/>
      <c r="AT548" s="54"/>
      <c r="AU548" s="55"/>
      <c r="AV548" s="73"/>
      <c r="AW548" s="51"/>
      <c r="AX548" s="50"/>
      <c r="AY548" s="53"/>
      <c r="AZ548" s="54"/>
      <c r="BA548" s="55"/>
      <c r="BB548" s="73"/>
      <c r="BC548" s="51"/>
      <c r="BD548" s="50"/>
      <c r="BE548" s="53"/>
      <c r="BF548" s="54"/>
      <c r="BG548" s="55"/>
      <c r="BH548" s="73"/>
      <c r="BI548" s="51"/>
      <c r="BJ548" s="50"/>
      <c r="BK548" s="53"/>
      <c r="BL548" s="54"/>
      <c r="BM548" s="55"/>
      <c r="BN548" s="73"/>
      <c r="BO548" s="51"/>
      <c r="BP548" s="50"/>
      <c r="BQ548" s="53"/>
      <c r="BR548" s="54"/>
      <c r="BS548" s="55"/>
      <c r="BT548" s="73"/>
      <c r="BU548" s="51"/>
      <c r="BV548" s="50"/>
      <c r="BW548" s="53"/>
      <c r="BX548" s="54"/>
      <c r="BY548" s="55"/>
      <c r="BZ548" s="73"/>
      <c r="CA548" s="51"/>
      <c r="CB548" s="50"/>
      <c r="CC548" s="53"/>
      <c r="CD548" s="54"/>
      <c r="CE548" s="55"/>
      <c r="CF548" s="73"/>
      <c r="CG548" s="51"/>
      <c r="CH548" s="50"/>
      <c r="CI548" s="53"/>
      <c r="CJ548" s="132"/>
      <c r="CK548" s="133"/>
      <c r="CL548" s="20"/>
      <c r="CM548" s="129"/>
      <c r="CN548" s="130"/>
      <c r="CO548" s="131"/>
      <c r="CP548" s="132"/>
      <c r="CQ548" s="133"/>
      <c r="CR548" s="20"/>
      <c r="CS548" s="129"/>
      <c r="CT548" s="130"/>
      <c r="CU548" s="131"/>
      <c r="CV548" s="132"/>
      <c r="CW548" s="133"/>
      <c r="CX548" s="20"/>
      <c r="CY548" s="129"/>
      <c r="CZ548" s="130"/>
      <c r="DA548" s="131"/>
      <c r="DB548" s="132"/>
      <c r="DC548" s="133"/>
      <c r="DD548" s="20"/>
      <c r="DE548" s="129"/>
      <c r="DF548" s="130"/>
      <c r="DG548" s="131"/>
      <c r="DH548" s="132"/>
      <c r="DI548" s="133"/>
      <c r="DJ548" s="20"/>
      <c r="DK548" s="129"/>
      <c r="DL548" s="130"/>
      <c r="DM548" s="131"/>
      <c r="DN548" s="132"/>
      <c r="DO548" s="133"/>
      <c r="DP548" s="20"/>
      <c r="DQ548" s="129"/>
      <c r="DR548" s="130"/>
      <c r="DS548" s="131"/>
      <c r="DT548" s="132"/>
      <c r="DU548" s="133"/>
      <c r="DV548" s="20"/>
      <c r="DW548" s="129"/>
      <c r="DX548" s="130"/>
      <c r="DY548" s="131"/>
      <c r="DZ548" s="132"/>
      <c r="EA548" s="133"/>
      <c r="EB548" s="20"/>
      <c r="EC548" s="129"/>
      <c r="ED548" s="130"/>
      <c r="EE548" s="131"/>
      <c r="EF548" s="132"/>
      <c r="EG548" s="133"/>
      <c r="EH548" s="20"/>
      <c r="EI548" s="129"/>
      <c r="EJ548" s="130"/>
      <c r="EK548" s="131"/>
      <c r="EL548" s="132"/>
      <c r="EM548" s="133"/>
      <c r="EN548" s="20"/>
      <c r="EO548" s="129"/>
      <c r="EP548" s="130"/>
      <c r="EQ548" s="131"/>
      <c r="ER548" s="132"/>
      <c r="ES548" s="133"/>
      <c r="ET548" s="20"/>
      <c r="EU548" s="129"/>
      <c r="EV548" s="130"/>
      <c r="EW548" s="131"/>
      <c r="EX548" s="132"/>
      <c r="EY548" s="133"/>
      <c r="EZ548" s="20"/>
      <c r="FA548" s="129"/>
      <c r="FB548" s="130"/>
      <c r="FC548" s="131"/>
      <c r="FD548" s="132"/>
      <c r="FE548" s="133"/>
      <c r="FF548" s="20"/>
      <c r="FG548" s="129"/>
      <c r="FH548" s="130"/>
      <c r="FI548" s="131"/>
      <c r="FJ548" s="132"/>
      <c r="FK548" s="133"/>
      <c r="FL548" s="20"/>
      <c r="FM548" s="129"/>
      <c r="FN548" s="130"/>
      <c r="FO548" s="131"/>
      <c r="FP548" s="132"/>
      <c r="FQ548" s="133"/>
      <c r="FR548" s="20"/>
      <c r="FS548" s="129"/>
      <c r="FT548" s="130"/>
      <c r="FU548" s="131"/>
      <c r="FV548" s="132"/>
      <c r="FW548" s="133"/>
      <c r="FX548" s="20"/>
      <c r="FY548" s="129"/>
      <c r="FZ548" s="130"/>
      <c r="GA548" s="131"/>
      <c r="GB548" s="132"/>
      <c r="GC548" s="133"/>
      <c r="GD548" s="20"/>
      <c r="GE548" s="129"/>
      <c r="GF548" s="130"/>
      <c r="GG548" s="131"/>
      <c r="GH548" s="132"/>
      <c r="GI548" s="133"/>
      <c r="GJ548" s="20"/>
      <c r="GK548" s="129"/>
      <c r="GL548" s="130"/>
      <c r="GM548" s="131"/>
      <c r="GN548" s="132"/>
      <c r="GO548" s="133"/>
      <c r="GP548" s="20"/>
      <c r="GQ548" s="129"/>
      <c r="GR548" s="130"/>
      <c r="GS548" s="131"/>
      <c r="GT548" s="132"/>
      <c r="GU548" s="133"/>
      <c r="GV548" s="20"/>
      <c r="GW548" s="129"/>
      <c r="GX548" s="130"/>
      <c r="GY548" s="131"/>
      <c r="GZ548" s="132"/>
      <c r="HA548" s="133"/>
      <c r="HB548" s="20"/>
      <c r="HC548" s="129"/>
      <c r="HD548" s="130"/>
      <c r="HE548" s="131"/>
      <c r="HF548" s="132"/>
      <c r="HG548" s="133"/>
      <c r="HH548" s="20"/>
      <c r="HI548" s="129"/>
      <c r="HJ548" s="130"/>
      <c r="HK548" s="131"/>
      <c r="HL548" s="132"/>
      <c r="HM548" s="133"/>
      <c r="HN548" s="20"/>
      <c r="HO548" s="129"/>
      <c r="HP548" s="130"/>
      <c r="HQ548" s="131"/>
      <c r="HR548" s="132"/>
      <c r="HS548" s="133"/>
      <c r="HT548" s="20"/>
      <c r="HU548" s="129"/>
      <c r="HV548" s="130"/>
      <c r="HW548" s="131"/>
      <c r="HX548" s="132"/>
      <c r="HY548" s="133"/>
      <c r="HZ548" s="20"/>
      <c r="IA548" s="129"/>
      <c r="IB548" s="130"/>
      <c r="IC548" s="131"/>
      <c r="ID548" s="132"/>
      <c r="IE548" s="133"/>
      <c r="IF548" s="20"/>
      <c r="IG548" s="129"/>
      <c r="IH548" s="130"/>
      <c r="II548" s="131"/>
      <c r="IJ548" s="132"/>
      <c r="IK548" s="133"/>
      <c r="IL548" s="20"/>
      <c r="IM548" s="129"/>
      <c r="IN548" s="130"/>
      <c r="IO548" s="131"/>
      <c r="IP548" s="132"/>
      <c r="IQ548" s="133"/>
      <c r="IR548" s="20"/>
      <c r="IS548" s="129"/>
      <c r="IT548" s="130"/>
      <c r="IU548" s="131"/>
      <c r="IV548" s="132"/>
      <c r="IW548" s="133"/>
      <c r="IX548" s="20"/>
      <c r="IY548" s="129"/>
      <c r="IZ548" s="130"/>
      <c r="JA548" s="131"/>
      <c r="JB548" s="132"/>
      <c r="JC548" s="133"/>
      <c r="JD548" s="20"/>
      <c r="JE548" s="129"/>
      <c r="JF548" s="130"/>
      <c r="JG548" s="131"/>
      <c r="JH548" s="132"/>
      <c r="JI548" s="133"/>
      <c r="JJ548" s="20"/>
      <c r="JK548" s="129"/>
      <c r="JL548" s="130"/>
      <c r="JM548" s="131"/>
      <c r="JN548" s="132"/>
      <c r="JO548" s="133"/>
      <c r="JP548" s="20"/>
      <c r="JQ548" s="129"/>
      <c r="JR548" s="130"/>
      <c r="JS548" s="131"/>
      <c r="JT548" s="132"/>
      <c r="JU548" s="133"/>
      <c r="JV548" s="20"/>
      <c r="JW548" s="129"/>
      <c r="JX548" s="130"/>
      <c r="JY548" s="131"/>
      <c r="JZ548" s="132"/>
      <c r="KA548" s="133"/>
      <c r="KB548" s="20"/>
      <c r="KC548" s="129"/>
      <c r="KD548" s="130"/>
      <c r="KE548" s="131"/>
      <c r="KF548" s="132"/>
      <c r="KG548" s="133"/>
      <c r="KH548" s="20"/>
      <c r="KI548" s="129"/>
      <c r="KJ548" s="130"/>
      <c r="KK548" s="131"/>
      <c r="KL548" s="132"/>
      <c r="KM548" s="133"/>
      <c r="KN548" s="20"/>
      <c r="KO548" s="129"/>
      <c r="KP548" s="130"/>
      <c r="KQ548" s="131"/>
      <c r="KR548" s="132"/>
      <c r="KS548" s="133"/>
      <c r="KT548" s="20"/>
      <c r="KU548" s="129"/>
      <c r="KV548" s="50"/>
      <c r="KW548" s="53"/>
      <c r="KX548" s="54"/>
      <c r="KY548" s="55"/>
      <c r="KZ548" s="73"/>
      <c r="LA548" s="51"/>
      <c r="LB548" s="50"/>
      <c r="LC548" s="53"/>
      <c r="LD548" s="54"/>
      <c r="LE548" s="55"/>
      <c r="LF548" s="73"/>
      <c r="LG548" s="51"/>
      <c r="LH548" s="50"/>
      <c r="LI548" s="53"/>
      <c r="LJ548" s="54"/>
      <c r="LK548" s="55"/>
      <c r="LL548" s="73"/>
      <c r="LM548" s="51"/>
      <c r="LN548" s="50"/>
      <c r="LO548" s="53"/>
      <c r="LP548" s="54"/>
      <c r="LQ548" s="55"/>
      <c r="LR548" s="73"/>
      <c r="LS548" s="51"/>
      <c r="LT548" s="50"/>
      <c r="LU548" s="53"/>
      <c r="LV548" s="54"/>
      <c r="LW548" s="55"/>
      <c r="LX548" s="73"/>
      <c r="LY548" s="51"/>
      <c r="LZ548" s="50"/>
      <c r="MA548" s="53"/>
      <c r="MB548" s="54"/>
      <c r="MC548" s="55"/>
      <c r="MD548" s="73"/>
      <c r="ME548" s="51"/>
      <c r="MF548" s="50"/>
      <c r="MG548" s="53"/>
      <c r="MH548" s="54"/>
      <c r="MI548" s="55"/>
      <c r="MJ548" s="73"/>
      <c r="MK548" s="51"/>
      <c r="ML548" s="50"/>
      <c r="MM548" s="53"/>
      <c r="MN548" s="54"/>
      <c r="MO548" s="55"/>
      <c r="MP548" s="73"/>
      <c r="MQ548" s="51"/>
      <c r="MR548" s="50"/>
      <c r="MS548" s="53"/>
      <c r="MT548" s="54"/>
      <c r="MU548" s="55"/>
      <c r="MV548" s="73"/>
      <c r="MW548" s="51"/>
      <c r="MX548" s="50"/>
      <c r="MY548" s="53"/>
      <c r="MZ548" s="54"/>
      <c r="NA548" s="55"/>
      <c r="NB548" s="73"/>
      <c r="NC548" s="51"/>
      <c r="ND548" s="50"/>
      <c r="NE548" s="53"/>
      <c r="NF548" s="54"/>
      <c r="NG548" s="55"/>
      <c r="NH548" s="73"/>
      <c r="NI548" s="51"/>
      <c r="NJ548" s="50"/>
      <c r="NK548" s="53"/>
      <c r="NL548" s="54"/>
      <c r="NM548" s="55"/>
      <c r="NN548" s="73"/>
      <c r="NO548" s="51"/>
      <c r="NP548" s="50"/>
      <c r="NQ548" s="53"/>
      <c r="NR548" s="54"/>
      <c r="NS548" s="55"/>
      <c r="NT548" s="73"/>
      <c r="NU548" s="51"/>
      <c r="NV548" s="50"/>
      <c r="NW548" s="53"/>
      <c r="NX548" s="54"/>
      <c r="NY548" s="55"/>
      <c r="NZ548" s="73"/>
      <c r="OA548" s="51"/>
      <c r="OB548" s="50"/>
      <c r="OC548" s="53"/>
      <c r="OD548" s="54"/>
      <c r="OE548" s="55"/>
      <c r="OF548" s="73"/>
      <c r="OG548" s="51"/>
      <c r="OH548" s="50"/>
      <c r="OI548" s="53"/>
      <c r="OJ548" s="54"/>
      <c r="OK548" s="55"/>
      <c r="OL548" s="73"/>
      <c r="OM548" s="51"/>
      <c r="ON548" s="50"/>
      <c r="OO548" s="53"/>
      <c r="OP548" s="54"/>
      <c r="OQ548" s="55"/>
      <c r="OR548" s="73"/>
      <c r="OS548" s="51"/>
      <c r="OT548" s="50"/>
      <c r="OU548" s="53"/>
      <c r="OV548" s="54"/>
      <c r="OW548" s="55"/>
      <c r="OX548" s="73"/>
      <c r="OY548" s="51"/>
      <c r="OZ548" s="50"/>
      <c r="PA548" s="53"/>
      <c r="PB548" s="54"/>
      <c r="PC548" s="55"/>
      <c r="PD548" s="73"/>
      <c r="PE548" s="51"/>
      <c r="PF548" s="50"/>
      <c r="PG548" s="53"/>
      <c r="PH548" s="54"/>
      <c r="PI548" s="55"/>
      <c r="PJ548" s="73"/>
      <c r="PK548" s="51"/>
      <c r="PL548" s="50"/>
      <c r="PM548" s="53"/>
      <c r="PN548" s="54"/>
      <c r="PO548" s="55"/>
      <c r="PP548" s="73"/>
      <c r="PQ548" s="51"/>
      <c r="PR548" s="50"/>
      <c r="PS548" s="53"/>
      <c r="PT548" s="54"/>
      <c r="PU548" s="55"/>
      <c r="PV548" s="73"/>
      <c r="PW548" s="51"/>
      <c r="PX548" s="50"/>
      <c r="PY548" s="53"/>
      <c r="PZ548" s="54"/>
      <c r="QA548" s="55"/>
      <c r="QB548" s="73"/>
      <c r="QC548" s="51"/>
      <c r="QD548" s="50"/>
      <c r="QE548" s="53"/>
      <c r="QF548" s="54"/>
      <c r="QG548" s="55"/>
      <c r="QH548" s="73"/>
      <c r="QI548" s="51"/>
      <c r="QJ548" s="50"/>
      <c r="QK548" s="53"/>
      <c r="QL548" s="54"/>
      <c r="QM548" s="55"/>
      <c r="QN548" s="73"/>
      <c r="QO548" s="51"/>
      <c r="QP548" s="50"/>
      <c r="QQ548" s="53"/>
      <c r="QR548" s="54"/>
      <c r="QS548" s="55"/>
      <c r="QT548" s="73"/>
      <c r="QU548" s="51"/>
      <c r="QV548" s="50"/>
      <c r="QW548" s="53"/>
      <c r="QX548" s="54"/>
      <c r="QY548" s="55"/>
      <c r="QZ548" s="73"/>
      <c r="RA548" s="51"/>
      <c r="RB548" s="50"/>
      <c r="RC548" s="53"/>
      <c r="RD548" s="54"/>
      <c r="RE548" s="55"/>
      <c r="RF548" s="73"/>
      <c r="RG548" s="51"/>
      <c r="RH548" s="50"/>
      <c r="RI548" s="53"/>
      <c r="RJ548" s="54"/>
      <c r="RK548" s="55"/>
      <c r="RL548" s="73"/>
      <c r="RM548" s="51"/>
      <c r="RN548" s="50"/>
      <c r="RO548" s="53"/>
      <c r="RP548" s="54"/>
      <c r="RQ548" s="55"/>
      <c r="RR548" s="73"/>
      <c r="RS548" s="51"/>
      <c r="RT548" s="50"/>
      <c r="RU548" s="53"/>
      <c r="RV548" s="54"/>
      <c r="RW548" s="55"/>
      <c r="RX548" s="73"/>
      <c r="RY548" s="51"/>
      <c r="RZ548" s="50"/>
      <c r="SA548" s="53"/>
      <c r="SB548" s="54"/>
      <c r="SC548" s="55"/>
      <c r="SD548" s="73"/>
      <c r="SE548" s="51"/>
      <c r="SF548" s="50"/>
      <c r="SG548" s="53"/>
      <c r="SH548" s="54"/>
      <c r="SI548" s="55"/>
      <c r="SJ548" s="73"/>
      <c r="SK548" s="51"/>
      <c r="SL548" s="50"/>
      <c r="SM548" s="53"/>
      <c r="SN548" s="54"/>
      <c r="SO548" s="55"/>
      <c r="SP548" s="73"/>
      <c r="SQ548" s="51"/>
      <c r="SR548" s="50"/>
      <c r="SS548" s="53"/>
      <c r="ST548" s="54"/>
      <c r="SU548" s="55"/>
      <c r="SV548" s="73"/>
      <c r="SW548" s="51"/>
      <c r="SX548" s="50"/>
      <c r="SY548" s="53"/>
      <c r="SZ548" s="54"/>
      <c r="TA548" s="55"/>
      <c r="TB548" s="73"/>
      <c r="TC548" s="51"/>
      <c r="TD548" s="50"/>
      <c r="TE548" s="53"/>
      <c r="TF548" s="54"/>
      <c r="TG548" s="55"/>
      <c r="TH548" s="73"/>
      <c r="TI548" s="51"/>
      <c r="TJ548" s="50"/>
      <c r="TK548" s="53"/>
      <c r="TL548" s="54"/>
      <c r="TM548" s="55"/>
      <c r="TN548" s="73"/>
      <c r="TO548" s="51"/>
      <c r="TP548" s="50"/>
      <c r="TQ548" s="53"/>
      <c r="TR548" s="54"/>
      <c r="TS548" s="55"/>
      <c r="TT548" s="73"/>
      <c r="TU548" s="51"/>
      <c r="TV548" s="50"/>
      <c r="TW548" s="53"/>
      <c r="TX548" s="54"/>
      <c r="TY548" s="55"/>
      <c r="TZ548" s="73"/>
      <c r="UA548" s="51"/>
      <c r="UB548" s="50"/>
      <c r="UC548" s="53"/>
      <c r="UD548" s="54"/>
      <c r="UE548" s="55"/>
      <c r="UF548" s="73"/>
      <c r="UG548" s="51"/>
      <c r="UH548" s="50"/>
      <c r="UI548" s="53"/>
      <c r="UJ548" s="54"/>
      <c r="UK548" s="55"/>
      <c r="UL548" s="73"/>
      <c r="UM548" s="51"/>
      <c r="UN548" s="50"/>
      <c r="UO548" s="53"/>
      <c r="UP548" s="54"/>
      <c r="UQ548" s="55"/>
      <c r="UR548" s="73"/>
      <c r="US548" s="51"/>
      <c r="UT548" s="50"/>
      <c r="UU548" s="53"/>
      <c r="UV548" s="54"/>
      <c r="UW548" s="55"/>
      <c r="UX548" s="73"/>
      <c r="UY548" s="51"/>
      <c r="UZ548" s="50"/>
      <c r="VA548" s="53"/>
      <c r="VB548" s="54"/>
      <c r="VC548" s="55"/>
      <c r="VD548" s="73"/>
      <c r="VE548" s="51"/>
      <c r="VF548" s="50"/>
      <c r="VG548" s="53"/>
      <c r="VH548" s="54"/>
      <c r="VI548" s="55"/>
      <c r="VJ548" s="73"/>
      <c r="VK548" s="51"/>
      <c r="VL548" s="50"/>
      <c r="VM548" s="53"/>
      <c r="VN548" s="54"/>
      <c r="VO548" s="55"/>
      <c r="VP548" s="73"/>
      <c r="VQ548" s="51"/>
      <c r="VR548" s="50"/>
      <c r="VS548" s="53"/>
      <c r="VT548" s="54"/>
      <c r="VU548" s="55"/>
      <c r="VV548" s="73"/>
      <c r="VW548" s="51"/>
      <c r="VX548" s="50"/>
      <c r="VY548" s="53"/>
      <c r="VZ548" s="54"/>
      <c r="WA548" s="55"/>
      <c r="WB548" s="73"/>
      <c r="WC548" s="51"/>
      <c r="WD548" s="50"/>
      <c r="WE548" s="53"/>
      <c r="WF548" s="54"/>
      <c r="WG548" s="55"/>
      <c r="WH548" s="73"/>
      <c r="WI548" s="51"/>
      <c r="WJ548" s="50"/>
      <c r="WK548" s="53"/>
      <c r="WL548" s="54"/>
      <c r="WM548" s="55"/>
      <c r="WN548" s="73"/>
      <c r="WO548" s="51"/>
      <c r="WP548" s="50"/>
      <c r="WQ548" s="53"/>
      <c r="WR548" s="54"/>
      <c r="WS548" s="55"/>
      <c r="WT548" s="73"/>
      <c r="WU548" s="51"/>
      <c r="WV548" s="50"/>
      <c r="WW548" s="53"/>
      <c r="WX548" s="54"/>
      <c r="WY548" s="55"/>
      <c r="WZ548" s="73"/>
      <c r="XA548" s="51"/>
      <c r="XB548" s="50"/>
      <c r="XC548" s="53"/>
      <c r="XD548" s="54"/>
      <c r="XE548" s="55"/>
      <c r="XF548" s="73"/>
      <c r="XG548" s="51"/>
      <c r="XH548" s="50"/>
      <c r="XI548" s="53"/>
      <c r="XJ548" s="54"/>
      <c r="XK548" s="55"/>
      <c r="XL548" s="73"/>
      <c r="XM548" s="51"/>
      <c r="XN548" s="50"/>
      <c r="XO548" s="53"/>
      <c r="XP548" s="54"/>
      <c r="XQ548" s="55"/>
      <c r="XR548" s="73"/>
      <c r="XS548" s="51"/>
      <c r="XT548" s="50"/>
      <c r="XU548" s="53"/>
      <c r="XV548" s="54"/>
      <c r="XW548" s="55"/>
      <c r="XX548" s="73"/>
      <c r="XY548" s="51"/>
      <c r="XZ548" s="50"/>
      <c r="YA548" s="53"/>
      <c r="YB548" s="54"/>
      <c r="YC548" s="55"/>
      <c r="YD548" s="73"/>
      <c r="YE548" s="51"/>
      <c r="YF548" s="50"/>
      <c r="YG548" s="53"/>
      <c r="YH548" s="54"/>
      <c r="YI548" s="55"/>
      <c r="YJ548" s="73"/>
      <c r="YK548" s="51"/>
      <c r="YL548" s="50"/>
      <c r="YM548" s="53"/>
      <c r="YN548" s="54"/>
      <c r="YO548" s="55"/>
      <c r="YP548" s="73"/>
      <c r="YQ548" s="51"/>
      <c r="YR548" s="50"/>
      <c r="YS548" s="53"/>
      <c r="YT548" s="54"/>
      <c r="YU548" s="55"/>
      <c r="YV548" s="73"/>
      <c r="YW548" s="51"/>
      <c r="YX548" s="50"/>
      <c r="YY548" s="53"/>
      <c r="YZ548" s="54"/>
      <c r="ZA548" s="55"/>
      <c r="ZB548" s="73"/>
      <c r="ZC548" s="51"/>
      <c r="ZD548" s="50"/>
      <c r="ZE548" s="53"/>
      <c r="ZF548" s="54"/>
      <c r="ZG548" s="55"/>
      <c r="ZH548" s="73"/>
      <c r="ZI548" s="51"/>
      <c r="ZJ548" s="50"/>
      <c r="ZK548" s="53"/>
      <c r="ZL548" s="54"/>
      <c r="ZM548" s="55"/>
      <c r="ZN548" s="73"/>
      <c r="ZO548" s="51"/>
      <c r="ZP548" s="50"/>
      <c r="ZQ548" s="53"/>
      <c r="ZR548" s="54"/>
      <c r="ZS548" s="55"/>
      <c r="ZT548" s="73"/>
      <c r="ZU548" s="51"/>
      <c r="ZV548" s="50"/>
      <c r="ZW548" s="53"/>
      <c r="ZX548" s="54"/>
      <c r="ZY548" s="55"/>
      <c r="ZZ548" s="73"/>
      <c r="AAA548" s="51"/>
      <c r="AAB548" s="50"/>
      <c r="AAC548" s="53"/>
      <c r="AAD548" s="54"/>
      <c r="AAE548" s="55"/>
      <c r="AAF548" s="73"/>
      <c r="AAG548" s="51"/>
      <c r="AAH548" s="50"/>
      <c r="AAI548" s="53"/>
      <c r="AAJ548" s="54"/>
      <c r="AAK548" s="55"/>
      <c r="AAL548" s="73"/>
      <c r="AAM548" s="51"/>
      <c r="AAN548" s="50"/>
      <c r="AAO548" s="53"/>
      <c r="AAP548" s="54"/>
      <c r="AAQ548" s="55"/>
      <c r="AAR548" s="73"/>
      <c r="AAS548" s="51"/>
      <c r="AAT548" s="50"/>
      <c r="AAU548" s="53"/>
      <c r="AAV548" s="54"/>
      <c r="AAW548" s="55"/>
      <c r="AAX548" s="73"/>
      <c r="AAY548" s="51"/>
      <c r="AAZ548" s="50"/>
      <c r="ABA548" s="53"/>
      <c r="ABB548" s="54"/>
      <c r="ABC548" s="55"/>
      <c r="ABD548" s="73"/>
      <c r="ABE548" s="51"/>
      <c r="ABF548" s="50"/>
      <c r="ABG548" s="53"/>
      <c r="ABH548" s="54"/>
      <c r="ABI548" s="55"/>
      <c r="ABJ548" s="73"/>
      <c r="ABK548" s="51"/>
      <c r="ABL548" s="50"/>
      <c r="ABM548" s="53"/>
      <c r="ABN548" s="54"/>
      <c r="ABO548" s="55"/>
      <c r="ABP548" s="73"/>
      <c r="ABQ548" s="51"/>
      <c r="ABR548" s="50"/>
      <c r="ABS548" s="53"/>
      <c r="ABT548" s="54"/>
      <c r="ABU548" s="55"/>
      <c r="ABV548" s="73"/>
      <c r="ABW548" s="51"/>
      <c r="ABX548" s="50"/>
      <c r="ABY548" s="53"/>
      <c r="ABZ548" s="54"/>
      <c r="ACA548" s="55"/>
      <c r="ACB548" s="73"/>
      <c r="ACC548" s="51"/>
      <c r="ACD548" s="50"/>
      <c r="ACE548" s="53"/>
      <c r="ACF548" s="54"/>
      <c r="ACG548" s="55"/>
      <c r="ACH548" s="73"/>
      <c r="ACI548" s="51"/>
      <c r="ACJ548" s="50"/>
      <c r="ACK548" s="53"/>
      <c r="ACL548" s="54"/>
      <c r="ACM548" s="55"/>
      <c r="ACN548" s="73"/>
      <c r="ACO548" s="51"/>
      <c r="ACP548" s="50"/>
      <c r="ACQ548" s="53"/>
      <c r="ACR548" s="54"/>
      <c r="ACS548" s="55"/>
      <c r="ACT548" s="73"/>
      <c r="ACU548" s="51"/>
      <c r="ACV548" s="50"/>
      <c r="ACW548" s="53"/>
      <c r="ACX548" s="54"/>
      <c r="ACY548" s="55"/>
      <c r="ACZ548" s="73"/>
      <c r="ADA548" s="51"/>
      <c r="ADB548" s="50"/>
      <c r="ADC548" s="53"/>
      <c r="ADD548" s="54"/>
      <c r="ADE548" s="55"/>
      <c r="ADF548" s="73"/>
      <c r="ADG548" s="51"/>
      <c r="ADH548" s="50"/>
      <c r="ADI548" s="53"/>
      <c r="ADJ548" s="54"/>
      <c r="ADK548" s="55"/>
      <c r="ADL548" s="73"/>
      <c r="ADM548" s="51"/>
      <c r="ADN548" s="50"/>
      <c r="ADO548" s="53"/>
      <c r="ADP548" s="54"/>
      <c r="ADQ548" s="55"/>
      <c r="ADR548" s="73"/>
      <c r="ADS548" s="51"/>
      <c r="ADT548" s="50"/>
      <c r="ADU548" s="53"/>
      <c r="ADV548" s="54"/>
      <c r="ADW548" s="55"/>
      <c r="ADX548" s="73"/>
      <c r="ADY548" s="51"/>
      <c r="ADZ548" s="50"/>
      <c r="AEA548" s="53"/>
      <c r="AEB548" s="54"/>
      <c r="AEC548" s="55"/>
      <c r="AED548" s="73"/>
      <c r="AEE548" s="51"/>
      <c r="AEF548" s="50"/>
      <c r="AEG548" s="53"/>
      <c r="AEH548" s="54"/>
      <c r="AEI548" s="55"/>
      <c r="AEJ548" s="73"/>
      <c r="AEK548" s="51"/>
      <c r="AEL548" s="50"/>
      <c r="AEM548" s="53"/>
      <c r="AEN548" s="54"/>
      <c r="AEO548" s="55"/>
      <c r="AEP548" s="73"/>
      <c r="AEQ548" s="51"/>
      <c r="AER548" s="50"/>
      <c r="AES548" s="53"/>
      <c r="AET548" s="54"/>
      <c r="AEU548" s="55"/>
      <c r="AEV548" s="73"/>
      <c r="AEW548" s="51"/>
      <c r="AEX548" s="50"/>
      <c r="AEY548" s="53"/>
      <c r="AEZ548" s="54"/>
      <c r="AFA548" s="55"/>
      <c r="AFB548" s="73"/>
      <c r="AFC548" s="51"/>
      <c r="AFD548" s="50"/>
      <c r="AFE548" s="53"/>
      <c r="AFF548" s="54"/>
      <c r="AFG548" s="55"/>
      <c r="AFH548" s="73"/>
      <c r="AFI548" s="51"/>
      <c r="AFJ548" s="50"/>
      <c r="AFK548" s="53"/>
      <c r="AFL548" s="54"/>
      <c r="AFM548" s="55"/>
      <c r="AFN548" s="73"/>
      <c r="AFO548" s="51"/>
      <c r="AFP548" s="50"/>
      <c r="AFQ548" s="53"/>
      <c r="AFR548" s="54"/>
      <c r="AFS548" s="55"/>
      <c r="AFT548" s="73"/>
      <c r="AFU548" s="51"/>
      <c r="AFV548" s="50"/>
      <c r="AFW548" s="53"/>
      <c r="AFX548" s="54"/>
      <c r="AFY548" s="55"/>
      <c r="AFZ548" s="73"/>
      <c r="AGA548" s="51"/>
      <c r="AGB548" s="50"/>
      <c r="AGC548" s="53"/>
      <c r="AGD548" s="54"/>
      <c r="AGE548" s="55"/>
      <c r="AGF548" s="73"/>
      <c r="AGG548" s="51"/>
      <c r="AGH548" s="50"/>
      <c r="AGI548" s="53"/>
      <c r="AGJ548" s="54"/>
      <c r="AGK548" s="55"/>
      <c r="AGL548" s="73"/>
      <c r="AGM548" s="51"/>
      <c r="AGN548" s="50"/>
      <c r="AGO548" s="53"/>
      <c r="AGP548" s="54"/>
      <c r="AGQ548" s="55"/>
      <c r="AGR548" s="73"/>
      <c r="AGS548" s="51"/>
      <c r="AGT548" s="50"/>
      <c r="AGU548" s="53"/>
      <c r="AGV548" s="54"/>
      <c r="AGW548" s="55"/>
      <c r="AGX548" s="73"/>
      <c r="AGY548" s="51"/>
      <c r="AGZ548" s="50"/>
      <c r="AHA548" s="53"/>
      <c r="AHB548" s="54"/>
      <c r="AHC548" s="55"/>
      <c r="AHD548" s="73"/>
      <c r="AHE548" s="51"/>
      <c r="AHF548" s="50"/>
      <c r="AHG548" s="53"/>
      <c r="AHH548" s="54"/>
      <c r="AHI548" s="55"/>
      <c r="AHJ548" s="73"/>
      <c r="AHK548" s="51"/>
      <c r="AHL548" s="50"/>
      <c r="AHM548" s="53"/>
      <c r="AHN548" s="54"/>
      <c r="AHO548" s="55"/>
      <c r="AHP548" s="73"/>
      <c r="AHQ548" s="51"/>
      <c r="AHR548" s="50"/>
      <c r="AHS548" s="53"/>
      <c r="AHT548" s="54"/>
      <c r="AHU548" s="55"/>
      <c r="AHV548" s="73"/>
      <c r="AHW548" s="51"/>
      <c r="AHX548" s="50"/>
      <c r="AHY548" s="53"/>
      <c r="AHZ548" s="54"/>
      <c r="AIA548" s="55"/>
      <c r="AIB548" s="73"/>
      <c r="AIC548" s="51"/>
      <c r="AID548" s="50"/>
      <c r="AIE548" s="53"/>
      <c r="AIF548" s="54"/>
      <c r="AIG548" s="55"/>
      <c r="AIH548" s="73"/>
      <c r="AII548" s="51"/>
      <c r="AIJ548" s="50"/>
      <c r="AIK548" s="53"/>
      <c r="AIL548" s="54"/>
      <c r="AIM548" s="55"/>
      <c r="AIN548" s="73"/>
      <c r="AIO548" s="51"/>
      <c r="AIP548" s="50"/>
      <c r="AIQ548" s="53"/>
      <c r="AIR548" s="54"/>
      <c r="AIS548" s="55"/>
      <c r="AIT548" s="73"/>
      <c r="AIU548" s="51"/>
      <c r="AIV548" s="50"/>
      <c r="AIW548" s="53"/>
      <c r="AIX548" s="54"/>
      <c r="AIY548" s="55"/>
      <c r="AIZ548" s="73"/>
      <c r="AJA548" s="51"/>
      <c r="AJB548" s="50"/>
      <c r="AJC548" s="53"/>
      <c r="AJD548" s="54"/>
      <c r="AJE548" s="55"/>
      <c r="AJF548" s="73"/>
      <c r="AJG548" s="51"/>
      <c r="AJH548" s="50"/>
      <c r="AJI548" s="53"/>
      <c r="AJJ548" s="54"/>
      <c r="AJK548" s="55"/>
      <c r="AJL548" s="73"/>
      <c r="AJM548" s="51"/>
      <c r="AJN548" s="50"/>
      <c r="AJO548" s="53"/>
      <c r="AJP548" s="54"/>
      <c r="AJQ548" s="55"/>
      <c r="AJR548" s="73"/>
      <c r="AJS548" s="51"/>
      <c r="AJT548" s="50"/>
      <c r="AJU548" s="53"/>
      <c r="AJV548" s="54"/>
      <c r="AJW548" s="55"/>
      <c r="AJX548" s="73"/>
      <c r="AJY548" s="51"/>
      <c r="AJZ548" s="50"/>
      <c r="AKA548" s="53"/>
      <c r="AKB548" s="54"/>
      <c r="AKC548" s="55"/>
      <c r="AKD548" s="73"/>
      <c r="AKE548" s="51"/>
      <c r="AKF548" s="50"/>
      <c r="AKG548" s="53"/>
      <c r="AKH548" s="54"/>
      <c r="AKI548" s="55"/>
      <c r="AKJ548" s="73"/>
      <c r="AKK548" s="51"/>
      <c r="AKL548" s="50"/>
      <c r="AKM548" s="53"/>
      <c r="AKN548" s="54"/>
      <c r="AKO548" s="55"/>
      <c r="AKP548" s="73"/>
      <c r="AKQ548" s="51"/>
      <c r="AKR548" s="50"/>
      <c r="AKS548" s="53"/>
      <c r="AKT548" s="54"/>
      <c r="AKU548" s="55"/>
      <c r="AKV548" s="73"/>
      <c r="AKW548" s="51"/>
      <c r="AKX548" s="50"/>
      <c r="AKY548" s="53"/>
      <c r="AKZ548" s="54"/>
      <c r="ALA548" s="55"/>
      <c r="ALB548" s="73"/>
      <c r="ALC548" s="51"/>
      <c r="ALD548" s="50"/>
      <c r="ALE548" s="53"/>
      <c r="ALF548" s="54"/>
      <c r="ALG548" s="55"/>
      <c r="ALH548" s="73"/>
      <c r="ALI548" s="51"/>
      <c r="ALJ548" s="50"/>
      <c r="ALK548" s="53"/>
      <c r="ALL548" s="54"/>
      <c r="ALM548" s="55"/>
      <c r="ALN548" s="73"/>
      <c r="ALO548" s="51"/>
      <c r="ALP548" s="50"/>
      <c r="ALQ548" s="53"/>
      <c r="ALR548" s="54"/>
      <c r="ALS548" s="55"/>
      <c r="ALT548" s="73"/>
      <c r="ALU548" s="51"/>
      <c r="ALV548" s="50"/>
      <c r="ALW548" s="53"/>
      <c r="ALX548" s="54"/>
      <c r="ALY548" s="55"/>
      <c r="ALZ548" s="73"/>
      <c r="AMA548" s="51"/>
      <c r="AMB548" s="50"/>
      <c r="AMC548" s="53"/>
      <c r="AMD548" s="54"/>
      <c r="AME548" s="55"/>
      <c r="AMF548" s="73"/>
      <c r="AMG548" s="51"/>
      <c r="AMH548" s="50"/>
      <c r="AMI548" s="53"/>
      <c r="AMJ548" s="54"/>
      <c r="AMK548" s="55"/>
      <c r="AML548" s="73"/>
      <c r="AMM548" s="51"/>
      <c r="AMN548" s="50"/>
      <c r="AMO548" s="53"/>
      <c r="AMP548" s="54"/>
      <c r="AMQ548" s="55"/>
      <c r="AMR548" s="73"/>
      <c r="AMS548" s="51"/>
      <c r="AMT548" s="50"/>
      <c r="AMU548" s="53"/>
      <c r="AMV548" s="54"/>
      <c r="AMW548" s="55"/>
      <c r="AMX548" s="73"/>
      <c r="AMY548" s="51"/>
      <c r="AMZ548" s="50"/>
      <c r="ANA548" s="53"/>
      <c r="ANB548" s="54"/>
      <c r="ANC548" s="55"/>
      <c r="AND548" s="73"/>
      <c r="ANE548" s="51"/>
      <c r="ANF548" s="50"/>
      <c r="ANG548" s="53"/>
      <c r="ANH548" s="54"/>
      <c r="ANI548" s="55"/>
      <c r="ANJ548" s="73"/>
      <c r="ANK548" s="51"/>
      <c r="ANL548" s="50"/>
      <c r="ANM548" s="53"/>
      <c r="ANN548" s="54"/>
      <c r="ANO548" s="55"/>
      <c r="ANP548" s="73"/>
      <c r="ANQ548" s="51"/>
      <c r="ANR548" s="50"/>
      <c r="ANS548" s="53"/>
      <c r="ANT548" s="54"/>
      <c r="ANU548" s="55"/>
      <c r="ANV548" s="73"/>
      <c r="ANW548" s="51"/>
      <c r="ANX548" s="50"/>
      <c r="ANY548" s="53"/>
      <c r="ANZ548" s="54"/>
      <c r="AOA548" s="55"/>
      <c r="AOB548" s="73"/>
      <c r="AOC548" s="51"/>
      <c r="AOD548" s="50"/>
      <c r="AOE548" s="53"/>
      <c r="AOF548" s="54"/>
      <c r="AOG548" s="55"/>
      <c r="AOH548" s="73"/>
      <c r="AOI548" s="51"/>
      <c r="AOJ548" s="50"/>
      <c r="AOK548" s="53"/>
      <c r="AOL548" s="54"/>
      <c r="AOM548" s="55"/>
      <c r="AON548" s="73"/>
      <c r="AOO548" s="51"/>
      <c r="AOP548" s="50"/>
      <c r="AOQ548" s="53"/>
      <c r="AOR548" s="54"/>
      <c r="AOS548" s="55"/>
      <c r="AOT548" s="73"/>
      <c r="AOU548" s="51"/>
      <c r="AOV548" s="50"/>
      <c r="AOW548" s="53"/>
      <c r="AOX548" s="54"/>
      <c r="AOY548" s="55"/>
      <c r="AOZ548" s="73"/>
      <c r="APA548" s="51"/>
      <c r="APB548" s="50"/>
      <c r="APC548" s="53"/>
      <c r="APD548" s="54"/>
      <c r="APE548" s="55"/>
      <c r="APF548" s="73"/>
      <c r="APG548" s="51"/>
      <c r="APH548" s="50"/>
      <c r="API548" s="53"/>
      <c r="APJ548" s="54"/>
      <c r="APK548" s="55"/>
      <c r="APL548" s="73"/>
      <c r="APM548" s="51"/>
      <c r="APN548" s="50"/>
      <c r="APO548" s="53"/>
      <c r="APP548" s="54"/>
      <c r="APQ548" s="55"/>
      <c r="APR548" s="73"/>
      <c r="APS548" s="51"/>
      <c r="APT548" s="50"/>
      <c r="APU548" s="53"/>
      <c r="APV548" s="54"/>
      <c r="APW548" s="55"/>
      <c r="APX548" s="73"/>
      <c r="APY548" s="51"/>
      <c r="APZ548" s="50"/>
      <c r="AQA548" s="53"/>
      <c r="AQB548" s="54"/>
      <c r="AQC548" s="55"/>
      <c r="AQD548" s="73"/>
      <c r="AQE548" s="51"/>
      <c r="AQF548" s="50"/>
      <c r="AQG548" s="53"/>
      <c r="AQH548" s="54"/>
      <c r="AQI548" s="55"/>
      <c r="AQJ548" s="73"/>
      <c r="AQK548" s="51"/>
      <c r="AQL548" s="50"/>
      <c r="AQM548" s="53"/>
      <c r="AQN548" s="54"/>
      <c r="AQO548" s="55"/>
      <c r="AQP548" s="73"/>
      <c r="AQQ548" s="51"/>
      <c r="AQR548" s="50"/>
      <c r="AQS548" s="53"/>
      <c r="AQT548" s="54"/>
      <c r="AQU548" s="55"/>
      <c r="AQV548" s="73"/>
      <c r="AQW548" s="51"/>
      <c r="AQX548" s="50"/>
      <c r="AQY548" s="53"/>
      <c r="AQZ548" s="54"/>
      <c r="ARA548" s="55"/>
      <c r="ARB548" s="73"/>
      <c r="ARC548" s="51"/>
      <c r="ARD548" s="50"/>
      <c r="ARE548" s="53"/>
      <c r="ARF548" s="54"/>
      <c r="ARG548" s="55"/>
      <c r="ARH548" s="73"/>
      <c r="ARI548" s="51"/>
      <c r="ARJ548" s="50"/>
      <c r="ARK548" s="53"/>
      <c r="ARL548" s="54"/>
      <c r="ARM548" s="55"/>
      <c r="ARN548" s="73"/>
      <c r="ARO548" s="51"/>
      <c r="ARP548" s="50"/>
      <c r="ARQ548" s="53"/>
      <c r="ARR548" s="54"/>
      <c r="ARS548" s="55"/>
      <c r="ART548" s="73"/>
      <c r="ARU548" s="51"/>
      <c r="ARV548" s="50"/>
      <c r="ARW548" s="53"/>
      <c r="ARX548" s="54"/>
      <c r="ARY548" s="55"/>
      <c r="ARZ548" s="73"/>
      <c r="ASA548" s="51"/>
      <c r="ASB548" s="50"/>
      <c r="ASC548" s="53"/>
      <c r="ASD548" s="54"/>
      <c r="ASE548" s="55"/>
      <c r="ASF548" s="73"/>
      <c r="ASG548" s="51"/>
      <c r="ASH548" s="50"/>
      <c r="ASI548" s="53"/>
      <c r="ASJ548" s="54"/>
      <c r="ASK548" s="55"/>
      <c r="ASL548" s="73"/>
      <c r="ASM548" s="51"/>
      <c r="ASN548" s="50"/>
      <c r="ASO548" s="53"/>
      <c r="ASP548" s="54"/>
      <c r="ASQ548" s="55"/>
      <c r="ASR548" s="73"/>
      <c r="ASS548" s="51"/>
      <c r="AST548" s="50"/>
      <c r="ASU548" s="53"/>
      <c r="ASV548" s="54"/>
      <c r="ASW548" s="55"/>
      <c r="ASX548" s="73"/>
      <c r="ASY548" s="51"/>
      <c r="ASZ548" s="50"/>
      <c r="ATA548" s="53"/>
      <c r="ATB548" s="54"/>
      <c r="ATC548" s="55"/>
      <c r="ATD548" s="73"/>
      <c r="ATE548" s="51"/>
      <c r="ATF548" s="50"/>
      <c r="ATG548" s="53"/>
      <c r="ATH548" s="54"/>
      <c r="ATI548" s="55"/>
      <c r="ATJ548" s="73"/>
      <c r="ATK548" s="51"/>
      <c r="ATL548" s="50"/>
      <c r="ATM548" s="53"/>
      <c r="ATN548" s="54"/>
      <c r="ATO548" s="55"/>
      <c r="ATP548" s="73"/>
      <c r="ATQ548" s="51"/>
      <c r="ATR548" s="50"/>
      <c r="ATS548" s="53"/>
      <c r="ATT548" s="54"/>
      <c r="ATU548" s="55"/>
      <c r="ATV548" s="73"/>
      <c r="ATW548" s="51"/>
      <c r="ATX548" s="50"/>
      <c r="ATY548" s="53"/>
      <c r="ATZ548" s="54"/>
      <c r="AUA548" s="55"/>
      <c r="AUB548" s="73"/>
      <c r="AUC548" s="51"/>
      <c r="AUD548" s="50"/>
      <c r="AUE548" s="53"/>
      <c r="AUF548" s="54"/>
      <c r="AUG548" s="55"/>
      <c r="AUH548" s="73"/>
      <c r="AUI548" s="51"/>
      <c r="AUJ548" s="50"/>
      <c r="AUK548" s="53"/>
      <c r="AUL548" s="54"/>
      <c r="AUM548" s="55"/>
      <c r="AUN548" s="73"/>
      <c r="AUO548" s="51"/>
      <c r="AUP548" s="50"/>
      <c r="AUQ548" s="53"/>
      <c r="AUR548" s="54"/>
      <c r="AUS548" s="55"/>
      <c r="AUT548" s="73"/>
      <c r="AUU548" s="51"/>
      <c r="AUV548" s="50"/>
      <c r="AUW548" s="53"/>
      <c r="AUX548" s="54"/>
      <c r="AUY548" s="55"/>
      <c r="AUZ548" s="73"/>
      <c r="AVA548" s="51"/>
      <c r="AVB548" s="50"/>
      <c r="AVC548" s="53"/>
      <c r="AVD548" s="54"/>
      <c r="AVE548" s="55"/>
      <c r="AVF548" s="73"/>
      <c r="AVG548" s="51"/>
      <c r="AVH548" s="50"/>
      <c r="AVI548" s="53"/>
      <c r="AVJ548" s="54"/>
      <c r="AVK548" s="55"/>
      <c r="AVL548" s="73"/>
      <c r="AVM548" s="51"/>
      <c r="AVN548" s="50"/>
      <c r="AVO548" s="53"/>
      <c r="AVP548" s="54"/>
      <c r="AVQ548" s="55"/>
      <c r="AVR548" s="73"/>
      <c r="AVS548" s="51"/>
      <c r="AVT548" s="50"/>
      <c r="AVU548" s="53"/>
      <c r="AVV548" s="54"/>
      <c r="AVW548" s="55"/>
      <c r="AVX548" s="73"/>
      <c r="AVY548" s="51"/>
      <c r="AVZ548" s="50"/>
      <c r="AWA548" s="53"/>
      <c r="AWB548" s="54"/>
      <c r="AWC548" s="55"/>
      <c r="AWD548" s="73"/>
      <c r="AWE548" s="51"/>
      <c r="AWF548" s="50"/>
      <c r="AWG548" s="53"/>
      <c r="AWH548" s="54"/>
      <c r="AWI548" s="55"/>
      <c r="AWJ548" s="73"/>
      <c r="AWK548" s="51"/>
      <c r="AWL548" s="50"/>
      <c r="AWM548" s="53"/>
      <c r="AWN548" s="54"/>
      <c r="AWO548" s="55"/>
      <c r="AWP548" s="73"/>
      <c r="AWQ548" s="51"/>
      <c r="AWR548" s="50"/>
      <c r="AWS548" s="53"/>
      <c r="AWT548" s="54"/>
      <c r="AWU548" s="55"/>
      <c r="AWV548" s="73"/>
      <c r="AWW548" s="51"/>
      <c r="AWX548" s="50"/>
      <c r="AWY548" s="53"/>
      <c r="AWZ548" s="54"/>
      <c r="AXA548" s="55"/>
      <c r="AXB548" s="73"/>
      <c r="AXC548" s="51"/>
      <c r="AXD548" s="50"/>
      <c r="AXE548" s="53"/>
      <c r="AXF548" s="54"/>
      <c r="AXG548" s="55"/>
      <c r="AXH548" s="73"/>
      <c r="AXI548" s="51"/>
      <c r="AXJ548" s="50"/>
      <c r="AXK548" s="53"/>
      <c r="AXL548" s="54"/>
      <c r="AXM548" s="55"/>
      <c r="AXN548" s="73"/>
      <c r="AXO548" s="51"/>
      <c r="AXP548" s="50"/>
      <c r="AXQ548" s="53"/>
      <c r="AXR548" s="54"/>
      <c r="AXS548" s="55"/>
      <c r="AXT548" s="73"/>
      <c r="AXU548" s="51"/>
      <c r="AXV548" s="50"/>
      <c r="AXW548" s="53"/>
      <c r="AXX548" s="54"/>
      <c r="AXY548" s="55"/>
      <c r="AXZ548" s="73"/>
      <c r="AYA548" s="51"/>
      <c r="AYB548" s="50"/>
      <c r="AYC548" s="53"/>
      <c r="AYD548" s="54"/>
      <c r="AYE548" s="55"/>
      <c r="AYF548" s="73"/>
      <c r="AYG548" s="51"/>
      <c r="AYH548" s="50"/>
      <c r="AYI548" s="53"/>
      <c r="AYJ548" s="54"/>
      <c r="AYK548" s="55"/>
      <c r="AYL548" s="73"/>
      <c r="AYM548" s="51"/>
      <c r="AYN548" s="50"/>
      <c r="AYO548" s="53"/>
      <c r="AYP548" s="54"/>
      <c r="AYQ548" s="55"/>
      <c r="AYR548" s="73"/>
      <c r="AYS548" s="51"/>
      <c r="AYT548" s="50"/>
      <c r="AYU548" s="53"/>
      <c r="AYV548" s="54"/>
      <c r="AYW548" s="55"/>
      <c r="AYX548" s="73"/>
      <c r="AYY548" s="51"/>
      <c r="AYZ548" s="50"/>
      <c r="AZA548" s="53"/>
      <c r="AZB548" s="54"/>
      <c r="AZC548" s="55"/>
      <c r="AZD548" s="73"/>
      <c r="AZE548" s="51"/>
      <c r="AZF548" s="50"/>
      <c r="AZG548" s="53"/>
      <c r="AZH548" s="54"/>
      <c r="AZI548" s="55"/>
      <c r="AZJ548" s="73"/>
      <c r="AZK548" s="51"/>
      <c r="AZL548" s="50"/>
      <c r="AZM548" s="53"/>
      <c r="AZN548" s="54"/>
      <c r="AZO548" s="55"/>
      <c r="AZP548" s="73"/>
      <c r="AZQ548" s="51"/>
      <c r="AZR548" s="50"/>
      <c r="AZS548" s="53"/>
      <c r="AZT548" s="54"/>
      <c r="AZU548" s="55"/>
      <c r="AZV548" s="73"/>
      <c r="AZW548" s="51"/>
      <c r="AZX548" s="50"/>
      <c r="AZY548" s="53"/>
      <c r="AZZ548" s="54"/>
      <c r="BAA548" s="55"/>
      <c r="BAB548" s="73"/>
      <c r="BAC548" s="51"/>
      <c r="BAD548" s="50"/>
      <c r="BAE548" s="53"/>
      <c r="BAF548" s="54"/>
      <c r="BAG548" s="55"/>
      <c r="BAH548" s="73"/>
      <c r="BAI548" s="51"/>
      <c r="BAJ548" s="50"/>
      <c r="BAK548" s="53"/>
      <c r="BAL548" s="54"/>
      <c r="BAM548" s="55"/>
      <c r="BAN548" s="73"/>
      <c r="BAO548" s="51"/>
      <c r="BAP548" s="50"/>
      <c r="BAQ548" s="53"/>
      <c r="BAR548" s="54"/>
      <c r="BAS548" s="55"/>
      <c r="BAT548" s="73"/>
      <c r="BAU548" s="51"/>
      <c r="BAV548" s="50"/>
      <c r="BAW548" s="53"/>
      <c r="BAX548" s="54"/>
      <c r="BAY548" s="55"/>
      <c r="BAZ548" s="73"/>
      <c r="BBA548" s="51"/>
      <c r="BBB548" s="50"/>
      <c r="BBC548" s="53"/>
      <c r="BBD548" s="54"/>
      <c r="BBE548" s="55"/>
      <c r="BBF548" s="73"/>
      <c r="BBG548" s="51"/>
      <c r="BBH548" s="50"/>
      <c r="BBI548" s="53"/>
      <c r="BBJ548" s="54"/>
      <c r="BBK548" s="55"/>
      <c r="BBL548" s="73"/>
      <c r="BBM548" s="51"/>
      <c r="BBN548" s="50"/>
      <c r="BBO548" s="53"/>
      <c r="BBP548" s="54"/>
      <c r="BBQ548" s="55"/>
      <c r="BBR548" s="73"/>
      <c r="BBS548" s="51"/>
      <c r="BBT548" s="50"/>
      <c r="BBU548" s="53"/>
      <c r="BBV548" s="54"/>
      <c r="BBW548" s="55"/>
      <c r="BBX548" s="73"/>
      <c r="BBY548" s="51"/>
      <c r="BBZ548" s="50"/>
      <c r="BCA548" s="53"/>
      <c r="BCB548" s="54"/>
      <c r="BCC548" s="55"/>
      <c r="BCD548" s="73"/>
      <c r="BCE548" s="51"/>
      <c r="BCF548" s="50"/>
      <c r="BCG548" s="53"/>
      <c r="BCH548" s="54"/>
      <c r="BCI548" s="55"/>
      <c r="BCJ548" s="73"/>
      <c r="BCK548" s="51"/>
      <c r="BCL548" s="50"/>
      <c r="BCM548" s="53"/>
      <c r="BCN548" s="54"/>
      <c r="BCO548" s="55"/>
      <c r="BCP548" s="73"/>
      <c r="BCQ548" s="51"/>
      <c r="BCR548" s="50"/>
      <c r="BCS548" s="53"/>
      <c r="BCT548" s="54"/>
      <c r="BCU548" s="55"/>
      <c r="BCV548" s="73"/>
      <c r="BCW548" s="51"/>
      <c r="BCX548" s="50"/>
      <c r="BCY548" s="53"/>
      <c r="BCZ548" s="54"/>
      <c r="BDA548" s="55"/>
      <c r="BDB548" s="73"/>
      <c r="BDC548" s="51"/>
      <c r="BDD548" s="50"/>
      <c r="BDE548" s="53"/>
      <c r="BDF548" s="54"/>
      <c r="BDG548" s="55"/>
      <c r="BDH548" s="73"/>
      <c r="BDI548" s="51"/>
      <c r="BDJ548" s="50"/>
      <c r="BDK548" s="53"/>
      <c r="BDL548" s="54"/>
      <c r="BDM548" s="55"/>
      <c r="BDN548" s="73"/>
      <c r="BDO548" s="51"/>
      <c r="BDP548" s="50"/>
      <c r="BDQ548" s="53"/>
      <c r="BDR548" s="54"/>
      <c r="BDS548" s="55"/>
      <c r="BDT548" s="73"/>
      <c r="BDU548" s="51"/>
      <c r="BDV548" s="50"/>
      <c r="BDW548" s="53"/>
      <c r="BDX548" s="54"/>
      <c r="BDY548" s="55"/>
      <c r="BDZ548" s="73"/>
      <c r="BEA548" s="51"/>
      <c r="BEB548" s="50"/>
      <c r="BEC548" s="53"/>
      <c r="BED548" s="54"/>
      <c r="BEE548" s="55"/>
      <c r="BEF548" s="73"/>
      <c r="BEG548" s="51"/>
      <c r="BEH548" s="50"/>
      <c r="BEI548" s="53"/>
      <c r="BEJ548" s="54"/>
      <c r="BEK548" s="55"/>
      <c r="BEL548" s="73"/>
      <c r="BEM548" s="51"/>
      <c r="BEN548" s="50"/>
      <c r="BEO548" s="53"/>
      <c r="BEP548" s="54"/>
      <c r="BEQ548" s="55"/>
      <c r="BER548" s="73"/>
      <c r="BES548" s="51"/>
      <c r="BET548" s="50"/>
      <c r="BEU548" s="53"/>
      <c r="BEV548" s="54"/>
      <c r="BEW548" s="55"/>
      <c r="BEX548" s="73"/>
      <c r="BEY548" s="51"/>
      <c r="BEZ548" s="50"/>
      <c r="BFA548" s="53"/>
      <c r="BFB548" s="54"/>
      <c r="BFC548" s="55"/>
      <c r="BFD548" s="73"/>
      <c r="BFE548" s="51"/>
      <c r="BFF548" s="50"/>
      <c r="BFG548" s="53"/>
      <c r="BFH548" s="54"/>
      <c r="BFI548" s="55"/>
      <c r="BFJ548" s="73"/>
      <c r="BFK548" s="51"/>
      <c r="BFL548" s="50"/>
      <c r="BFM548" s="53"/>
      <c r="BFN548" s="54"/>
      <c r="BFO548" s="55"/>
      <c r="BFP548" s="73"/>
      <c r="BFQ548" s="51"/>
      <c r="BFR548" s="50"/>
      <c r="BFS548" s="53"/>
      <c r="BFT548" s="54"/>
      <c r="BFU548" s="55"/>
      <c r="BFV548" s="73"/>
      <c r="BFW548" s="51"/>
      <c r="BFX548" s="50"/>
      <c r="BFY548" s="53"/>
      <c r="BFZ548" s="54"/>
      <c r="BGA548" s="55"/>
      <c r="BGB548" s="73"/>
      <c r="BGC548" s="51"/>
      <c r="BGD548" s="50"/>
      <c r="BGE548" s="53"/>
      <c r="BGF548" s="54"/>
      <c r="BGG548" s="55"/>
      <c r="BGH548" s="73"/>
      <c r="BGI548" s="51"/>
      <c r="BGJ548" s="50"/>
      <c r="BGK548" s="53"/>
      <c r="BGL548" s="54"/>
      <c r="BGM548" s="55"/>
      <c r="BGN548" s="73"/>
      <c r="BGO548" s="51"/>
      <c r="BGP548" s="50"/>
      <c r="BGQ548" s="53"/>
      <c r="BGR548" s="54"/>
      <c r="BGS548" s="55"/>
      <c r="BGT548" s="73"/>
      <c r="BGU548" s="51"/>
      <c r="BGV548" s="50"/>
      <c r="BGW548" s="53"/>
      <c r="BGX548" s="54"/>
      <c r="BGY548" s="55"/>
      <c r="BGZ548" s="73"/>
      <c r="BHA548" s="51"/>
      <c r="BHB548" s="50"/>
      <c r="BHC548" s="53"/>
      <c r="BHD548" s="54"/>
      <c r="BHE548" s="55"/>
      <c r="BHF548" s="73"/>
      <c r="BHG548" s="51"/>
      <c r="BHH548" s="50"/>
      <c r="BHI548" s="53"/>
      <c r="BHJ548" s="54"/>
      <c r="BHK548" s="55"/>
      <c r="BHL548" s="73"/>
      <c r="BHM548" s="51"/>
      <c r="BHN548" s="50"/>
      <c r="BHO548" s="53"/>
      <c r="BHP548" s="54"/>
      <c r="BHQ548" s="55"/>
      <c r="BHR548" s="73"/>
      <c r="BHS548" s="51"/>
      <c r="BHT548" s="50"/>
      <c r="BHU548" s="53"/>
      <c r="BHV548" s="54"/>
      <c r="BHW548" s="55"/>
      <c r="BHX548" s="73"/>
      <c r="BHY548" s="51"/>
      <c r="BHZ548" s="50"/>
      <c r="BIA548" s="53"/>
      <c r="BIB548" s="54"/>
      <c r="BIC548" s="55"/>
      <c r="BID548" s="73"/>
      <c r="BIE548" s="51"/>
      <c r="BIF548" s="50"/>
      <c r="BIG548" s="53"/>
      <c r="BIH548" s="54"/>
      <c r="BII548" s="55"/>
      <c r="BIJ548" s="73"/>
      <c r="BIK548" s="51"/>
      <c r="BIL548" s="50"/>
      <c r="BIM548" s="53"/>
      <c r="BIN548" s="54"/>
      <c r="BIO548" s="55"/>
      <c r="BIP548" s="73"/>
      <c r="BIQ548" s="51"/>
      <c r="BIR548" s="50"/>
      <c r="BIS548" s="53"/>
      <c r="BIT548" s="54"/>
      <c r="BIU548" s="55"/>
      <c r="BIV548" s="73"/>
      <c r="BIW548" s="51"/>
      <c r="BIX548" s="50"/>
      <c r="BIY548" s="53"/>
      <c r="BIZ548" s="54"/>
      <c r="BJA548" s="55"/>
      <c r="BJB548" s="73"/>
      <c r="BJC548" s="51"/>
      <c r="BJD548" s="50"/>
      <c r="BJE548" s="53"/>
      <c r="BJF548" s="54"/>
      <c r="BJG548" s="55"/>
      <c r="BJH548" s="73"/>
      <c r="BJI548" s="51"/>
      <c r="BJJ548" s="50"/>
      <c r="BJK548" s="53"/>
      <c r="BJL548" s="54"/>
      <c r="BJM548" s="55"/>
      <c r="BJN548" s="73"/>
      <c r="BJO548" s="51"/>
      <c r="BJP548" s="50"/>
      <c r="BJQ548" s="53"/>
      <c r="BJR548" s="54"/>
      <c r="BJS548" s="55"/>
      <c r="BJT548" s="73"/>
      <c r="BJU548" s="51"/>
      <c r="BJV548" s="50"/>
      <c r="BJW548" s="53"/>
      <c r="BJX548" s="54"/>
      <c r="BJY548" s="55"/>
      <c r="BJZ548" s="73"/>
      <c r="BKA548" s="51"/>
      <c r="BKB548" s="50"/>
      <c r="BKC548" s="53"/>
      <c r="BKD548" s="54"/>
      <c r="BKE548" s="55"/>
      <c r="BKF548" s="73"/>
      <c r="BKG548" s="51"/>
      <c r="BKH548" s="50"/>
      <c r="BKI548" s="53"/>
      <c r="BKJ548" s="54"/>
      <c r="BKK548" s="55"/>
      <c r="BKL548" s="73"/>
      <c r="BKM548" s="51"/>
      <c r="BKN548" s="50"/>
      <c r="BKO548" s="53"/>
      <c r="BKP548" s="54"/>
      <c r="BKQ548" s="55"/>
      <c r="BKR548" s="73"/>
      <c r="BKS548" s="51"/>
      <c r="BKT548" s="50"/>
      <c r="BKU548" s="53"/>
      <c r="BKV548" s="54"/>
      <c r="BKW548" s="55"/>
      <c r="BKX548" s="73"/>
      <c r="BKY548" s="51"/>
      <c r="BKZ548" s="50"/>
      <c r="BLA548" s="53"/>
      <c r="BLB548" s="54"/>
      <c r="BLC548" s="55"/>
      <c r="BLD548" s="73"/>
      <c r="BLE548" s="51"/>
      <c r="BLF548" s="50"/>
      <c r="BLG548" s="53"/>
      <c r="BLH548" s="54"/>
      <c r="BLI548" s="55"/>
      <c r="BLJ548" s="73"/>
      <c r="BLK548" s="51"/>
      <c r="BLL548" s="50"/>
      <c r="BLM548" s="53"/>
      <c r="BLN548" s="54"/>
      <c r="BLO548" s="55"/>
      <c r="BLP548" s="73"/>
      <c r="BLQ548" s="51"/>
      <c r="BLR548" s="50"/>
      <c r="BLS548" s="53"/>
      <c r="BLT548" s="54"/>
      <c r="BLU548" s="55"/>
      <c r="BLV548" s="73"/>
      <c r="BLW548" s="51"/>
      <c r="BLX548" s="50"/>
      <c r="BLY548" s="53"/>
      <c r="BLZ548" s="54"/>
      <c r="BMA548" s="55"/>
      <c r="BMB548" s="73"/>
      <c r="BMC548" s="51"/>
      <c r="BMD548" s="50"/>
      <c r="BME548" s="53"/>
      <c r="BMF548" s="54"/>
      <c r="BMG548" s="55"/>
      <c r="BMH548" s="73"/>
      <c r="BMI548" s="51"/>
      <c r="BMJ548" s="50"/>
      <c r="BMK548" s="53"/>
      <c r="BML548" s="54"/>
      <c r="BMM548" s="55"/>
      <c r="BMN548" s="73"/>
      <c r="BMO548" s="51"/>
      <c r="BMP548" s="50"/>
      <c r="BMQ548" s="53"/>
      <c r="BMR548" s="54"/>
      <c r="BMS548" s="55"/>
      <c r="BMT548" s="73"/>
      <c r="BMU548" s="51"/>
      <c r="BMV548" s="50"/>
      <c r="BMW548" s="53"/>
      <c r="BMX548" s="54"/>
      <c r="BMY548" s="55"/>
      <c r="BMZ548" s="73"/>
      <c r="BNA548" s="51"/>
      <c r="BNB548" s="50"/>
      <c r="BNC548" s="53"/>
      <c r="BND548" s="54"/>
      <c r="BNE548" s="55"/>
      <c r="BNF548" s="73"/>
      <c r="BNG548" s="51"/>
      <c r="BNH548" s="50"/>
      <c r="BNI548" s="53"/>
      <c r="BNJ548" s="54"/>
      <c r="BNK548" s="55"/>
      <c r="BNL548" s="73"/>
      <c r="BNM548" s="51"/>
      <c r="BNN548" s="50"/>
      <c r="BNO548" s="53"/>
      <c r="BNP548" s="54"/>
      <c r="BNQ548" s="55"/>
      <c r="BNR548" s="73"/>
      <c r="BNS548" s="51"/>
      <c r="BNT548" s="50"/>
      <c r="BNU548" s="53"/>
      <c r="BNV548" s="54"/>
      <c r="BNW548" s="55"/>
      <c r="BNX548" s="73"/>
      <c r="BNY548" s="51"/>
      <c r="BNZ548" s="50"/>
      <c r="BOA548" s="53"/>
      <c r="BOB548" s="54"/>
      <c r="BOC548" s="55"/>
      <c r="BOD548" s="73"/>
      <c r="BOE548" s="51"/>
      <c r="BOF548" s="50"/>
      <c r="BOG548" s="53"/>
      <c r="BOH548" s="54"/>
      <c r="BOI548" s="55"/>
      <c r="BOJ548" s="73"/>
      <c r="BOK548" s="51"/>
      <c r="BOL548" s="50"/>
      <c r="BOM548" s="53"/>
      <c r="BON548" s="54"/>
      <c r="BOO548" s="55"/>
      <c r="BOP548" s="73"/>
      <c r="BOQ548" s="51"/>
      <c r="BOR548" s="50"/>
      <c r="BOS548" s="53"/>
      <c r="BOT548" s="54"/>
      <c r="BOU548" s="55"/>
      <c r="BOV548" s="73"/>
      <c r="BOW548" s="51"/>
      <c r="BOX548" s="50"/>
      <c r="BOY548" s="53"/>
      <c r="BOZ548" s="54"/>
      <c r="BPA548" s="55"/>
      <c r="BPB548" s="73"/>
      <c r="BPC548" s="51"/>
      <c r="BPD548" s="50"/>
      <c r="BPE548" s="53"/>
      <c r="BPF548" s="54"/>
      <c r="BPG548" s="55"/>
      <c r="BPH548" s="73"/>
      <c r="BPI548" s="51"/>
      <c r="BPJ548" s="50"/>
      <c r="BPK548" s="53"/>
      <c r="BPL548" s="54"/>
      <c r="BPM548" s="55"/>
      <c r="BPN548" s="73"/>
      <c r="BPO548" s="51"/>
      <c r="BPP548" s="50"/>
      <c r="BPQ548" s="53"/>
      <c r="BPR548" s="54"/>
      <c r="BPS548" s="55"/>
      <c r="BPT548" s="73"/>
      <c r="BPU548" s="51"/>
      <c r="BPV548" s="50"/>
      <c r="BPW548" s="53"/>
      <c r="BPX548" s="54"/>
      <c r="BPY548" s="55"/>
      <c r="BPZ548" s="73"/>
      <c r="BQA548" s="51"/>
      <c r="BQB548" s="50"/>
      <c r="BQC548" s="53"/>
      <c r="BQD548" s="54"/>
      <c r="BQE548" s="55"/>
      <c r="BQF548" s="73"/>
      <c r="BQG548" s="51"/>
      <c r="BQH548" s="50"/>
      <c r="BQI548" s="53"/>
      <c r="BQJ548" s="54"/>
      <c r="BQK548" s="55"/>
      <c r="BQL548" s="73"/>
      <c r="BQM548" s="51"/>
      <c r="BQN548" s="50"/>
      <c r="BQO548" s="53"/>
      <c r="BQP548" s="54"/>
      <c r="BQQ548" s="55"/>
      <c r="BQR548" s="73"/>
      <c r="BQS548" s="51"/>
      <c r="BQT548" s="50"/>
      <c r="BQU548" s="53"/>
      <c r="BQV548" s="54"/>
      <c r="BQW548" s="55"/>
      <c r="BQX548" s="73"/>
      <c r="BQY548" s="51"/>
      <c r="BQZ548" s="50"/>
      <c r="BRA548" s="53"/>
      <c r="BRB548" s="54"/>
      <c r="BRC548" s="55"/>
      <c r="BRD548" s="73"/>
      <c r="BRE548" s="51"/>
      <c r="BRF548" s="50"/>
      <c r="BRG548" s="53"/>
      <c r="BRH548" s="54"/>
      <c r="BRI548" s="55"/>
      <c r="BRJ548" s="73"/>
      <c r="BRK548" s="51"/>
      <c r="BRL548" s="50"/>
      <c r="BRM548" s="53"/>
      <c r="BRN548" s="54"/>
      <c r="BRO548" s="55"/>
      <c r="BRP548" s="73"/>
      <c r="BRQ548" s="51"/>
      <c r="BRR548" s="50"/>
      <c r="BRS548" s="53"/>
      <c r="BRT548" s="54"/>
      <c r="BRU548" s="55"/>
      <c r="BRV548" s="73"/>
      <c r="BRW548" s="51"/>
      <c r="BRX548" s="50"/>
      <c r="BRY548" s="53"/>
      <c r="BRZ548" s="54"/>
      <c r="BSA548" s="55"/>
      <c r="BSB548" s="73"/>
      <c r="BSC548" s="51"/>
      <c r="BSD548" s="50"/>
      <c r="BSE548" s="53"/>
      <c r="BSF548" s="54"/>
      <c r="BSG548" s="55"/>
      <c r="BSH548" s="73"/>
      <c r="BSI548" s="51"/>
      <c r="BSJ548" s="50"/>
      <c r="BSK548" s="53"/>
      <c r="BSL548" s="54"/>
      <c r="BSM548" s="55"/>
      <c r="BSN548" s="73"/>
      <c r="BSO548" s="51"/>
      <c r="BSP548" s="50"/>
      <c r="BSQ548" s="53"/>
      <c r="BSR548" s="54"/>
      <c r="BSS548" s="55"/>
      <c r="BST548" s="73"/>
      <c r="BSU548" s="51"/>
      <c r="BSV548" s="50"/>
      <c r="BSW548" s="53"/>
      <c r="BSX548" s="54"/>
      <c r="BSY548" s="55"/>
      <c r="BSZ548" s="73"/>
      <c r="BTA548" s="51"/>
      <c r="BTB548" s="50"/>
      <c r="BTC548" s="53"/>
      <c r="BTD548" s="54"/>
      <c r="BTE548" s="55"/>
      <c r="BTF548" s="73"/>
      <c r="BTG548" s="51"/>
      <c r="BTH548" s="50"/>
      <c r="BTI548" s="53"/>
      <c r="BTJ548" s="54"/>
      <c r="BTK548" s="55"/>
      <c r="BTL548" s="73"/>
      <c r="BTM548" s="51"/>
      <c r="BTN548" s="50"/>
      <c r="BTO548" s="53"/>
      <c r="BTP548" s="54"/>
      <c r="BTQ548" s="55"/>
      <c r="BTR548" s="73"/>
      <c r="BTS548" s="51"/>
      <c r="BTT548" s="50"/>
      <c r="BTU548" s="53"/>
      <c r="BTV548" s="54"/>
      <c r="BTW548" s="55"/>
      <c r="BTX548" s="73"/>
      <c r="BTY548" s="51"/>
      <c r="BTZ548" s="50"/>
      <c r="BUA548" s="53"/>
      <c r="BUB548" s="54"/>
      <c r="BUC548" s="55"/>
      <c r="BUD548" s="73"/>
      <c r="BUE548" s="51"/>
      <c r="BUF548" s="50"/>
      <c r="BUG548" s="53"/>
      <c r="BUH548" s="54"/>
      <c r="BUI548" s="55"/>
      <c r="BUJ548" s="73"/>
      <c r="BUK548" s="51"/>
      <c r="BUL548" s="50"/>
      <c r="BUM548" s="53"/>
      <c r="BUN548" s="54"/>
      <c r="BUO548" s="55"/>
      <c r="BUP548" s="73"/>
      <c r="BUQ548" s="51"/>
      <c r="BUR548" s="50"/>
      <c r="BUS548" s="53"/>
      <c r="BUT548" s="54"/>
      <c r="BUU548" s="55"/>
      <c r="BUV548" s="73"/>
      <c r="BUW548" s="51"/>
      <c r="BUX548" s="50"/>
      <c r="BUY548" s="53"/>
      <c r="BUZ548" s="54"/>
      <c r="BVA548" s="55"/>
      <c r="BVB548" s="73"/>
      <c r="BVC548" s="51"/>
      <c r="BVD548" s="50"/>
      <c r="BVE548" s="53"/>
      <c r="BVF548" s="54"/>
      <c r="BVG548" s="55"/>
      <c r="BVH548" s="73"/>
      <c r="BVI548" s="51"/>
      <c r="BVJ548" s="50"/>
      <c r="BVK548" s="53"/>
      <c r="BVL548" s="54"/>
      <c r="BVM548" s="55"/>
      <c r="BVN548" s="73"/>
      <c r="BVO548" s="51"/>
      <c r="BVP548" s="50"/>
      <c r="BVQ548" s="53"/>
      <c r="BVR548" s="54"/>
      <c r="BVS548" s="55"/>
      <c r="BVT548" s="73"/>
      <c r="BVU548" s="51"/>
      <c r="BVV548" s="50"/>
      <c r="BVW548" s="53"/>
      <c r="BVX548" s="54"/>
      <c r="BVY548" s="55"/>
      <c r="BVZ548" s="73"/>
      <c r="BWA548" s="51"/>
      <c r="BWB548" s="50"/>
      <c r="BWC548" s="53"/>
      <c r="BWD548" s="54"/>
      <c r="BWE548" s="55"/>
      <c r="BWF548" s="73"/>
      <c r="BWG548" s="51"/>
      <c r="BWH548" s="50"/>
      <c r="BWI548" s="53"/>
      <c r="BWJ548" s="54"/>
      <c r="BWK548" s="55"/>
      <c r="BWL548" s="73"/>
      <c r="BWM548" s="51"/>
      <c r="BWN548" s="50"/>
      <c r="BWO548" s="53"/>
      <c r="BWP548" s="54"/>
      <c r="BWQ548" s="55"/>
      <c r="BWR548" s="73"/>
      <c r="BWS548" s="51"/>
      <c r="BWT548" s="50"/>
      <c r="BWU548" s="53"/>
      <c r="BWV548" s="54"/>
      <c r="BWW548" s="55"/>
      <c r="BWX548" s="73"/>
      <c r="BWY548" s="51"/>
      <c r="BWZ548" s="50"/>
      <c r="BXA548" s="53"/>
      <c r="BXB548" s="54"/>
      <c r="BXC548" s="55"/>
      <c r="BXD548" s="73"/>
      <c r="BXE548" s="51"/>
      <c r="BXF548" s="50"/>
      <c r="BXG548" s="53"/>
      <c r="BXH548" s="54"/>
      <c r="BXI548" s="55"/>
      <c r="BXJ548" s="73"/>
      <c r="BXK548" s="51"/>
      <c r="BXL548" s="50"/>
      <c r="BXM548" s="53"/>
      <c r="BXN548" s="54"/>
      <c r="BXO548" s="55"/>
      <c r="BXP548" s="73"/>
      <c r="BXQ548" s="51"/>
      <c r="BXR548" s="50"/>
      <c r="BXS548" s="53"/>
      <c r="BXT548" s="54"/>
      <c r="BXU548" s="55"/>
      <c r="BXV548" s="73"/>
      <c r="BXW548" s="51"/>
      <c r="BXX548" s="50"/>
      <c r="BXY548" s="53"/>
      <c r="BXZ548" s="54"/>
      <c r="BYA548" s="55"/>
      <c r="BYB548" s="73"/>
      <c r="BYC548" s="51"/>
      <c r="BYD548" s="50"/>
      <c r="BYE548" s="53"/>
      <c r="BYF548" s="54"/>
      <c r="BYG548" s="55"/>
      <c r="BYH548" s="73"/>
      <c r="BYI548" s="51"/>
      <c r="BYJ548" s="50"/>
      <c r="BYK548" s="53"/>
      <c r="BYL548" s="54"/>
      <c r="BYM548" s="55"/>
      <c r="BYN548" s="73"/>
      <c r="BYO548" s="51"/>
      <c r="BYP548" s="50"/>
      <c r="BYQ548" s="53"/>
      <c r="BYR548" s="54"/>
      <c r="BYS548" s="55"/>
      <c r="BYT548" s="73"/>
      <c r="BYU548" s="51"/>
      <c r="BYV548" s="50"/>
      <c r="BYW548" s="53"/>
      <c r="BYX548" s="54"/>
      <c r="BYY548" s="55"/>
      <c r="BYZ548" s="73"/>
      <c r="BZA548" s="51"/>
      <c r="BZB548" s="50"/>
      <c r="BZC548" s="53"/>
      <c r="BZD548" s="54"/>
      <c r="BZE548" s="55"/>
      <c r="BZF548" s="73"/>
      <c r="BZG548" s="51"/>
      <c r="BZH548" s="50"/>
      <c r="BZI548" s="53"/>
      <c r="BZJ548" s="54"/>
      <c r="BZK548" s="55"/>
      <c r="BZL548" s="73"/>
      <c r="BZM548" s="51"/>
      <c r="BZN548" s="50"/>
      <c r="BZO548" s="53"/>
      <c r="BZP548" s="54"/>
      <c r="BZQ548" s="55"/>
      <c r="BZR548" s="73"/>
      <c r="BZS548" s="51"/>
      <c r="BZT548" s="50"/>
      <c r="BZU548" s="53"/>
      <c r="BZV548" s="54"/>
      <c r="BZW548" s="55"/>
      <c r="BZX548" s="73"/>
      <c r="BZY548" s="51"/>
      <c r="BZZ548" s="50"/>
      <c r="CAA548" s="53"/>
      <c r="CAB548" s="54"/>
      <c r="CAC548" s="55"/>
      <c r="CAD548" s="73"/>
      <c r="CAE548" s="51"/>
      <c r="CAF548" s="50"/>
      <c r="CAG548" s="53"/>
      <c r="CAH548" s="54"/>
      <c r="CAI548" s="55"/>
      <c r="CAJ548" s="73"/>
      <c r="CAK548" s="51"/>
      <c r="CAL548" s="50"/>
      <c r="CAM548" s="53"/>
      <c r="CAN548" s="54"/>
      <c r="CAO548" s="55"/>
      <c r="CAP548" s="73"/>
      <c r="CAQ548" s="51"/>
      <c r="CAR548" s="50"/>
      <c r="CAS548" s="53"/>
      <c r="CAT548" s="54"/>
      <c r="CAU548" s="55"/>
      <c r="CAV548" s="73"/>
      <c r="CAW548" s="51"/>
      <c r="CAX548" s="50"/>
      <c r="CAY548" s="53"/>
      <c r="CAZ548" s="54"/>
      <c r="CBA548" s="55"/>
      <c r="CBB548" s="73"/>
      <c r="CBC548" s="51"/>
      <c r="CBD548" s="50"/>
      <c r="CBE548" s="53"/>
      <c r="CBF548" s="54"/>
      <c r="CBG548" s="55"/>
      <c r="CBH548" s="73"/>
      <c r="CBI548" s="51"/>
      <c r="CBJ548" s="50"/>
      <c r="CBK548" s="53"/>
      <c r="CBL548" s="54"/>
      <c r="CBM548" s="55"/>
      <c r="CBN548" s="73"/>
      <c r="CBO548" s="51"/>
      <c r="CBP548" s="50"/>
      <c r="CBQ548" s="53"/>
      <c r="CBR548" s="54"/>
      <c r="CBS548" s="55"/>
      <c r="CBT548" s="73"/>
      <c r="CBU548" s="51"/>
      <c r="CBV548" s="50"/>
      <c r="CBW548" s="53"/>
      <c r="CBX548" s="54"/>
      <c r="CBY548" s="55"/>
      <c r="CBZ548" s="73"/>
      <c r="CCA548" s="51"/>
      <c r="CCB548" s="50"/>
      <c r="CCC548" s="53"/>
      <c r="CCD548" s="54"/>
      <c r="CCE548" s="55"/>
      <c r="CCF548" s="73"/>
      <c r="CCG548" s="51"/>
      <c r="CCH548" s="50"/>
      <c r="CCI548" s="53"/>
      <c r="CCJ548" s="54"/>
      <c r="CCK548" s="55"/>
      <c r="CCL548" s="73"/>
      <c r="CCM548" s="51"/>
      <c r="CCN548" s="50"/>
      <c r="CCO548" s="53"/>
      <c r="CCP548" s="54"/>
      <c r="CCQ548" s="55"/>
      <c r="CCR548" s="73"/>
      <c r="CCS548" s="51"/>
      <c r="CCT548" s="50"/>
      <c r="CCU548" s="53"/>
      <c r="CCV548" s="54"/>
      <c r="CCW548" s="55"/>
      <c r="CCX548" s="73"/>
      <c r="CCY548" s="51"/>
      <c r="CCZ548" s="50"/>
      <c r="CDA548" s="53"/>
      <c r="CDB548" s="54"/>
      <c r="CDC548" s="55"/>
      <c r="CDD548" s="73"/>
      <c r="CDE548" s="51"/>
      <c r="CDF548" s="50"/>
      <c r="CDG548" s="53"/>
      <c r="CDH548" s="54"/>
      <c r="CDI548" s="55"/>
      <c r="CDJ548" s="73"/>
      <c r="CDK548" s="51"/>
      <c r="CDL548" s="50"/>
      <c r="CDM548" s="53"/>
      <c r="CDN548" s="54"/>
      <c r="CDO548" s="55"/>
      <c r="CDP548" s="73"/>
      <c r="CDQ548" s="51"/>
      <c r="CDR548" s="50"/>
      <c r="CDS548" s="53"/>
      <c r="CDT548" s="54"/>
      <c r="CDU548" s="55"/>
      <c r="CDV548" s="73"/>
      <c r="CDW548" s="51"/>
      <c r="CDX548" s="50"/>
      <c r="CDY548" s="53"/>
      <c r="CDZ548" s="54"/>
      <c r="CEA548" s="55"/>
      <c r="CEB548" s="73"/>
      <c r="CEC548" s="51"/>
      <c r="CED548" s="50"/>
      <c r="CEE548" s="53"/>
      <c r="CEF548" s="54"/>
      <c r="CEG548" s="55"/>
      <c r="CEH548" s="73"/>
      <c r="CEI548" s="51"/>
      <c r="CEJ548" s="50"/>
      <c r="CEK548" s="53"/>
      <c r="CEL548" s="54"/>
      <c r="CEM548" s="55"/>
      <c r="CEN548" s="73"/>
      <c r="CEO548" s="51"/>
      <c r="CEP548" s="50"/>
      <c r="CEQ548" s="53"/>
      <c r="CER548" s="54"/>
      <c r="CES548" s="55"/>
      <c r="CET548" s="73"/>
      <c r="CEU548" s="51"/>
      <c r="CEV548" s="50"/>
      <c r="CEW548" s="53"/>
      <c r="CEX548" s="54"/>
      <c r="CEY548" s="55"/>
      <c r="CEZ548" s="73"/>
      <c r="CFA548" s="51"/>
      <c r="CFB548" s="50"/>
      <c r="CFC548" s="53"/>
      <c r="CFD548" s="54"/>
      <c r="CFE548" s="55"/>
      <c r="CFF548" s="73"/>
      <c r="CFG548" s="51"/>
      <c r="CFH548" s="50"/>
      <c r="CFI548" s="53"/>
      <c r="CFJ548" s="54"/>
      <c r="CFK548" s="55"/>
      <c r="CFL548" s="73"/>
      <c r="CFM548" s="51"/>
      <c r="CFN548" s="50"/>
      <c r="CFO548" s="53"/>
      <c r="CFP548" s="54"/>
      <c r="CFQ548" s="55"/>
      <c r="CFR548" s="73"/>
      <c r="CFS548" s="51"/>
      <c r="CFT548" s="50"/>
      <c r="CFU548" s="53"/>
      <c r="CFV548" s="54"/>
      <c r="CFW548" s="55"/>
      <c r="CFX548" s="73"/>
      <c r="CFY548" s="51"/>
      <c r="CFZ548" s="50"/>
      <c r="CGA548" s="53"/>
      <c r="CGB548" s="54"/>
      <c r="CGC548" s="55"/>
      <c r="CGD548" s="73"/>
      <c r="CGE548" s="51"/>
      <c r="CGF548" s="50"/>
      <c r="CGG548" s="53"/>
      <c r="CGH548" s="54"/>
      <c r="CGI548" s="55"/>
      <c r="CGJ548" s="73"/>
      <c r="CGK548" s="51"/>
      <c r="CGL548" s="50"/>
      <c r="CGM548" s="53"/>
      <c r="CGN548" s="54"/>
      <c r="CGO548" s="55"/>
      <c r="CGP548" s="73"/>
      <c r="CGQ548" s="51"/>
      <c r="CGR548" s="50"/>
      <c r="CGS548" s="53"/>
      <c r="CGT548" s="54"/>
      <c r="CGU548" s="55"/>
      <c r="CGV548" s="73"/>
      <c r="CGW548" s="51"/>
      <c r="CGX548" s="50"/>
      <c r="CGY548" s="53"/>
      <c r="CGZ548" s="54"/>
      <c r="CHA548" s="55"/>
      <c r="CHB548" s="73"/>
      <c r="CHC548" s="51"/>
      <c r="CHD548" s="50"/>
      <c r="CHE548" s="53"/>
      <c r="CHF548" s="54"/>
      <c r="CHG548" s="55"/>
      <c r="CHH548" s="73"/>
      <c r="CHI548" s="51"/>
      <c r="CHJ548" s="50"/>
      <c r="CHK548" s="53"/>
      <c r="CHL548" s="54"/>
      <c r="CHM548" s="55"/>
      <c r="CHN548" s="73"/>
      <c r="CHO548" s="51"/>
      <c r="CHP548" s="50"/>
      <c r="CHQ548" s="53"/>
      <c r="CHR548" s="54"/>
      <c r="CHS548" s="55"/>
      <c r="CHT548" s="73"/>
      <c r="CHU548" s="51"/>
      <c r="CHV548" s="50"/>
      <c r="CHW548" s="53"/>
      <c r="CHX548" s="54"/>
      <c r="CHY548" s="55"/>
      <c r="CHZ548" s="73"/>
      <c r="CIA548" s="51"/>
      <c r="CIB548" s="50"/>
      <c r="CIC548" s="53"/>
      <c r="CID548" s="54"/>
      <c r="CIE548" s="55"/>
      <c r="CIF548" s="73"/>
      <c r="CIG548" s="51"/>
      <c r="CIH548" s="50"/>
      <c r="CII548" s="53"/>
      <c r="CIJ548" s="54"/>
      <c r="CIK548" s="55"/>
      <c r="CIL548" s="73"/>
      <c r="CIM548" s="51"/>
      <c r="CIN548" s="50"/>
      <c r="CIO548" s="53"/>
      <c r="CIP548" s="54"/>
      <c r="CIQ548" s="55"/>
      <c r="CIR548" s="73"/>
      <c r="CIS548" s="51"/>
      <c r="CIT548" s="50"/>
      <c r="CIU548" s="53"/>
      <c r="CIV548" s="54"/>
      <c r="CIW548" s="55"/>
      <c r="CIX548" s="73"/>
      <c r="CIY548" s="51"/>
      <c r="CIZ548" s="50"/>
      <c r="CJA548" s="53"/>
      <c r="CJB548" s="54"/>
      <c r="CJC548" s="55"/>
      <c r="CJD548" s="73"/>
      <c r="CJE548" s="51"/>
      <c r="CJF548" s="50"/>
      <c r="CJG548" s="53"/>
      <c r="CJH548" s="54"/>
      <c r="CJI548" s="55"/>
      <c r="CJJ548" s="73"/>
      <c r="CJK548" s="51"/>
      <c r="CJL548" s="50"/>
      <c r="CJM548" s="53"/>
      <c r="CJN548" s="54"/>
      <c r="CJO548" s="55"/>
      <c r="CJP548" s="73"/>
      <c r="CJQ548" s="51"/>
      <c r="CJR548" s="50"/>
      <c r="CJS548" s="53"/>
      <c r="CJT548" s="54"/>
      <c r="CJU548" s="55"/>
      <c r="CJV548" s="73"/>
      <c r="CJW548" s="51"/>
      <c r="CJX548" s="50"/>
      <c r="CJY548" s="53"/>
      <c r="CJZ548" s="54"/>
      <c r="CKA548" s="55"/>
      <c r="CKB548" s="73"/>
      <c r="CKC548" s="51"/>
      <c r="CKD548" s="50"/>
      <c r="CKE548" s="53"/>
      <c r="CKF548" s="54"/>
      <c r="CKG548" s="55"/>
      <c r="CKH548" s="73"/>
      <c r="CKI548" s="51"/>
      <c r="CKJ548" s="50"/>
      <c r="CKK548" s="53"/>
      <c r="CKL548" s="54"/>
      <c r="CKM548" s="55"/>
      <c r="CKN548" s="73"/>
      <c r="CKO548" s="51"/>
      <c r="CKP548" s="50"/>
      <c r="CKQ548" s="53"/>
      <c r="CKR548" s="54"/>
      <c r="CKS548" s="55"/>
      <c r="CKT548" s="73"/>
      <c r="CKU548" s="51"/>
      <c r="CKV548" s="50"/>
      <c r="CKW548" s="53"/>
      <c r="CKX548" s="54"/>
      <c r="CKY548" s="55"/>
      <c r="CKZ548" s="73"/>
      <c r="CLA548" s="51"/>
      <c r="CLB548" s="50"/>
      <c r="CLC548" s="53"/>
      <c r="CLD548" s="54"/>
      <c r="CLE548" s="55"/>
      <c r="CLF548" s="73"/>
      <c r="CLG548" s="51"/>
      <c r="CLH548" s="50"/>
      <c r="CLI548" s="53"/>
      <c r="CLJ548" s="54"/>
      <c r="CLK548" s="55"/>
      <c r="CLL548" s="73"/>
      <c r="CLM548" s="51"/>
      <c r="CLN548" s="50"/>
      <c r="CLO548" s="53"/>
      <c r="CLP548" s="54"/>
      <c r="CLQ548" s="55"/>
      <c r="CLR548" s="73"/>
      <c r="CLS548" s="51"/>
      <c r="CLT548" s="50"/>
      <c r="CLU548" s="53"/>
      <c r="CLV548" s="54"/>
      <c r="CLW548" s="55"/>
      <c r="CLX548" s="73"/>
      <c r="CLY548" s="51"/>
      <c r="CLZ548" s="50"/>
      <c r="CMA548" s="53"/>
      <c r="CMB548" s="54"/>
      <c r="CMC548" s="55"/>
      <c r="CMD548" s="73"/>
      <c r="CME548" s="51"/>
      <c r="CMF548" s="50"/>
      <c r="CMG548" s="53"/>
      <c r="CMH548" s="54"/>
      <c r="CMI548" s="55"/>
      <c r="CMJ548" s="73"/>
      <c r="CMK548" s="51"/>
      <c r="CML548" s="50"/>
      <c r="CMM548" s="53"/>
      <c r="CMN548" s="54"/>
      <c r="CMO548" s="55"/>
      <c r="CMP548" s="73"/>
      <c r="CMQ548" s="51"/>
      <c r="CMR548" s="50"/>
      <c r="CMS548" s="53"/>
      <c r="CMT548" s="54"/>
      <c r="CMU548" s="55"/>
      <c r="CMV548" s="73"/>
      <c r="CMW548" s="51"/>
      <c r="CMX548" s="50"/>
      <c r="CMY548" s="53"/>
      <c r="CMZ548" s="54"/>
      <c r="CNA548" s="55"/>
      <c r="CNB548" s="73"/>
      <c r="CNC548" s="51"/>
      <c r="CND548" s="50"/>
      <c r="CNE548" s="53"/>
      <c r="CNF548" s="54"/>
      <c r="CNG548" s="55"/>
      <c r="CNH548" s="73"/>
      <c r="CNI548" s="51"/>
      <c r="CNJ548" s="50"/>
      <c r="CNK548" s="53"/>
      <c r="CNL548" s="54"/>
      <c r="CNM548" s="55"/>
      <c r="CNN548" s="73"/>
      <c r="CNO548" s="51"/>
      <c r="CNP548" s="50"/>
      <c r="CNQ548" s="53"/>
      <c r="CNR548" s="54"/>
      <c r="CNS548" s="55"/>
      <c r="CNT548" s="73"/>
      <c r="CNU548" s="51"/>
      <c r="CNV548" s="50"/>
      <c r="CNW548" s="53"/>
      <c r="CNX548" s="54"/>
      <c r="CNY548" s="55"/>
      <c r="CNZ548" s="73"/>
      <c r="COA548" s="51"/>
      <c r="COB548" s="50"/>
      <c r="COC548" s="53"/>
      <c r="COD548" s="54"/>
      <c r="COE548" s="55"/>
      <c r="COF548" s="73"/>
      <c r="COG548" s="51"/>
      <c r="COH548" s="50"/>
      <c r="COI548" s="53"/>
      <c r="COJ548" s="54"/>
      <c r="COK548" s="55"/>
      <c r="COL548" s="73"/>
      <c r="COM548" s="51"/>
      <c r="CON548" s="50"/>
      <c r="COO548" s="53"/>
      <c r="COP548" s="54"/>
      <c r="COQ548" s="55"/>
      <c r="COR548" s="73"/>
      <c r="COS548" s="51"/>
      <c r="COT548" s="50"/>
      <c r="COU548" s="53"/>
      <c r="COV548" s="54"/>
      <c r="COW548" s="55"/>
      <c r="COX548" s="73"/>
      <c r="COY548" s="51"/>
      <c r="COZ548" s="50"/>
      <c r="CPA548" s="53"/>
      <c r="CPB548" s="54"/>
      <c r="CPC548" s="55"/>
      <c r="CPD548" s="73"/>
      <c r="CPE548" s="51"/>
      <c r="CPF548" s="50"/>
      <c r="CPG548" s="53"/>
      <c r="CPH548" s="54"/>
      <c r="CPI548" s="55"/>
      <c r="CPJ548" s="73"/>
      <c r="CPK548" s="51"/>
      <c r="CPL548" s="50"/>
      <c r="CPM548" s="53"/>
      <c r="CPN548" s="54"/>
      <c r="CPO548" s="55"/>
      <c r="CPP548" s="73"/>
      <c r="CPQ548" s="51"/>
      <c r="CPR548" s="50"/>
      <c r="CPS548" s="53"/>
      <c r="CPT548" s="54"/>
      <c r="CPU548" s="55"/>
      <c r="CPV548" s="73"/>
      <c r="CPW548" s="51"/>
      <c r="CPX548" s="50"/>
      <c r="CPY548" s="53"/>
      <c r="CPZ548" s="54"/>
      <c r="CQA548" s="55"/>
      <c r="CQB548" s="73"/>
      <c r="CQC548" s="51"/>
      <c r="CQD548" s="50"/>
      <c r="CQE548" s="53"/>
      <c r="CQF548" s="54"/>
      <c r="CQG548" s="55"/>
      <c r="CQH548" s="73"/>
      <c r="CQI548" s="51"/>
      <c r="CQJ548" s="50"/>
      <c r="CQK548" s="53"/>
      <c r="CQL548" s="54"/>
      <c r="CQM548" s="55"/>
      <c r="CQN548" s="73"/>
      <c r="CQO548" s="51"/>
      <c r="CQP548" s="50"/>
      <c r="CQQ548" s="53"/>
      <c r="CQR548" s="54"/>
      <c r="CQS548" s="55"/>
      <c r="CQT548" s="73"/>
      <c r="CQU548" s="51"/>
      <c r="CQV548" s="50"/>
      <c r="CQW548" s="53"/>
      <c r="CQX548" s="54"/>
      <c r="CQY548" s="55"/>
      <c r="CQZ548" s="73"/>
      <c r="CRA548" s="51"/>
      <c r="CRB548" s="50"/>
      <c r="CRC548" s="53"/>
      <c r="CRD548" s="54"/>
      <c r="CRE548" s="55"/>
      <c r="CRF548" s="73"/>
      <c r="CRG548" s="51"/>
      <c r="CRH548" s="50"/>
      <c r="CRI548" s="53"/>
      <c r="CRJ548" s="54"/>
      <c r="CRK548" s="55"/>
      <c r="CRL548" s="73"/>
      <c r="CRM548" s="51"/>
      <c r="CRN548" s="50"/>
      <c r="CRO548" s="53"/>
      <c r="CRP548" s="54"/>
      <c r="CRQ548" s="55"/>
      <c r="CRR548" s="73"/>
      <c r="CRS548" s="51"/>
      <c r="CRT548" s="50"/>
      <c r="CRU548" s="53"/>
      <c r="CRV548" s="54"/>
      <c r="CRW548" s="55"/>
      <c r="CRX548" s="73"/>
      <c r="CRY548" s="51"/>
      <c r="CRZ548" s="50"/>
      <c r="CSA548" s="53"/>
      <c r="CSB548" s="54"/>
      <c r="CSC548" s="55"/>
      <c r="CSD548" s="73"/>
      <c r="CSE548" s="51"/>
      <c r="CSF548" s="50"/>
      <c r="CSG548" s="53"/>
      <c r="CSH548" s="54"/>
      <c r="CSI548" s="55"/>
      <c r="CSJ548" s="73"/>
      <c r="CSK548" s="51"/>
      <c r="CSL548" s="50"/>
      <c r="CSM548" s="53"/>
      <c r="CSN548" s="54"/>
      <c r="CSO548" s="55"/>
      <c r="CSP548" s="73"/>
      <c r="CSQ548" s="51"/>
      <c r="CSR548" s="50"/>
      <c r="CSS548" s="53"/>
      <c r="CST548" s="54"/>
      <c r="CSU548" s="55"/>
      <c r="CSV548" s="73"/>
      <c r="CSW548" s="51"/>
      <c r="CSX548" s="50"/>
      <c r="CSY548" s="53"/>
      <c r="CSZ548" s="54"/>
      <c r="CTA548" s="55"/>
      <c r="CTB548" s="73"/>
      <c r="CTC548" s="51"/>
      <c r="CTD548" s="50"/>
      <c r="CTE548" s="53"/>
      <c r="CTF548" s="54"/>
      <c r="CTG548" s="55"/>
      <c r="CTH548" s="73"/>
      <c r="CTI548" s="51"/>
      <c r="CTJ548" s="50"/>
      <c r="CTK548" s="53"/>
      <c r="CTL548" s="54"/>
      <c r="CTM548" s="55"/>
      <c r="CTN548" s="73"/>
      <c r="CTO548" s="51"/>
      <c r="CTP548" s="50"/>
      <c r="CTQ548" s="53"/>
      <c r="CTR548" s="54"/>
      <c r="CTS548" s="55"/>
      <c r="CTT548" s="73"/>
      <c r="CTU548" s="51"/>
      <c r="CTV548" s="50"/>
      <c r="CTW548" s="53"/>
      <c r="CTX548" s="54"/>
      <c r="CTY548" s="55"/>
      <c r="CTZ548" s="73"/>
      <c r="CUA548" s="51"/>
      <c r="CUB548" s="50"/>
      <c r="CUC548" s="53"/>
      <c r="CUD548" s="54"/>
      <c r="CUE548" s="55"/>
      <c r="CUF548" s="73"/>
      <c r="CUG548" s="51"/>
      <c r="CUH548" s="50"/>
      <c r="CUI548" s="53"/>
      <c r="CUJ548" s="54"/>
      <c r="CUK548" s="55"/>
      <c r="CUL548" s="73"/>
      <c r="CUM548" s="51"/>
      <c r="CUN548" s="50"/>
      <c r="CUO548" s="53"/>
      <c r="CUP548" s="54"/>
      <c r="CUQ548" s="55"/>
      <c r="CUR548" s="73"/>
      <c r="CUS548" s="51"/>
      <c r="CUT548" s="50"/>
      <c r="CUU548" s="53"/>
      <c r="CUV548" s="54"/>
      <c r="CUW548" s="55"/>
      <c r="CUX548" s="73"/>
      <c r="CUY548" s="51"/>
      <c r="CUZ548" s="50"/>
      <c r="CVA548" s="53"/>
      <c r="CVB548" s="54"/>
      <c r="CVC548" s="55"/>
      <c r="CVD548" s="73"/>
      <c r="CVE548" s="51"/>
      <c r="CVF548" s="50"/>
      <c r="CVG548" s="53"/>
      <c r="CVH548" s="54"/>
      <c r="CVI548" s="55"/>
      <c r="CVJ548" s="73"/>
      <c r="CVK548" s="51"/>
      <c r="CVL548" s="50"/>
      <c r="CVM548" s="53"/>
      <c r="CVN548" s="54"/>
      <c r="CVO548" s="55"/>
      <c r="CVP548" s="73"/>
      <c r="CVQ548" s="51"/>
      <c r="CVR548" s="50"/>
      <c r="CVS548" s="53"/>
      <c r="CVT548" s="54"/>
      <c r="CVU548" s="55"/>
      <c r="CVV548" s="73"/>
      <c r="CVW548" s="51"/>
      <c r="CVX548" s="50"/>
      <c r="CVY548" s="53"/>
      <c r="CVZ548" s="54"/>
      <c r="CWA548" s="55"/>
      <c r="CWB548" s="73"/>
      <c r="CWC548" s="51"/>
      <c r="CWD548" s="50"/>
      <c r="CWE548" s="53"/>
      <c r="CWF548" s="54"/>
      <c r="CWG548" s="55"/>
      <c r="CWH548" s="73"/>
      <c r="CWI548" s="51"/>
      <c r="CWJ548" s="50"/>
      <c r="CWK548" s="53"/>
      <c r="CWL548" s="54"/>
      <c r="CWM548" s="55"/>
      <c r="CWN548" s="73"/>
      <c r="CWO548" s="51"/>
      <c r="CWP548" s="50"/>
      <c r="CWQ548" s="53"/>
      <c r="CWR548" s="54"/>
      <c r="CWS548" s="55"/>
      <c r="CWT548" s="73"/>
      <c r="CWU548" s="51"/>
      <c r="CWV548" s="50"/>
      <c r="CWW548" s="53"/>
      <c r="CWX548" s="54"/>
      <c r="CWY548" s="55"/>
      <c r="CWZ548" s="73"/>
      <c r="CXA548" s="51"/>
      <c r="CXB548" s="50"/>
      <c r="CXC548" s="53"/>
      <c r="CXD548" s="54"/>
      <c r="CXE548" s="55"/>
      <c r="CXF548" s="73"/>
      <c r="CXG548" s="51"/>
      <c r="CXH548" s="50"/>
      <c r="CXI548" s="53"/>
      <c r="CXJ548" s="54"/>
      <c r="CXK548" s="55"/>
      <c r="CXL548" s="73"/>
      <c r="CXM548" s="51"/>
      <c r="CXN548" s="50"/>
      <c r="CXO548" s="53"/>
      <c r="CXP548" s="54"/>
      <c r="CXQ548" s="55"/>
      <c r="CXR548" s="73"/>
      <c r="CXS548" s="51"/>
      <c r="CXT548" s="50"/>
      <c r="CXU548" s="53"/>
      <c r="CXV548" s="54"/>
      <c r="CXW548" s="55"/>
      <c r="CXX548" s="73"/>
      <c r="CXY548" s="51"/>
      <c r="CXZ548" s="50"/>
      <c r="CYA548" s="53"/>
      <c r="CYB548" s="54"/>
      <c r="CYC548" s="55"/>
      <c r="CYD548" s="73"/>
      <c r="CYE548" s="51"/>
      <c r="CYF548" s="50"/>
      <c r="CYG548" s="53"/>
      <c r="CYH548" s="54"/>
      <c r="CYI548" s="55"/>
      <c r="CYJ548" s="73"/>
      <c r="CYK548" s="51"/>
      <c r="CYL548" s="50"/>
      <c r="CYM548" s="53"/>
      <c r="CYN548" s="54"/>
      <c r="CYO548" s="55"/>
      <c r="CYP548" s="73"/>
      <c r="CYQ548" s="51"/>
      <c r="CYR548" s="50"/>
      <c r="CYS548" s="53"/>
      <c r="CYT548" s="54"/>
      <c r="CYU548" s="55"/>
      <c r="CYV548" s="73"/>
      <c r="CYW548" s="51"/>
      <c r="CYX548" s="50"/>
      <c r="CYY548" s="53"/>
      <c r="CYZ548" s="54"/>
      <c r="CZA548" s="55"/>
      <c r="CZB548" s="73"/>
      <c r="CZC548" s="51"/>
      <c r="CZD548" s="50"/>
      <c r="CZE548" s="53"/>
      <c r="CZF548" s="54"/>
      <c r="CZG548" s="55"/>
      <c r="CZH548" s="73"/>
      <c r="CZI548" s="51"/>
      <c r="CZJ548" s="50"/>
      <c r="CZK548" s="53"/>
      <c r="CZL548" s="54"/>
      <c r="CZM548" s="55"/>
      <c r="CZN548" s="73"/>
      <c r="CZO548" s="51"/>
      <c r="CZP548" s="50"/>
      <c r="CZQ548" s="53"/>
      <c r="CZR548" s="54"/>
      <c r="CZS548" s="55"/>
      <c r="CZT548" s="73"/>
      <c r="CZU548" s="51"/>
      <c r="CZV548" s="50"/>
      <c r="CZW548" s="53"/>
      <c r="CZX548" s="54"/>
      <c r="CZY548" s="55"/>
      <c r="CZZ548" s="73"/>
      <c r="DAA548" s="51"/>
      <c r="DAB548" s="50"/>
      <c r="DAC548" s="53"/>
      <c r="DAD548" s="54"/>
      <c r="DAE548" s="55"/>
      <c r="DAF548" s="73"/>
      <c r="DAG548" s="51"/>
      <c r="DAH548" s="50"/>
      <c r="DAI548" s="53"/>
      <c r="DAJ548" s="54"/>
      <c r="DAK548" s="55"/>
      <c r="DAL548" s="73"/>
      <c r="DAM548" s="51"/>
      <c r="DAN548" s="50"/>
      <c r="DAO548" s="53"/>
      <c r="DAP548" s="54"/>
      <c r="DAQ548" s="55"/>
      <c r="DAR548" s="73"/>
      <c r="DAS548" s="51"/>
      <c r="DAT548" s="50"/>
      <c r="DAU548" s="53"/>
      <c r="DAV548" s="54"/>
      <c r="DAW548" s="55"/>
      <c r="DAX548" s="73"/>
      <c r="DAY548" s="51"/>
      <c r="DAZ548" s="50"/>
      <c r="DBA548" s="53"/>
      <c r="DBB548" s="54"/>
      <c r="DBC548" s="55"/>
      <c r="DBD548" s="73"/>
      <c r="DBE548" s="51"/>
      <c r="DBF548" s="50"/>
      <c r="DBG548" s="53"/>
      <c r="DBH548" s="54"/>
      <c r="DBI548" s="55"/>
      <c r="DBJ548" s="73"/>
      <c r="DBK548" s="51"/>
      <c r="DBL548" s="50"/>
      <c r="DBM548" s="53"/>
      <c r="DBN548" s="54"/>
      <c r="DBO548" s="55"/>
      <c r="DBP548" s="73"/>
      <c r="DBQ548" s="51"/>
      <c r="DBR548" s="50"/>
      <c r="DBS548" s="53"/>
      <c r="DBT548" s="54"/>
      <c r="DBU548" s="55"/>
      <c r="DBV548" s="73"/>
      <c r="DBW548" s="51"/>
      <c r="DBX548" s="50"/>
      <c r="DBY548" s="53"/>
      <c r="DBZ548" s="54"/>
      <c r="DCA548" s="55"/>
      <c r="DCB548" s="73"/>
      <c r="DCC548" s="51"/>
      <c r="DCD548" s="50"/>
      <c r="DCE548" s="53"/>
      <c r="DCF548" s="54"/>
      <c r="DCG548" s="55"/>
      <c r="DCH548" s="73"/>
      <c r="DCI548" s="51"/>
      <c r="DCJ548" s="50"/>
      <c r="DCK548" s="53"/>
      <c r="DCL548" s="54"/>
      <c r="DCM548" s="55"/>
      <c r="DCN548" s="73"/>
      <c r="DCO548" s="51"/>
      <c r="DCP548" s="50"/>
      <c r="DCQ548" s="53"/>
      <c r="DCR548" s="54"/>
      <c r="DCS548" s="55"/>
      <c r="DCT548" s="73"/>
      <c r="DCU548" s="51"/>
      <c r="DCV548" s="50"/>
      <c r="DCW548" s="53"/>
      <c r="DCX548" s="54"/>
      <c r="DCY548" s="55"/>
      <c r="DCZ548" s="73"/>
      <c r="DDA548" s="51"/>
      <c r="DDB548" s="50"/>
      <c r="DDC548" s="53"/>
      <c r="DDD548" s="54"/>
      <c r="DDE548" s="55"/>
      <c r="DDF548" s="73"/>
      <c r="DDG548" s="51"/>
      <c r="DDH548" s="50"/>
      <c r="DDI548" s="53"/>
      <c r="DDJ548" s="54"/>
      <c r="DDK548" s="55"/>
      <c r="DDL548" s="73"/>
      <c r="DDM548" s="51"/>
      <c r="DDN548" s="50"/>
      <c r="DDO548" s="53"/>
      <c r="DDP548" s="54"/>
      <c r="DDQ548" s="55"/>
      <c r="DDR548" s="73"/>
      <c r="DDS548" s="51"/>
      <c r="DDT548" s="50"/>
      <c r="DDU548" s="53"/>
      <c r="DDV548" s="54"/>
      <c r="DDW548" s="55"/>
      <c r="DDX548" s="73"/>
      <c r="DDY548" s="51"/>
      <c r="DDZ548" s="50"/>
      <c r="DEA548" s="53"/>
      <c r="DEB548" s="54"/>
      <c r="DEC548" s="55"/>
      <c r="DED548" s="73"/>
      <c r="DEE548" s="51"/>
      <c r="DEF548" s="50"/>
      <c r="DEG548" s="53"/>
      <c r="DEH548" s="54"/>
      <c r="DEI548" s="55"/>
      <c r="DEJ548" s="73"/>
      <c r="DEK548" s="51"/>
      <c r="DEL548" s="50"/>
      <c r="DEM548" s="53"/>
      <c r="DEN548" s="54"/>
      <c r="DEO548" s="55"/>
      <c r="DEP548" s="73"/>
      <c r="DEQ548" s="51"/>
      <c r="DER548" s="50"/>
      <c r="DES548" s="53"/>
      <c r="DET548" s="54"/>
      <c r="DEU548" s="55"/>
      <c r="DEV548" s="73"/>
      <c r="DEW548" s="51"/>
      <c r="DEX548" s="50"/>
      <c r="DEY548" s="53"/>
      <c r="DEZ548" s="54"/>
      <c r="DFA548" s="55"/>
      <c r="DFB548" s="73"/>
      <c r="DFC548" s="51"/>
      <c r="DFD548" s="50"/>
      <c r="DFE548" s="53"/>
      <c r="DFF548" s="54"/>
      <c r="DFG548" s="55"/>
      <c r="DFH548" s="73"/>
      <c r="DFI548" s="51"/>
      <c r="DFJ548" s="50"/>
      <c r="DFK548" s="53"/>
      <c r="DFL548" s="54"/>
      <c r="DFM548" s="55"/>
      <c r="DFN548" s="73"/>
      <c r="DFO548" s="51"/>
      <c r="DFP548" s="50"/>
      <c r="DFQ548" s="53"/>
      <c r="DFR548" s="54"/>
      <c r="DFS548" s="55"/>
      <c r="DFT548" s="73"/>
      <c r="DFU548" s="51"/>
      <c r="DFV548" s="50"/>
      <c r="DFW548" s="53"/>
      <c r="DFX548" s="54"/>
      <c r="DFY548" s="55"/>
      <c r="DFZ548" s="73"/>
      <c r="DGA548" s="51"/>
      <c r="DGB548" s="50"/>
      <c r="DGC548" s="53"/>
      <c r="DGD548" s="54"/>
      <c r="DGE548" s="55"/>
      <c r="DGF548" s="73"/>
      <c r="DGG548" s="51"/>
      <c r="DGH548" s="50"/>
      <c r="DGI548" s="53"/>
      <c r="DGJ548" s="54"/>
      <c r="DGK548" s="55"/>
      <c r="DGL548" s="73"/>
      <c r="DGM548" s="51"/>
      <c r="DGN548" s="50"/>
      <c r="DGO548" s="53"/>
      <c r="DGP548" s="54"/>
      <c r="DGQ548" s="55"/>
      <c r="DGR548" s="73"/>
      <c r="DGS548" s="51"/>
      <c r="DGT548" s="50"/>
      <c r="DGU548" s="53"/>
      <c r="DGV548" s="54"/>
      <c r="DGW548" s="55"/>
      <c r="DGX548" s="73"/>
      <c r="DGY548" s="51"/>
      <c r="DGZ548" s="50"/>
      <c r="DHA548" s="53"/>
      <c r="DHB548" s="54"/>
      <c r="DHC548" s="55"/>
      <c r="DHD548" s="73"/>
      <c r="DHE548" s="51"/>
      <c r="DHF548" s="50"/>
      <c r="DHG548" s="53"/>
      <c r="DHH548" s="54"/>
      <c r="DHI548" s="55"/>
      <c r="DHJ548" s="73"/>
      <c r="DHK548" s="51"/>
      <c r="DHL548" s="50"/>
      <c r="DHM548" s="53"/>
      <c r="DHN548" s="54"/>
      <c r="DHO548" s="55"/>
      <c r="DHP548" s="73"/>
      <c r="DHQ548" s="51"/>
      <c r="DHR548" s="50"/>
      <c r="DHS548" s="53"/>
      <c r="DHT548" s="54"/>
      <c r="DHU548" s="55"/>
      <c r="DHV548" s="73"/>
      <c r="DHW548" s="51"/>
      <c r="DHX548" s="50"/>
      <c r="DHY548" s="53"/>
      <c r="DHZ548" s="54"/>
      <c r="DIA548" s="55"/>
      <c r="DIB548" s="73"/>
      <c r="DIC548" s="51"/>
      <c r="DID548" s="50"/>
      <c r="DIE548" s="53"/>
      <c r="DIF548" s="54"/>
      <c r="DIG548" s="55"/>
      <c r="DIH548" s="73"/>
      <c r="DII548" s="51"/>
      <c r="DIJ548" s="50"/>
      <c r="DIK548" s="53"/>
      <c r="DIL548" s="54"/>
      <c r="DIM548" s="55"/>
      <c r="DIN548" s="73"/>
      <c r="DIO548" s="51"/>
      <c r="DIP548" s="50"/>
      <c r="DIQ548" s="53"/>
      <c r="DIR548" s="54"/>
      <c r="DIS548" s="55"/>
      <c r="DIT548" s="73"/>
      <c r="DIU548" s="51"/>
      <c r="DIV548" s="50"/>
      <c r="DIW548" s="53"/>
      <c r="DIX548" s="54"/>
      <c r="DIY548" s="55"/>
      <c r="DIZ548" s="73"/>
      <c r="DJA548" s="51"/>
      <c r="DJB548" s="50"/>
      <c r="DJC548" s="53"/>
      <c r="DJD548" s="54"/>
      <c r="DJE548" s="55"/>
      <c r="DJF548" s="73"/>
      <c r="DJG548" s="51"/>
      <c r="DJH548" s="50"/>
      <c r="DJI548" s="53"/>
      <c r="DJJ548" s="54"/>
      <c r="DJK548" s="55"/>
      <c r="DJL548" s="73"/>
      <c r="DJM548" s="51"/>
      <c r="DJN548" s="50"/>
      <c r="DJO548" s="53"/>
      <c r="DJP548" s="54"/>
      <c r="DJQ548" s="55"/>
      <c r="DJR548" s="73"/>
      <c r="DJS548" s="51"/>
      <c r="DJT548" s="50"/>
      <c r="DJU548" s="53"/>
      <c r="DJV548" s="54"/>
      <c r="DJW548" s="55"/>
      <c r="DJX548" s="73"/>
      <c r="DJY548" s="51"/>
      <c r="DJZ548" s="50"/>
      <c r="DKA548" s="53"/>
      <c r="DKB548" s="54"/>
      <c r="DKC548" s="55"/>
      <c r="DKD548" s="73"/>
      <c r="DKE548" s="51"/>
      <c r="DKF548" s="50"/>
      <c r="DKG548" s="53"/>
      <c r="DKH548" s="54"/>
      <c r="DKI548" s="55"/>
      <c r="DKJ548" s="73"/>
      <c r="DKK548" s="51"/>
      <c r="DKL548" s="50"/>
      <c r="DKM548" s="53"/>
      <c r="DKN548" s="54"/>
      <c r="DKO548" s="55"/>
      <c r="DKP548" s="73"/>
      <c r="DKQ548" s="51"/>
      <c r="DKR548" s="50"/>
      <c r="DKS548" s="53"/>
      <c r="DKT548" s="54"/>
      <c r="DKU548" s="55"/>
      <c r="DKV548" s="73"/>
      <c r="DKW548" s="51"/>
      <c r="DKX548" s="50"/>
      <c r="DKY548" s="53"/>
      <c r="DKZ548" s="54"/>
      <c r="DLA548" s="55"/>
      <c r="DLB548" s="73"/>
      <c r="DLC548" s="51"/>
      <c r="DLD548" s="50"/>
      <c r="DLE548" s="53"/>
      <c r="DLF548" s="54"/>
      <c r="DLG548" s="55"/>
      <c r="DLH548" s="73"/>
      <c r="DLI548" s="51"/>
      <c r="DLJ548" s="50"/>
      <c r="DLK548" s="53"/>
      <c r="DLL548" s="54"/>
      <c r="DLM548" s="55"/>
      <c r="DLN548" s="73"/>
      <c r="DLO548" s="51"/>
      <c r="DLP548" s="50"/>
      <c r="DLQ548" s="53"/>
      <c r="DLR548" s="54"/>
      <c r="DLS548" s="55"/>
      <c r="DLT548" s="73"/>
      <c r="DLU548" s="51"/>
      <c r="DLV548" s="50"/>
      <c r="DLW548" s="53"/>
      <c r="DLX548" s="54"/>
      <c r="DLY548" s="55"/>
      <c r="DLZ548" s="73"/>
      <c r="DMA548" s="51"/>
      <c r="DMB548" s="50"/>
      <c r="DMC548" s="53"/>
      <c r="DMD548" s="54"/>
      <c r="DME548" s="55"/>
      <c r="DMF548" s="73"/>
      <c r="DMG548" s="51"/>
      <c r="DMH548" s="50"/>
      <c r="DMI548" s="53"/>
      <c r="DMJ548" s="54"/>
      <c r="DMK548" s="55"/>
      <c r="DML548" s="73"/>
      <c r="DMM548" s="51"/>
      <c r="DMN548" s="50"/>
      <c r="DMO548" s="53"/>
      <c r="DMP548" s="54"/>
      <c r="DMQ548" s="55"/>
      <c r="DMR548" s="73"/>
      <c r="DMS548" s="51"/>
      <c r="DMT548" s="50"/>
      <c r="DMU548" s="53"/>
      <c r="DMV548" s="54"/>
      <c r="DMW548" s="55"/>
      <c r="DMX548" s="73"/>
      <c r="DMY548" s="51"/>
      <c r="DMZ548" s="50"/>
      <c r="DNA548" s="53"/>
      <c r="DNB548" s="54"/>
      <c r="DNC548" s="55"/>
      <c r="DND548" s="73"/>
      <c r="DNE548" s="51"/>
      <c r="DNF548" s="50"/>
      <c r="DNG548" s="53"/>
      <c r="DNH548" s="54"/>
      <c r="DNI548" s="55"/>
      <c r="DNJ548" s="73"/>
      <c r="DNK548" s="51"/>
      <c r="DNL548" s="50"/>
      <c r="DNM548" s="53"/>
      <c r="DNN548" s="54"/>
      <c r="DNO548" s="55"/>
      <c r="DNP548" s="73"/>
      <c r="DNQ548" s="51"/>
      <c r="DNR548" s="50"/>
      <c r="DNS548" s="53"/>
      <c r="DNT548" s="54"/>
      <c r="DNU548" s="55"/>
      <c r="DNV548" s="73"/>
      <c r="DNW548" s="51"/>
      <c r="DNX548" s="50"/>
      <c r="DNY548" s="53"/>
      <c r="DNZ548" s="54"/>
      <c r="DOA548" s="55"/>
      <c r="DOB548" s="73"/>
      <c r="DOC548" s="51"/>
      <c r="DOD548" s="50"/>
      <c r="DOE548" s="53"/>
      <c r="DOF548" s="54"/>
      <c r="DOG548" s="55"/>
      <c r="DOH548" s="73"/>
      <c r="DOI548" s="51"/>
      <c r="DOJ548" s="50"/>
      <c r="DOK548" s="53"/>
      <c r="DOL548" s="54"/>
      <c r="DOM548" s="55"/>
      <c r="DON548" s="73"/>
      <c r="DOO548" s="51"/>
      <c r="DOP548" s="50"/>
      <c r="DOQ548" s="53"/>
      <c r="DOR548" s="54"/>
      <c r="DOS548" s="55"/>
      <c r="DOT548" s="73"/>
      <c r="DOU548" s="51"/>
      <c r="DOV548" s="50"/>
      <c r="DOW548" s="53"/>
      <c r="DOX548" s="54"/>
      <c r="DOY548" s="55"/>
      <c r="DOZ548" s="73"/>
      <c r="DPA548" s="51"/>
      <c r="DPB548" s="50"/>
      <c r="DPC548" s="53"/>
      <c r="DPD548" s="54"/>
      <c r="DPE548" s="55"/>
      <c r="DPF548" s="73"/>
      <c r="DPG548" s="51"/>
      <c r="DPH548" s="50"/>
      <c r="DPI548" s="53"/>
      <c r="DPJ548" s="54"/>
      <c r="DPK548" s="55"/>
      <c r="DPL548" s="73"/>
      <c r="DPM548" s="51"/>
      <c r="DPN548" s="50"/>
      <c r="DPO548" s="53"/>
      <c r="DPP548" s="54"/>
      <c r="DPQ548" s="55"/>
      <c r="DPR548" s="73"/>
      <c r="DPS548" s="51"/>
      <c r="DPT548" s="50"/>
      <c r="DPU548" s="53"/>
      <c r="DPV548" s="54"/>
      <c r="DPW548" s="55"/>
      <c r="DPX548" s="73"/>
      <c r="DPY548" s="51"/>
      <c r="DPZ548" s="50"/>
      <c r="DQA548" s="53"/>
      <c r="DQB548" s="54"/>
      <c r="DQC548" s="55"/>
      <c r="DQD548" s="73"/>
      <c r="DQE548" s="51"/>
      <c r="DQF548" s="50"/>
      <c r="DQG548" s="53"/>
      <c r="DQH548" s="54"/>
      <c r="DQI548" s="55"/>
      <c r="DQJ548" s="73"/>
      <c r="DQK548" s="51"/>
      <c r="DQL548" s="50"/>
      <c r="DQM548" s="53"/>
      <c r="DQN548" s="54"/>
      <c r="DQO548" s="55"/>
      <c r="DQP548" s="73"/>
      <c r="DQQ548" s="51"/>
      <c r="DQR548" s="50"/>
      <c r="DQS548" s="53"/>
      <c r="DQT548" s="54"/>
      <c r="DQU548" s="55"/>
      <c r="DQV548" s="73"/>
      <c r="DQW548" s="51"/>
      <c r="DQX548" s="50"/>
      <c r="DQY548" s="53"/>
      <c r="DQZ548" s="54"/>
      <c r="DRA548" s="55"/>
      <c r="DRB548" s="73"/>
      <c r="DRC548" s="51"/>
      <c r="DRD548" s="50"/>
      <c r="DRE548" s="53"/>
      <c r="DRF548" s="54"/>
      <c r="DRG548" s="55"/>
      <c r="DRH548" s="73"/>
      <c r="DRI548" s="51"/>
      <c r="DRJ548" s="50"/>
      <c r="DRK548" s="53"/>
      <c r="DRL548" s="54"/>
      <c r="DRM548" s="55"/>
      <c r="DRN548" s="73"/>
      <c r="DRO548" s="51"/>
      <c r="DRP548" s="50"/>
      <c r="DRQ548" s="53"/>
      <c r="DRR548" s="54"/>
      <c r="DRS548" s="55"/>
      <c r="DRT548" s="73"/>
      <c r="DRU548" s="51"/>
      <c r="DRV548" s="50"/>
      <c r="DRW548" s="53"/>
      <c r="DRX548" s="54"/>
      <c r="DRY548" s="55"/>
      <c r="DRZ548" s="73"/>
      <c r="DSA548" s="51"/>
      <c r="DSB548" s="50"/>
      <c r="DSC548" s="53"/>
      <c r="DSD548" s="54"/>
      <c r="DSE548" s="55"/>
      <c r="DSF548" s="73"/>
      <c r="DSG548" s="51"/>
      <c r="DSH548" s="50"/>
      <c r="DSI548" s="53"/>
      <c r="DSJ548" s="54"/>
      <c r="DSK548" s="55"/>
      <c r="DSL548" s="73"/>
      <c r="DSM548" s="51"/>
      <c r="DSN548" s="50"/>
      <c r="DSO548" s="53"/>
      <c r="DSP548" s="54"/>
      <c r="DSQ548" s="55"/>
      <c r="DSR548" s="73"/>
      <c r="DSS548" s="51"/>
      <c r="DST548" s="50"/>
      <c r="DSU548" s="53"/>
      <c r="DSV548" s="54"/>
      <c r="DSW548" s="55"/>
      <c r="DSX548" s="73"/>
      <c r="DSY548" s="51"/>
      <c r="DSZ548" s="50"/>
      <c r="DTA548" s="53"/>
      <c r="DTB548" s="54"/>
      <c r="DTC548" s="55"/>
      <c r="DTD548" s="73"/>
      <c r="DTE548" s="51"/>
      <c r="DTF548" s="50"/>
      <c r="DTG548" s="53"/>
      <c r="DTH548" s="54"/>
      <c r="DTI548" s="55"/>
      <c r="DTJ548" s="73"/>
      <c r="DTK548" s="51"/>
      <c r="DTL548" s="50"/>
      <c r="DTM548" s="53"/>
      <c r="DTN548" s="54"/>
      <c r="DTO548" s="55"/>
      <c r="DTP548" s="73"/>
      <c r="DTQ548" s="51"/>
      <c r="DTR548" s="50"/>
      <c r="DTS548" s="53"/>
      <c r="DTT548" s="54"/>
      <c r="DTU548" s="55"/>
      <c r="DTV548" s="73"/>
      <c r="DTW548" s="51"/>
      <c r="DTX548" s="50"/>
      <c r="DTY548" s="53"/>
      <c r="DTZ548" s="54"/>
      <c r="DUA548" s="55"/>
      <c r="DUB548" s="73"/>
      <c r="DUC548" s="51"/>
      <c r="DUD548" s="50"/>
      <c r="DUE548" s="53"/>
      <c r="DUF548" s="54"/>
      <c r="DUG548" s="55"/>
      <c r="DUH548" s="73"/>
      <c r="DUI548" s="51"/>
      <c r="DUJ548" s="50"/>
      <c r="DUK548" s="53"/>
      <c r="DUL548" s="54"/>
      <c r="DUM548" s="55"/>
      <c r="DUN548" s="73"/>
      <c r="DUO548" s="51"/>
      <c r="DUP548" s="50"/>
      <c r="DUQ548" s="53"/>
      <c r="DUR548" s="54"/>
      <c r="DUS548" s="55"/>
      <c r="DUT548" s="73"/>
      <c r="DUU548" s="51"/>
      <c r="DUV548" s="50"/>
      <c r="DUW548" s="53"/>
      <c r="DUX548" s="54"/>
      <c r="DUY548" s="55"/>
      <c r="DUZ548" s="73"/>
      <c r="DVA548" s="51"/>
      <c r="DVB548" s="50"/>
      <c r="DVC548" s="53"/>
      <c r="DVD548" s="54"/>
      <c r="DVE548" s="55"/>
      <c r="DVF548" s="73"/>
      <c r="DVG548" s="51"/>
      <c r="DVH548" s="50"/>
      <c r="DVI548" s="53"/>
      <c r="DVJ548" s="54"/>
      <c r="DVK548" s="55"/>
      <c r="DVL548" s="73"/>
      <c r="DVM548" s="51"/>
      <c r="DVN548" s="50"/>
      <c r="DVO548" s="53"/>
      <c r="DVP548" s="54"/>
      <c r="DVQ548" s="55"/>
      <c r="DVR548" s="73"/>
      <c r="DVS548" s="51"/>
      <c r="DVT548" s="50"/>
      <c r="DVU548" s="53"/>
      <c r="DVV548" s="54"/>
      <c r="DVW548" s="55"/>
      <c r="DVX548" s="73"/>
      <c r="DVY548" s="51"/>
      <c r="DVZ548" s="50"/>
      <c r="DWA548" s="53"/>
      <c r="DWB548" s="54"/>
      <c r="DWC548" s="55"/>
      <c r="DWD548" s="73"/>
      <c r="DWE548" s="51"/>
      <c r="DWF548" s="50"/>
      <c r="DWG548" s="53"/>
      <c r="DWH548" s="54"/>
      <c r="DWI548" s="55"/>
      <c r="DWJ548" s="73"/>
      <c r="DWK548" s="51"/>
      <c r="DWL548" s="50"/>
      <c r="DWM548" s="53"/>
      <c r="DWN548" s="54"/>
      <c r="DWO548" s="55"/>
      <c r="DWP548" s="73"/>
      <c r="DWQ548" s="51"/>
      <c r="DWR548" s="50"/>
      <c r="DWS548" s="53"/>
      <c r="DWT548" s="54"/>
      <c r="DWU548" s="55"/>
      <c r="DWV548" s="73"/>
      <c r="DWW548" s="51"/>
      <c r="DWX548" s="50"/>
      <c r="DWY548" s="53"/>
      <c r="DWZ548" s="54"/>
      <c r="DXA548" s="55"/>
      <c r="DXB548" s="73"/>
      <c r="DXC548" s="51"/>
      <c r="DXD548" s="50"/>
      <c r="DXE548" s="53"/>
      <c r="DXF548" s="54"/>
      <c r="DXG548" s="55"/>
      <c r="DXH548" s="73"/>
      <c r="DXI548" s="51"/>
      <c r="DXJ548" s="50"/>
      <c r="DXK548" s="53"/>
      <c r="DXL548" s="54"/>
      <c r="DXM548" s="55"/>
      <c r="DXN548" s="73"/>
      <c r="DXO548" s="51"/>
      <c r="DXP548" s="50"/>
      <c r="DXQ548" s="53"/>
      <c r="DXR548" s="54"/>
      <c r="DXS548" s="55"/>
      <c r="DXT548" s="73"/>
      <c r="DXU548" s="51"/>
      <c r="DXV548" s="50"/>
      <c r="DXW548" s="53"/>
      <c r="DXX548" s="54"/>
      <c r="DXY548" s="55"/>
      <c r="DXZ548" s="73"/>
      <c r="DYA548" s="51"/>
      <c r="DYB548" s="50"/>
      <c r="DYC548" s="53"/>
      <c r="DYD548" s="54"/>
      <c r="DYE548" s="55"/>
      <c r="DYF548" s="73"/>
      <c r="DYG548" s="51"/>
      <c r="DYH548" s="50"/>
      <c r="DYI548" s="53"/>
      <c r="DYJ548" s="54"/>
      <c r="DYK548" s="55"/>
      <c r="DYL548" s="73"/>
      <c r="DYM548" s="51"/>
      <c r="DYN548" s="50"/>
      <c r="DYO548" s="53"/>
      <c r="DYP548" s="54"/>
      <c r="DYQ548" s="55"/>
      <c r="DYR548" s="73"/>
      <c r="DYS548" s="51"/>
      <c r="DYT548" s="50"/>
      <c r="DYU548" s="53"/>
      <c r="DYV548" s="54"/>
      <c r="DYW548" s="55"/>
      <c r="DYX548" s="73"/>
      <c r="DYY548" s="51"/>
      <c r="DYZ548" s="50"/>
      <c r="DZA548" s="53"/>
      <c r="DZB548" s="54"/>
      <c r="DZC548" s="55"/>
      <c r="DZD548" s="73"/>
      <c r="DZE548" s="51"/>
      <c r="DZF548" s="50"/>
      <c r="DZG548" s="53"/>
      <c r="DZH548" s="54"/>
      <c r="DZI548" s="55"/>
      <c r="DZJ548" s="73"/>
      <c r="DZK548" s="51"/>
      <c r="DZL548" s="50"/>
      <c r="DZM548" s="53"/>
      <c r="DZN548" s="54"/>
      <c r="DZO548" s="55"/>
      <c r="DZP548" s="73"/>
      <c r="DZQ548" s="51"/>
      <c r="DZR548" s="50"/>
      <c r="DZS548" s="53"/>
      <c r="DZT548" s="54"/>
      <c r="DZU548" s="55"/>
      <c r="DZV548" s="73"/>
      <c r="DZW548" s="51"/>
      <c r="DZX548" s="50"/>
      <c r="DZY548" s="53"/>
      <c r="DZZ548" s="54"/>
      <c r="EAA548" s="55"/>
      <c r="EAB548" s="73"/>
      <c r="EAC548" s="51"/>
      <c r="EAD548" s="50"/>
      <c r="EAE548" s="53"/>
      <c r="EAF548" s="54"/>
      <c r="EAG548" s="55"/>
      <c r="EAH548" s="73"/>
      <c r="EAI548" s="51"/>
      <c r="EAJ548" s="50"/>
      <c r="EAK548" s="53"/>
      <c r="EAL548" s="54"/>
      <c r="EAM548" s="55"/>
      <c r="EAN548" s="73"/>
      <c r="EAO548" s="51"/>
      <c r="EAP548" s="50"/>
      <c r="EAQ548" s="53"/>
      <c r="EAR548" s="54"/>
      <c r="EAS548" s="55"/>
      <c r="EAT548" s="73"/>
      <c r="EAU548" s="51"/>
      <c r="EAV548" s="50"/>
      <c r="EAW548" s="53"/>
      <c r="EAX548" s="54"/>
      <c r="EAY548" s="55"/>
      <c r="EAZ548" s="73"/>
      <c r="EBA548" s="51"/>
      <c r="EBB548" s="50"/>
      <c r="EBC548" s="53"/>
      <c r="EBD548" s="54"/>
      <c r="EBE548" s="55"/>
      <c r="EBF548" s="73"/>
      <c r="EBG548" s="51"/>
      <c r="EBH548" s="50"/>
      <c r="EBI548" s="53"/>
      <c r="EBJ548" s="54"/>
      <c r="EBK548" s="55"/>
      <c r="EBL548" s="73"/>
      <c r="EBM548" s="51"/>
      <c r="EBN548" s="50"/>
      <c r="EBO548" s="53"/>
      <c r="EBP548" s="54"/>
      <c r="EBQ548" s="55"/>
      <c r="EBR548" s="73"/>
      <c r="EBS548" s="51"/>
      <c r="EBT548" s="50"/>
      <c r="EBU548" s="53"/>
      <c r="EBV548" s="54"/>
      <c r="EBW548" s="55"/>
      <c r="EBX548" s="73"/>
      <c r="EBY548" s="51"/>
      <c r="EBZ548" s="50"/>
      <c r="ECA548" s="53"/>
      <c r="ECB548" s="54"/>
      <c r="ECC548" s="55"/>
      <c r="ECD548" s="73"/>
      <c r="ECE548" s="51"/>
      <c r="ECF548" s="50"/>
      <c r="ECG548" s="53"/>
      <c r="ECH548" s="54"/>
      <c r="ECI548" s="55"/>
      <c r="ECJ548" s="73"/>
      <c r="ECK548" s="51"/>
      <c r="ECL548" s="50"/>
      <c r="ECM548" s="53"/>
      <c r="ECN548" s="54"/>
      <c r="ECO548" s="55"/>
      <c r="ECP548" s="73"/>
      <c r="ECQ548" s="51"/>
      <c r="ECR548" s="50"/>
      <c r="ECS548" s="53"/>
      <c r="ECT548" s="54"/>
      <c r="ECU548" s="55"/>
      <c r="ECV548" s="73"/>
      <c r="ECW548" s="51"/>
      <c r="ECX548" s="50"/>
      <c r="ECY548" s="53"/>
      <c r="ECZ548" s="54"/>
      <c r="EDA548" s="55"/>
      <c r="EDB548" s="73"/>
      <c r="EDC548" s="51"/>
      <c r="EDD548" s="50"/>
      <c r="EDE548" s="53"/>
      <c r="EDF548" s="54"/>
      <c r="EDG548" s="55"/>
      <c r="EDH548" s="73"/>
      <c r="EDI548" s="51"/>
      <c r="EDJ548" s="50"/>
      <c r="EDK548" s="53"/>
      <c r="EDL548" s="54"/>
      <c r="EDM548" s="55"/>
      <c r="EDN548" s="73"/>
      <c r="EDO548" s="51"/>
      <c r="EDP548" s="50"/>
      <c r="EDQ548" s="53"/>
      <c r="EDR548" s="54"/>
      <c r="EDS548" s="55"/>
      <c r="EDT548" s="73"/>
      <c r="EDU548" s="51"/>
      <c r="EDV548" s="50"/>
      <c r="EDW548" s="53"/>
      <c r="EDX548" s="54"/>
      <c r="EDY548" s="55"/>
      <c r="EDZ548" s="73"/>
      <c r="EEA548" s="51"/>
      <c r="EEB548" s="50"/>
      <c r="EEC548" s="53"/>
      <c r="EED548" s="54"/>
      <c r="EEE548" s="55"/>
      <c r="EEF548" s="73"/>
      <c r="EEG548" s="51"/>
      <c r="EEH548" s="50"/>
      <c r="EEI548" s="53"/>
      <c r="EEJ548" s="54"/>
      <c r="EEK548" s="55"/>
      <c r="EEL548" s="73"/>
      <c r="EEM548" s="51"/>
      <c r="EEN548" s="50"/>
      <c r="EEO548" s="53"/>
      <c r="EEP548" s="54"/>
      <c r="EEQ548" s="55"/>
      <c r="EER548" s="73"/>
      <c r="EES548" s="51"/>
      <c r="EET548" s="50"/>
      <c r="EEU548" s="53"/>
      <c r="EEV548" s="54"/>
      <c r="EEW548" s="55"/>
      <c r="EEX548" s="73"/>
      <c r="EEY548" s="51"/>
      <c r="EEZ548" s="50"/>
      <c r="EFA548" s="53"/>
      <c r="EFB548" s="54"/>
      <c r="EFC548" s="55"/>
      <c r="EFD548" s="73"/>
      <c r="EFE548" s="51"/>
      <c r="EFF548" s="50"/>
      <c r="EFG548" s="53"/>
      <c r="EFH548" s="54"/>
      <c r="EFI548" s="55"/>
      <c r="EFJ548" s="73"/>
      <c r="EFK548" s="51"/>
      <c r="EFL548" s="50"/>
      <c r="EFM548" s="53"/>
      <c r="EFN548" s="54"/>
      <c r="EFO548" s="55"/>
      <c r="EFP548" s="73"/>
      <c r="EFQ548" s="51"/>
      <c r="EFR548" s="50"/>
      <c r="EFS548" s="53"/>
      <c r="EFT548" s="54"/>
      <c r="EFU548" s="55"/>
      <c r="EFV548" s="73"/>
      <c r="EFW548" s="51"/>
      <c r="EFX548" s="50"/>
      <c r="EFY548" s="53"/>
      <c r="EFZ548" s="54"/>
      <c r="EGA548" s="55"/>
      <c r="EGB548" s="73"/>
      <c r="EGC548" s="51"/>
      <c r="EGD548" s="50"/>
      <c r="EGE548" s="53"/>
      <c r="EGF548" s="54"/>
      <c r="EGG548" s="55"/>
      <c r="EGH548" s="73"/>
      <c r="EGI548" s="51"/>
      <c r="EGJ548" s="50"/>
      <c r="EGK548" s="53"/>
      <c r="EGL548" s="54"/>
      <c r="EGM548" s="55"/>
      <c r="EGN548" s="73"/>
      <c r="EGO548" s="51"/>
      <c r="EGP548" s="50"/>
      <c r="EGQ548" s="53"/>
      <c r="EGR548" s="54"/>
      <c r="EGS548" s="55"/>
      <c r="EGT548" s="73"/>
      <c r="EGU548" s="51"/>
      <c r="EGV548" s="50"/>
      <c r="EGW548" s="53"/>
      <c r="EGX548" s="54"/>
      <c r="EGY548" s="55"/>
      <c r="EGZ548" s="73"/>
      <c r="EHA548" s="51"/>
      <c r="EHB548" s="50"/>
      <c r="EHC548" s="53"/>
      <c r="EHD548" s="54"/>
      <c r="EHE548" s="55"/>
      <c r="EHF548" s="73"/>
      <c r="EHG548" s="51"/>
      <c r="EHH548" s="50"/>
      <c r="EHI548" s="53"/>
      <c r="EHJ548" s="54"/>
      <c r="EHK548" s="55"/>
      <c r="EHL548" s="73"/>
      <c r="EHM548" s="51"/>
      <c r="EHN548" s="50"/>
      <c r="EHO548" s="53"/>
      <c r="EHP548" s="54"/>
      <c r="EHQ548" s="55"/>
      <c r="EHR548" s="73"/>
      <c r="EHS548" s="51"/>
      <c r="EHT548" s="50"/>
      <c r="EHU548" s="53"/>
      <c r="EHV548" s="54"/>
      <c r="EHW548" s="55"/>
      <c r="EHX548" s="73"/>
      <c r="EHY548" s="51"/>
      <c r="EHZ548" s="50"/>
      <c r="EIA548" s="53"/>
      <c r="EIB548" s="54"/>
      <c r="EIC548" s="55"/>
      <c r="EID548" s="73"/>
      <c r="EIE548" s="51"/>
      <c r="EIF548" s="50"/>
      <c r="EIG548" s="53"/>
      <c r="EIH548" s="54"/>
      <c r="EII548" s="55"/>
      <c r="EIJ548" s="73"/>
      <c r="EIK548" s="51"/>
      <c r="EIL548" s="50"/>
      <c r="EIM548" s="53"/>
      <c r="EIN548" s="54"/>
      <c r="EIO548" s="55"/>
      <c r="EIP548" s="73"/>
      <c r="EIQ548" s="51"/>
      <c r="EIR548" s="50"/>
      <c r="EIS548" s="53"/>
      <c r="EIT548" s="54"/>
      <c r="EIU548" s="55"/>
      <c r="EIV548" s="73"/>
      <c r="EIW548" s="51"/>
      <c r="EIX548" s="50"/>
      <c r="EIY548" s="53"/>
      <c r="EIZ548" s="54"/>
      <c r="EJA548" s="55"/>
      <c r="EJB548" s="73"/>
      <c r="EJC548" s="51"/>
      <c r="EJD548" s="50"/>
      <c r="EJE548" s="53"/>
      <c r="EJF548" s="54"/>
      <c r="EJG548" s="55"/>
      <c r="EJH548" s="73"/>
      <c r="EJI548" s="51"/>
      <c r="EJJ548" s="50"/>
      <c r="EJK548" s="53"/>
      <c r="EJL548" s="54"/>
      <c r="EJM548" s="55"/>
      <c r="EJN548" s="73"/>
      <c r="EJO548" s="51"/>
      <c r="EJP548" s="50"/>
      <c r="EJQ548" s="53"/>
      <c r="EJR548" s="54"/>
      <c r="EJS548" s="55"/>
      <c r="EJT548" s="73"/>
      <c r="EJU548" s="51"/>
      <c r="EJV548" s="50"/>
      <c r="EJW548" s="53"/>
      <c r="EJX548" s="54"/>
      <c r="EJY548" s="55"/>
      <c r="EJZ548" s="73"/>
      <c r="EKA548" s="51"/>
      <c r="EKB548" s="50"/>
      <c r="EKC548" s="53"/>
      <c r="EKD548" s="54"/>
      <c r="EKE548" s="55"/>
      <c r="EKF548" s="73"/>
      <c r="EKG548" s="51"/>
      <c r="EKH548" s="50"/>
      <c r="EKI548" s="53"/>
      <c r="EKJ548" s="54"/>
      <c r="EKK548" s="55"/>
      <c r="EKL548" s="73"/>
      <c r="EKM548" s="51"/>
      <c r="EKN548" s="50"/>
      <c r="EKO548" s="53"/>
      <c r="EKP548" s="54"/>
      <c r="EKQ548" s="55"/>
      <c r="EKR548" s="73"/>
      <c r="EKS548" s="51"/>
      <c r="EKT548" s="50"/>
      <c r="EKU548" s="53"/>
      <c r="EKV548" s="54"/>
      <c r="EKW548" s="55"/>
      <c r="EKX548" s="73"/>
      <c r="EKY548" s="51"/>
      <c r="EKZ548" s="50"/>
      <c r="ELA548" s="53"/>
      <c r="ELB548" s="54"/>
      <c r="ELC548" s="55"/>
      <c r="ELD548" s="73"/>
      <c r="ELE548" s="51"/>
      <c r="ELF548" s="50"/>
      <c r="ELG548" s="53"/>
      <c r="ELH548" s="54"/>
      <c r="ELI548" s="55"/>
      <c r="ELJ548" s="73"/>
      <c r="ELK548" s="51"/>
      <c r="ELL548" s="50"/>
      <c r="ELM548" s="53"/>
      <c r="ELN548" s="54"/>
      <c r="ELO548" s="55"/>
      <c r="ELP548" s="73"/>
      <c r="ELQ548" s="51"/>
      <c r="ELR548" s="50"/>
      <c r="ELS548" s="53"/>
      <c r="ELT548" s="54"/>
      <c r="ELU548" s="55"/>
      <c r="ELV548" s="73"/>
      <c r="ELW548" s="51"/>
      <c r="ELX548" s="50"/>
      <c r="ELY548" s="53"/>
      <c r="ELZ548" s="54"/>
      <c r="EMA548" s="55"/>
      <c r="EMB548" s="73"/>
      <c r="EMC548" s="51"/>
      <c r="EMD548" s="50"/>
      <c r="EME548" s="53"/>
      <c r="EMF548" s="54"/>
      <c r="EMG548" s="55"/>
      <c r="EMH548" s="73"/>
      <c r="EMI548" s="51"/>
      <c r="EMJ548" s="50"/>
      <c r="EMK548" s="53"/>
      <c r="EML548" s="54"/>
      <c r="EMM548" s="55"/>
      <c r="EMN548" s="73"/>
      <c r="EMO548" s="51"/>
      <c r="EMP548" s="50"/>
      <c r="EMQ548" s="53"/>
      <c r="EMR548" s="54"/>
      <c r="EMS548" s="55"/>
      <c r="EMT548" s="73"/>
      <c r="EMU548" s="51"/>
      <c r="EMV548" s="50"/>
      <c r="EMW548" s="53"/>
      <c r="EMX548" s="54"/>
      <c r="EMY548" s="55"/>
      <c r="EMZ548" s="73"/>
      <c r="ENA548" s="51"/>
      <c r="ENB548" s="50"/>
      <c r="ENC548" s="53"/>
      <c r="END548" s="54"/>
      <c r="ENE548" s="55"/>
      <c r="ENF548" s="73"/>
      <c r="ENG548" s="51"/>
      <c r="ENH548" s="50"/>
      <c r="ENI548" s="53"/>
      <c r="ENJ548" s="54"/>
      <c r="ENK548" s="55"/>
      <c r="ENL548" s="73"/>
      <c r="ENM548" s="51"/>
      <c r="ENN548" s="50"/>
      <c r="ENO548" s="53"/>
      <c r="ENP548" s="54"/>
      <c r="ENQ548" s="55"/>
      <c r="ENR548" s="73"/>
      <c r="ENS548" s="51"/>
      <c r="ENT548" s="50"/>
      <c r="ENU548" s="53"/>
      <c r="ENV548" s="54"/>
      <c r="ENW548" s="55"/>
      <c r="ENX548" s="73"/>
      <c r="ENY548" s="51"/>
      <c r="ENZ548" s="50"/>
      <c r="EOA548" s="53"/>
      <c r="EOB548" s="54"/>
      <c r="EOC548" s="55"/>
      <c r="EOD548" s="73"/>
      <c r="EOE548" s="51"/>
      <c r="EOF548" s="50"/>
      <c r="EOG548" s="53"/>
      <c r="EOH548" s="54"/>
      <c r="EOI548" s="55"/>
      <c r="EOJ548" s="73"/>
      <c r="EOK548" s="51"/>
      <c r="EOL548" s="50"/>
      <c r="EOM548" s="53"/>
      <c r="EON548" s="54"/>
      <c r="EOO548" s="55"/>
      <c r="EOP548" s="73"/>
      <c r="EOQ548" s="51"/>
      <c r="EOR548" s="50"/>
      <c r="EOS548" s="53"/>
      <c r="EOT548" s="54"/>
      <c r="EOU548" s="55"/>
      <c r="EOV548" s="73"/>
      <c r="EOW548" s="51"/>
      <c r="EOX548" s="50"/>
      <c r="EOY548" s="53"/>
      <c r="EOZ548" s="54"/>
      <c r="EPA548" s="55"/>
      <c r="EPB548" s="73"/>
      <c r="EPC548" s="51"/>
      <c r="EPD548" s="50"/>
      <c r="EPE548" s="53"/>
      <c r="EPF548" s="54"/>
      <c r="EPG548" s="55"/>
      <c r="EPH548" s="73"/>
      <c r="EPI548" s="51"/>
      <c r="EPJ548" s="50"/>
      <c r="EPK548" s="53"/>
      <c r="EPL548" s="54"/>
      <c r="EPM548" s="55"/>
      <c r="EPN548" s="73"/>
      <c r="EPO548" s="51"/>
      <c r="EPP548" s="50"/>
      <c r="EPQ548" s="53"/>
      <c r="EPR548" s="54"/>
      <c r="EPS548" s="55"/>
      <c r="EPT548" s="73"/>
      <c r="EPU548" s="51"/>
      <c r="EPV548" s="50"/>
      <c r="EPW548" s="53"/>
      <c r="EPX548" s="54"/>
      <c r="EPY548" s="55"/>
      <c r="EPZ548" s="73"/>
      <c r="EQA548" s="51"/>
      <c r="EQB548" s="50"/>
      <c r="EQC548" s="53"/>
      <c r="EQD548" s="54"/>
      <c r="EQE548" s="55"/>
      <c r="EQF548" s="73"/>
      <c r="EQG548" s="51"/>
      <c r="EQH548" s="50"/>
      <c r="EQI548" s="53"/>
      <c r="EQJ548" s="54"/>
      <c r="EQK548" s="55"/>
      <c r="EQL548" s="73"/>
      <c r="EQM548" s="51"/>
      <c r="EQN548" s="50"/>
      <c r="EQO548" s="53"/>
      <c r="EQP548" s="54"/>
      <c r="EQQ548" s="55"/>
      <c r="EQR548" s="73"/>
      <c r="EQS548" s="51"/>
      <c r="EQT548" s="50"/>
      <c r="EQU548" s="53"/>
      <c r="EQV548" s="54"/>
      <c r="EQW548" s="55"/>
      <c r="EQX548" s="73"/>
      <c r="EQY548" s="51"/>
      <c r="EQZ548" s="50"/>
      <c r="ERA548" s="53"/>
      <c r="ERB548" s="54"/>
      <c r="ERC548" s="55"/>
      <c r="ERD548" s="73"/>
      <c r="ERE548" s="51"/>
      <c r="ERF548" s="50"/>
      <c r="ERG548" s="53"/>
      <c r="ERH548" s="54"/>
      <c r="ERI548" s="55"/>
      <c r="ERJ548" s="73"/>
      <c r="ERK548" s="51"/>
      <c r="ERL548" s="50"/>
      <c r="ERM548" s="53"/>
      <c r="ERN548" s="54"/>
      <c r="ERO548" s="55"/>
      <c r="ERP548" s="73"/>
      <c r="ERQ548" s="51"/>
      <c r="ERR548" s="50"/>
      <c r="ERS548" s="53"/>
      <c r="ERT548" s="54"/>
      <c r="ERU548" s="55"/>
      <c r="ERV548" s="73"/>
      <c r="ERW548" s="51"/>
      <c r="ERX548" s="50"/>
      <c r="ERY548" s="53"/>
      <c r="ERZ548" s="54"/>
      <c r="ESA548" s="55"/>
      <c r="ESB548" s="73"/>
      <c r="ESC548" s="51"/>
      <c r="ESD548" s="50"/>
      <c r="ESE548" s="53"/>
      <c r="ESF548" s="54"/>
      <c r="ESG548" s="55"/>
      <c r="ESH548" s="73"/>
      <c r="ESI548" s="51"/>
      <c r="ESJ548" s="50"/>
      <c r="ESK548" s="53"/>
      <c r="ESL548" s="54"/>
      <c r="ESM548" s="55"/>
      <c r="ESN548" s="73"/>
      <c r="ESO548" s="51"/>
      <c r="ESP548" s="50"/>
      <c r="ESQ548" s="53"/>
      <c r="ESR548" s="54"/>
      <c r="ESS548" s="55"/>
      <c r="EST548" s="73"/>
      <c r="ESU548" s="51"/>
      <c r="ESV548" s="50"/>
      <c r="ESW548" s="53"/>
      <c r="ESX548" s="54"/>
      <c r="ESY548" s="55"/>
      <c r="ESZ548" s="73"/>
      <c r="ETA548" s="51"/>
      <c r="ETB548" s="50"/>
      <c r="ETC548" s="53"/>
      <c r="ETD548" s="54"/>
      <c r="ETE548" s="55"/>
      <c r="ETF548" s="73"/>
      <c r="ETG548" s="51"/>
      <c r="ETH548" s="50"/>
      <c r="ETI548" s="53"/>
      <c r="ETJ548" s="54"/>
      <c r="ETK548" s="55"/>
      <c r="ETL548" s="73"/>
      <c r="ETM548" s="51"/>
      <c r="ETN548" s="50"/>
      <c r="ETO548" s="53"/>
      <c r="ETP548" s="54"/>
      <c r="ETQ548" s="55"/>
      <c r="ETR548" s="73"/>
      <c r="ETS548" s="51"/>
      <c r="ETT548" s="50"/>
      <c r="ETU548" s="53"/>
      <c r="ETV548" s="54"/>
      <c r="ETW548" s="55"/>
      <c r="ETX548" s="73"/>
      <c r="ETY548" s="51"/>
      <c r="ETZ548" s="50"/>
      <c r="EUA548" s="53"/>
      <c r="EUB548" s="54"/>
      <c r="EUC548" s="55"/>
      <c r="EUD548" s="73"/>
      <c r="EUE548" s="51"/>
      <c r="EUF548" s="50"/>
      <c r="EUG548" s="53"/>
      <c r="EUH548" s="54"/>
      <c r="EUI548" s="55"/>
      <c r="EUJ548" s="73"/>
      <c r="EUK548" s="51"/>
      <c r="EUL548" s="50"/>
      <c r="EUM548" s="53"/>
      <c r="EUN548" s="54"/>
      <c r="EUO548" s="55"/>
      <c r="EUP548" s="73"/>
      <c r="EUQ548" s="51"/>
      <c r="EUR548" s="50"/>
      <c r="EUS548" s="53"/>
      <c r="EUT548" s="54"/>
      <c r="EUU548" s="55"/>
      <c r="EUV548" s="73"/>
      <c r="EUW548" s="51"/>
      <c r="EUX548" s="50"/>
      <c r="EUY548" s="53"/>
      <c r="EUZ548" s="54"/>
      <c r="EVA548" s="55"/>
      <c r="EVB548" s="73"/>
      <c r="EVC548" s="51"/>
      <c r="EVD548" s="50"/>
      <c r="EVE548" s="53"/>
      <c r="EVF548" s="54"/>
      <c r="EVG548" s="55"/>
      <c r="EVH548" s="73"/>
      <c r="EVI548" s="51"/>
      <c r="EVJ548" s="50"/>
      <c r="EVK548" s="53"/>
      <c r="EVL548" s="54"/>
      <c r="EVM548" s="55"/>
      <c r="EVN548" s="73"/>
      <c r="EVO548" s="51"/>
      <c r="EVP548" s="50"/>
      <c r="EVQ548" s="53"/>
      <c r="EVR548" s="54"/>
      <c r="EVS548" s="55"/>
      <c r="EVT548" s="73"/>
      <c r="EVU548" s="51"/>
      <c r="EVV548" s="50"/>
      <c r="EVW548" s="53"/>
      <c r="EVX548" s="54"/>
      <c r="EVY548" s="55"/>
      <c r="EVZ548" s="73"/>
      <c r="EWA548" s="51"/>
      <c r="EWB548" s="50"/>
      <c r="EWC548" s="53"/>
      <c r="EWD548" s="54"/>
      <c r="EWE548" s="55"/>
      <c r="EWF548" s="73"/>
      <c r="EWG548" s="51"/>
      <c r="EWH548" s="50"/>
      <c r="EWI548" s="53"/>
      <c r="EWJ548" s="54"/>
      <c r="EWK548" s="55"/>
      <c r="EWL548" s="73"/>
      <c r="EWM548" s="51"/>
      <c r="EWN548" s="50"/>
      <c r="EWO548" s="53"/>
      <c r="EWP548" s="54"/>
      <c r="EWQ548" s="55"/>
      <c r="EWR548" s="73"/>
      <c r="EWS548" s="51"/>
      <c r="EWT548" s="50"/>
      <c r="EWU548" s="53"/>
      <c r="EWV548" s="54"/>
      <c r="EWW548" s="55"/>
      <c r="EWX548" s="73"/>
      <c r="EWY548" s="51"/>
      <c r="EWZ548" s="50"/>
      <c r="EXA548" s="53"/>
      <c r="EXB548" s="54"/>
      <c r="EXC548" s="55"/>
      <c r="EXD548" s="73"/>
      <c r="EXE548" s="51"/>
      <c r="EXF548" s="50"/>
      <c r="EXG548" s="53"/>
      <c r="EXH548" s="54"/>
      <c r="EXI548" s="55"/>
      <c r="EXJ548" s="73"/>
      <c r="EXK548" s="51"/>
      <c r="EXL548" s="50"/>
      <c r="EXM548" s="53"/>
      <c r="EXN548" s="54"/>
      <c r="EXO548" s="55"/>
      <c r="EXP548" s="73"/>
      <c r="EXQ548" s="51"/>
      <c r="EXR548" s="50"/>
      <c r="EXS548" s="53"/>
      <c r="EXT548" s="54"/>
      <c r="EXU548" s="55"/>
      <c r="EXV548" s="73"/>
      <c r="EXW548" s="51"/>
      <c r="EXX548" s="50"/>
      <c r="EXY548" s="53"/>
      <c r="EXZ548" s="54"/>
      <c r="EYA548" s="55"/>
      <c r="EYB548" s="73"/>
      <c r="EYC548" s="51"/>
      <c r="EYD548" s="50"/>
      <c r="EYE548" s="53"/>
      <c r="EYF548" s="54"/>
      <c r="EYG548" s="55"/>
      <c r="EYH548" s="73"/>
      <c r="EYI548" s="51"/>
      <c r="EYJ548" s="50"/>
      <c r="EYK548" s="53"/>
      <c r="EYL548" s="54"/>
      <c r="EYM548" s="55"/>
      <c r="EYN548" s="73"/>
      <c r="EYO548" s="51"/>
      <c r="EYP548" s="50"/>
      <c r="EYQ548" s="53"/>
      <c r="EYR548" s="54"/>
      <c r="EYS548" s="55"/>
      <c r="EYT548" s="73"/>
      <c r="EYU548" s="51"/>
      <c r="EYV548" s="50"/>
      <c r="EYW548" s="53"/>
      <c r="EYX548" s="54"/>
      <c r="EYY548" s="55"/>
      <c r="EYZ548" s="73"/>
      <c r="EZA548" s="51"/>
      <c r="EZB548" s="50"/>
      <c r="EZC548" s="53"/>
      <c r="EZD548" s="54"/>
      <c r="EZE548" s="55"/>
      <c r="EZF548" s="73"/>
      <c r="EZG548" s="51"/>
      <c r="EZH548" s="50"/>
      <c r="EZI548" s="53"/>
      <c r="EZJ548" s="54"/>
      <c r="EZK548" s="55"/>
      <c r="EZL548" s="73"/>
      <c r="EZM548" s="51"/>
      <c r="EZN548" s="50"/>
      <c r="EZO548" s="53"/>
      <c r="EZP548" s="54"/>
      <c r="EZQ548" s="55"/>
      <c r="EZR548" s="73"/>
      <c r="EZS548" s="51"/>
      <c r="EZT548" s="50"/>
      <c r="EZU548" s="53"/>
      <c r="EZV548" s="54"/>
      <c r="EZW548" s="55"/>
      <c r="EZX548" s="73"/>
      <c r="EZY548" s="51"/>
      <c r="EZZ548" s="50"/>
      <c r="FAA548" s="53"/>
      <c r="FAB548" s="54"/>
      <c r="FAC548" s="55"/>
      <c r="FAD548" s="73"/>
      <c r="FAE548" s="51"/>
      <c r="FAF548" s="50"/>
      <c r="FAG548" s="53"/>
      <c r="FAH548" s="54"/>
      <c r="FAI548" s="55"/>
      <c r="FAJ548" s="73"/>
      <c r="FAK548" s="51"/>
      <c r="FAL548" s="50"/>
      <c r="FAM548" s="53"/>
      <c r="FAN548" s="54"/>
      <c r="FAO548" s="55"/>
      <c r="FAP548" s="73"/>
      <c r="FAQ548" s="51"/>
      <c r="FAR548" s="50"/>
      <c r="FAS548" s="53"/>
      <c r="FAT548" s="54"/>
      <c r="FAU548" s="55"/>
      <c r="FAV548" s="73"/>
      <c r="FAW548" s="51"/>
      <c r="FAX548" s="50"/>
      <c r="FAY548" s="53"/>
      <c r="FAZ548" s="54"/>
      <c r="FBA548" s="55"/>
      <c r="FBB548" s="73"/>
      <c r="FBC548" s="51"/>
      <c r="FBD548" s="50"/>
      <c r="FBE548" s="53"/>
      <c r="FBF548" s="54"/>
      <c r="FBG548" s="55"/>
      <c r="FBH548" s="73"/>
      <c r="FBI548" s="51"/>
      <c r="FBJ548" s="50"/>
      <c r="FBK548" s="53"/>
      <c r="FBL548" s="54"/>
      <c r="FBM548" s="55"/>
      <c r="FBN548" s="73"/>
      <c r="FBO548" s="51"/>
      <c r="FBP548" s="50"/>
      <c r="FBQ548" s="53"/>
      <c r="FBR548" s="54"/>
      <c r="FBS548" s="55"/>
      <c r="FBT548" s="73"/>
      <c r="FBU548" s="51"/>
      <c r="FBV548" s="50"/>
      <c r="FBW548" s="53"/>
      <c r="FBX548" s="54"/>
      <c r="FBY548" s="55"/>
      <c r="FBZ548" s="73"/>
      <c r="FCA548" s="51"/>
      <c r="FCB548" s="50"/>
      <c r="FCC548" s="53"/>
      <c r="FCD548" s="54"/>
      <c r="FCE548" s="55"/>
      <c r="FCF548" s="73"/>
      <c r="FCG548" s="51"/>
      <c r="FCH548" s="50"/>
      <c r="FCI548" s="53"/>
      <c r="FCJ548" s="54"/>
      <c r="FCK548" s="55"/>
      <c r="FCL548" s="73"/>
      <c r="FCM548" s="51"/>
      <c r="FCN548" s="50"/>
      <c r="FCO548" s="53"/>
      <c r="FCP548" s="54"/>
      <c r="FCQ548" s="55"/>
      <c r="FCR548" s="73"/>
      <c r="FCS548" s="51"/>
      <c r="FCT548" s="50"/>
      <c r="FCU548" s="53"/>
      <c r="FCV548" s="54"/>
      <c r="FCW548" s="55"/>
      <c r="FCX548" s="73"/>
      <c r="FCY548" s="51"/>
      <c r="FCZ548" s="50"/>
      <c r="FDA548" s="53"/>
      <c r="FDB548" s="54"/>
      <c r="FDC548" s="55"/>
      <c r="FDD548" s="73"/>
      <c r="FDE548" s="51"/>
      <c r="FDF548" s="50"/>
      <c r="FDG548" s="53"/>
      <c r="FDH548" s="54"/>
      <c r="FDI548" s="55"/>
      <c r="FDJ548" s="73"/>
      <c r="FDK548" s="51"/>
      <c r="FDL548" s="50"/>
      <c r="FDM548" s="53"/>
      <c r="FDN548" s="54"/>
      <c r="FDO548" s="55"/>
      <c r="FDP548" s="73"/>
      <c r="FDQ548" s="51"/>
      <c r="FDR548" s="50"/>
      <c r="FDS548" s="53"/>
      <c r="FDT548" s="54"/>
      <c r="FDU548" s="55"/>
      <c r="FDV548" s="73"/>
      <c r="FDW548" s="51"/>
      <c r="FDX548" s="50"/>
      <c r="FDY548" s="53"/>
      <c r="FDZ548" s="54"/>
      <c r="FEA548" s="55"/>
      <c r="FEB548" s="73"/>
      <c r="FEC548" s="51"/>
      <c r="FED548" s="50"/>
      <c r="FEE548" s="53"/>
      <c r="FEF548" s="54"/>
      <c r="FEG548" s="55"/>
      <c r="FEH548" s="73"/>
      <c r="FEI548" s="51"/>
      <c r="FEJ548" s="50"/>
      <c r="FEK548" s="53"/>
      <c r="FEL548" s="54"/>
      <c r="FEM548" s="55"/>
      <c r="FEN548" s="73"/>
      <c r="FEO548" s="51"/>
      <c r="FEP548" s="50"/>
      <c r="FEQ548" s="53"/>
      <c r="FER548" s="54"/>
      <c r="FES548" s="55"/>
      <c r="FET548" s="73"/>
      <c r="FEU548" s="51"/>
      <c r="FEV548" s="50"/>
      <c r="FEW548" s="53"/>
      <c r="FEX548" s="54"/>
      <c r="FEY548" s="55"/>
      <c r="FEZ548" s="73"/>
      <c r="FFA548" s="51"/>
      <c r="FFB548" s="50"/>
      <c r="FFC548" s="53"/>
      <c r="FFD548" s="54"/>
      <c r="FFE548" s="55"/>
      <c r="FFF548" s="73"/>
      <c r="FFG548" s="51"/>
      <c r="FFH548" s="50"/>
      <c r="FFI548" s="53"/>
      <c r="FFJ548" s="54"/>
      <c r="FFK548" s="55"/>
      <c r="FFL548" s="73"/>
      <c r="FFM548" s="51"/>
      <c r="FFN548" s="50"/>
      <c r="FFO548" s="53"/>
      <c r="FFP548" s="54"/>
      <c r="FFQ548" s="55"/>
      <c r="FFR548" s="73"/>
      <c r="FFS548" s="51"/>
      <c r="FFT548" s="50"/>
      <c r="FFU548" s="53"/>
      <c r="FFV548" s="54"/>
      <c r="FFW548" s="55"/>
      <c r="FFX548" s="73"/>
      <c r="FFY548" s="51"/>
      <c r="FFZ548" s="50"/>
      <c r="FGA548" s="53"/>
      <c r="FGB548" s="54"/>
      <c r="FGC548" s="55"/>
      <c r="FGD548" s="73"/>
      <c r="FGE548" s="51"/>
      <c r="FGF548" s="50"/>
      <c r="FGG548" s="53"/>
      <c r="FGH548" s="54"/>
      <c r="FGI548" s="55"/>
      <c r="FGJ548" s="73"/>
      <c r="FGK548" s="51"/>
      <c r="FGL548" s="50"/>
      <c r="FGM548" s="53"/>
      <c r="FGN548" s="54"/>
      <c r="FGO548" s="55"/>
      <c r="FGP548" s="73"/>
      <c r="FGQ548" s="51"/>
      <c r="FGR548" s="50"/>
      <c r="FGS548" s="53"/>
      <c r="FGT548" s="54"/>
      <c r="FGU548" s="55"/>
      <c r="FGV548" s="73"/>
      <c r="FGW548" s="51"/>
      <c r="FGX548" s="50"/>
      <c r="FGY548" s="53"/>
      <c r="FGZ548" s="54"/>
      <c r="FHA548" s="55"/>
      <c r="FHB548" s="73"/>
      <c r="FHC548" s="51"/>
      <c r="FHD548" s="50"/>
      <c r="FHE548" s="53"/>
      <c r="FHF548" s="54"/>
      <c r="FHG548" s="55"/>
      <c r="FHH548" s="73"/>
      <c r="FHI548" s="51"/>
      <c r="FHJ548" s="50"/>
      <c r="FHK548" s="53"/>
      <c r="FHL548" s="54"/>
      <c r="FHM548" s="55"/>
      <c r="FHN548" s="73"/>
      <c r="FHO548" s="51"/>
      <c r="FHP548" s="50"/>
      <c r="FHQ548" s="53"/>
      <c r="FHR548" s="54"/>
      <c r="FHS548" s="55"/>
      <c r="FHT548" s="73"/>
      <c r="FHU548" s="51"/>
      <c r="FHV548" s="50"/>
      <c r="FHW548" s="53"/>
      <c r="FHX548" s="54"/>
      <c r="FHY548" s="55"/>
      <c r="FHZ548" s="73"/>
      <c r="FIA548" s="51"/>
      <c r="FIB548" s="50"/>
      <c r="FIC548" s="53"/>
      <c r="FID548" s="54"/>
      <c r="FIE548" s="55"/>
      <c r="FIF548" s="73"/>
      <c r="FIG548" s="51"/>
      <c r="FIH548" s="50"/>
      <c r="FII548" s="53"/>
      <c r="FIJ548" s="54"/>
      <c r="FIK548" s="55"/>
      <c r="FIL548" s="73"/>
      <c r="FIM548" s="51"/>
      <c r="FIN548" s="50"/>
      <c r="FIO548" s="53"/>
      <c r="FIP548" s="54"/>
      <c r="FIQ548" s="55"/>
      <c r="FIR548" s="73"/>
      <c r="FIS548" s="51"/>
      <c r="FIT548" s="50"/>
      <c r="FIU548" s="53"/>
      <c r="FIV548" s="54"/>
      <c r="FIW548" s="55"/>
      <c r="FIX548" s="73"/>
      <c r="FIY548" s="51"/>
      <c r="FIZ548" s="50"/>
      <c r="FJA548" s="53"/>
      <c r="FJB548" s="54"/>
      <c r="FJC548" s="55"/>
      <c r="FJD548" s="73"/>
      <c r="FJE548" s="51"/>
      <c r="FJF548" s="50"/>
      <c r="FJG548" s="53"/>
      <c r="FJH548" s="54"/>
      <c r="FJI548" s="55"/>
      <c r="FJJ548" s="73"/>
      <c r="FJK548" s="51"/>
      <c r="FJL548" s="50"/>
      <c r="FJM548" s="53"/>
      <c r="FJN548" s="54"/>
      <c r="FJO548" s="55"/>
      <c r="FJP548" s="73"/>
      <c r="FJQ548" s="51"/>
      <c r="FJR548" s="50"/>
      <c r="FJS548" s="53"/>
      <c r="FJT548" s="54"/>
      <c r="FJU548" s="55"/>
      <c r="FJV548" s="73"/>
      <c r="FJW548" s="51"/>
      <c r="FJX548" s="50"/>
      <c r="FJY548" s="53"/>
      <c r="FJZ548" s="54"/>
      <c r="FKA548" s="55"/>
      <c r="FKB548" s="73"/>
      <c r="FKC548" s="51"/>
      <c r="FKD548" s="50"/>
      <c r="FKE548" s="53"/>
      <c r="FKF548" s="54"/>
      <c r="FKG548" s="55"/>
      <c r="FKH548" s="73"/>
      <c r="FKI548" s="51"/>
      <c r="FKJ548" s="50"/>
      <c r="FKK548" s="53"/>
      <c r="FKL548" s="54"/>
      <c r="FKM548" s="55"/>
      <c r="FKN548" s="73"/>
      <c r="FKO548" s="51"/>
      <c r="FKP548" s="50"/>
      <c r="FKQ548" s="53"/>
      <c r="FKR548" s="54"/>
      <c r="FKS548" s="55"/>
      <c r="FKT548" s="73"/>
      <c r="FKU548" s="51"/>
      <c r="FKV548" s="50"/>
      <c r="FKW548" s="53"/>
      <c r="FKX548" s="54"/>
      <c r="FKY548" s="55"/>
      <c r="FKZ548" s="73"/>
      <c r="FLA548" s="51"/>
      <c r="FLB548" s="50"/>
      <c r="FLC548" s="53"/>
      <c r="FLD548" s="54"/>
      <c r="FLE548" s="55"/>
      <c r="FLF548" s="73"/>
      <c r="FLG548" s="51"/>
      <c r="FLH548" s="50"/>
      <c r="FLI548" s="53"/>
      <c r="FLJ548" s="54"/>
      <c r="FLK548" s="55"/>
      <c r="FLL548" s="73"/>
      <c r="FLM548" s="51"/>
      <c r="FLN548" s="50"/>
      <c r="FLO548" s="53"/>
      <c r="FLP548" s="54"/>
      <c r="FLQ548" s="55"/>
      <c r="FLR548" s="73"/>
      <c r="FLS548" s="51"/>
      <c r="FLT548" s="50"/>
      <c r="FLU548" s="53"/>
      <c r="FLV548" s="54"/>
      <c r="FLW548" s="55"/>
      <c r="FLX548" s="73"/>
      <c r="FLY548" s="51"/>
      <c r="FLZ548" s="50"/>
      <c r="FMA548" s="53"/>
      <c r="FMB548" s="54"/>
      <c r="FMC548" s="55"/>
      <c r="FMD548" s="73"/>
      <c r="FME548" s="51"/>
      <c r="FMF548" s="50"/>
      <c r="FMG548" s="53"/>
      <c r="FMH548" s="54"/>
      <c r="FMI548" s="55"/>
      <c r="FMJ548" s="73"/>
      <c r="FMK548" s="51"/>
      <c r="FML548" s="50"/>
      <c r="FMM548" s="53"/>
      <c r="FMN548" s="54"/>
      <c r="FMO548" s="55"/>
      <c r="FMP548" s="73"/>
      <c r="FMQ548" s="51"/>
      <c r="FMR548" s="50"/>
      <c r="FMS548" s="53"/>
      <c r="FMT548" s="54"/>
      <c r="FMU548" s="55"/>
      <c r="FMV548" s="73"/>
      <c r="FMW548" s="51"/>
      <c r="FMX548" s="50"/>
      <c r="FMY548" s="53"/>
      <c r="FMZ548" s="54"/>
      <c r="FNA548" s="55"/>
      <c r="FNB548" s="73"/>
      <c r="FNC548" s="51"/>
      <c r="FND548" s="50"/>
      <c r="FNE548" s="53"/>
      <c r="FNF548" s="54"/>
      <c r="FNG548" s="55"/>
      <c r="FNH548" s="73"/>
      <c r="FNI548" s="51"/>
      <c r="FNJ548" s="50"/>
      <c r="FNK548" s="53"/>
      <c r="FNL548" s="54"/>
      <c r="FNM548" s="55"/>
      <c r="FNN548" s="73"/>
      <c r="FNO548" s="51"/>
      <c r="FNP548" s="50"/>
      <c r="FNQ548" s="53"/>
      <c r="FNR548" s="54"/>
      <c r="FNS548" s="55"/>
      <c r="FNT548" s="73"/>
      <c r="FNU548" s="51"/>
      <c r="FNV548" s="50"/>
      <c r="FNW548" s="53"/>
      <c r="FNX548" s="54"/>
      <c r="FNY548" s="55"/>
      <c r="FNZ548" s="73"/>
      <c r="FOA548" s="51"/>
      <c r="FOB548" s="50"/>
      <c r="FOC548" s="53"/>
      <c r="FOD548" s="54"/>
      <c r="FOE548" s="55"/>
      <c r="FOF548" s="73"/>
      <c r="FOG548" s="51"/>
      <c r="FOH548" s="50"/>
      <c r="FOI548" s="53"/>
      <c r="FOJ548" s="54"/>
      <c r="FOK548" s="55"/>
      <c r="FOL548" s="73"/>
      <c r="FOM548" s="51"/>
      <c r="FON548" s="50"/>
      <c r="FOO548" s="53"/>
      <c r="FOP548" s="54"/>
      <c r="FOQ548" s="55"/>
      <c r="FOR548" s="73"/>
      <c r="FOS548" s="51"/>
      <c r="FOT548" s="50"/>
      <c r="FOU548" s="53"/>
      <c r="FOV548" s="54"/>
      <c r="FOW548" s="55"/>
      <c r="FOX548" s="73"/>
      <c r="FOY548" s="51"/>
      <c r="FOZ548" s="50"/>
      <c r="FPA548" s="53"/>
      <c r="FPB548" s="54"/>
      <c r="FPC548" s="55"/>
      <c r="FPD548" s="73"/>
      <c r="FPE548" s="51"/>
      <c r="FPF548" s="50"/>
      <c r="FPG548" s="53"/>
      <c r="FPH548" s="54"/>
      <c r="FPI548" s="55"/>
      <c r="FPJ548" s="73"/>
      <c r="FPK548" s="51"/>
      <c r="FPL548" s="50"/>
      <c r="FPM548" s="53"/>
      <c r="FPN548" s="54"/>
      <c r="FPO548" s="55"/>
      <c r="FPP548" s="73"/>
      <c r="FPQ548" s="51"/>
      <c r="FPR548" s="50"/>
      <c r="FPS548" s="53"/>
      <c r="FPT548" s="54"/>
      <c r="FPU548" s="55"/>
      <c r="FPV548" s="73"/>
      <c r="FPW548" s="51"/>
      <c r="FPX548" s="50"/>
      <c r="FPY548" s="53"/>
      <c r="FPZ548" s="54"/>
      <c r="FQA548" s="55"/>
      <c r="FQB548" s="73"/>
      <c r="FQC548" s="51"/>
      <c r="FQD548" s="50"/>
      <c r="FQE548" s="53"/>
      <c r="FQF548" s="54"/>
      <c r="FQG548" s="55"/>
      <c r="FQH548" s="73"/>
      <c r="FQI548" s="51"/>
      <c r="FQJ548" s="50"/>
      <c r="FQK548" s="53"/>
      <c r="FQL548" s="54"/>
      <c r="FQM548" s="55"/>
      <c r="FQN548" s="73"/>
      <c r="FQO548" s="51"/>
      <c r="FQP548" s="50"/>
      <c r="FQQ548" s="53"/>
      <c r="FQR548" s="54"/>
      <c r="FQS548" s="55"/>
      <c r="FQT548" s="73"/>
      <c r="FQU548" s="51"/>
      <c r="FQV548" s="50"/>
      <c r="FQW548" s="53"/>
      <c r="FQX548" s="54"/>
      <c r="FQY548" s="55"/>
      <c r="FQZ548" s="73"/>
      <c r="FRA548" s="51"/>
      <c r="FRB548" s="50"/>
      <c r="FRC548" s="53"/>
      <c r="FRD548" s="54"/>
      <c r="FRE548" s="55"/>
      <c r="FRF548" s="73"/>
      <c r="FRG548" s="51"/>
      <c r="FRH548" s="50"/>
      <c r="FRI548" s="53"/>
      <c r="FRJ548" s="54"/>
      <c r="FRK548" s="55"/>
      <c r="FRL548" s="73"/>
      <c r="FRM548" s="51"/>
      <c r="FRN548" s="50"/>
      <c r="FRO548" s="53"/>
      <c r="FRP548" s="54"/>
      <c r="FRQ548" s="55"/>
      <c r="FRR548" s="73"/>
      <c r="FRS548" s="51"/>
      <c r="FRT548" s="50"/>
      <c r="FRU548" s="53"/>
      <c r="FRV548" s="54"/>
      <c r="FRW548" s="55"/>
      <c r="FRX548" s="73"/>
      <c r="FRY548" s="51"/>
      <c r="FRZ548" s="50"/>
      <c r="FSA548" s="53"/>
      <c r="FSB548" s="54"/>
      <c r="FSC548" s="55"/>
      <c r="FSD548" s="73"/>
      <c r="FSE548" s="51"/>
      <c r="FSF548" s="50"/>
      <c r="FSG548" s="53"/>
      <c r="FSH548" s="54"/>
      <c r="FSI548" s="55"/>
      <c r="FSJ548" s="73"/>
      <c r="FSK548" s="51"/>
      <c r="FSL548" s="50"/>
      <c r="FSM548" s="53"/>
      <c r="FSN548" s="54"/>
      <c r="FSO548" s="55"/>
      <c r="FSP548" s="73"/>
      <c r="FSQ548" s="51"/>
      <c r="FSR548" s="50"/>
      <c r="FSS548" s="53"/>
      <c r="FST548" s="54"/>
      <c r="FSU548" s="55"/>
      <c r="FSV548" s="73"/>
      <c r="FSW548" s="51"/>
      <c r="FSX548" s="50"/>
      <c r="FSY548" s="53"/>
      <c r="FSZ548" s="54"/>
      <c r="FTA548" s="55"/>
      <c r="FTB548" s="73"/>
      <c r="FTC548" s="51"/>
      <c r="FTD548" s="50"/>
      <c r="FTE548" s="53"/>
      <c r="FTF548" s="54"/>
      <c r="FTG548" s="55"/>
      <c r="FTH548" s="73"/>
      <c r="FTI548" s="51"/>
      <c r="FTJ548" s="50"/>
      <c r="FTK548" s="53"/>
      <c r="FTL548" s="54"/>
      <c r="FTM548" s="55"/>
      <c r="FTN548" s="73"/>
      <c r="FTO548" s="51"/>
      <c r="FTP548" s="50"/>
      <c r="FTQ548" s="53"/>
      <c r="FTR548" s="54"/>
      <c r="FTS548" s="55"/>
      <c r="FTT548" s="73"/>
      <c r="FTU548" s="51"/>
      <c r="FTV548" s="50"/>
      <c r="FTW548" s="53"/>
      <c r="FTX548" s="54"/>
      <c r="FTY548" s="55"/>
      <c r="FTZ548" s="73"/>
      <c r="FUA548" s="51"/>
      <c r="FUB548" s="50"/>
      <c r="FUC548" s="53"/>
      <c r="FUD548" s="54"/>
      <c r="FUE548" s="55"/>
      <c r="FUF548" s="73"/>
      <c r="FUG548" s="51"/>
      <c r="FUH548" s="50"/>
      <c r="FUI548" s="53"/>
      <c r="FUJ548" s="54"/>
      <c r="FUK548" s="55"/>
      <c r="FUL548" s="73"/>
      <c r="FUM548" s="51"/>
      <c r="FUN548" s="50"/>
      <c r="FUO548" s="53"/>
      <c r="FUP548" s="54"/>
      <c r="FUQ548" s="55"/>
      <c r="FUR548" s="73"/>
      <c r="FUS548" s="51"/>
      <c r="FUT548" s="50"/>
      <c r="FUU548" s="53"/>
      <c r="FUV548" s="54"/>
      <c r="FUW548" s="55"/>
      <c r="FUX548" s="73"/>
      <c r="FUY548" s="51"/>
      <c r="FUZ548" s="50"/>
      <c r="FVA548" s="53"/>
      <c r="FVB548" s="54"/>
      <c r="FVC548" s="55"/>
      <c r="FVD548" s="73"/>
      <c r="FVE548" s="51"/>
      <c r="FVF548" s="50"/>
      <c r="FVG548" s="53"/>
      <c r="FVH548" s="54"/>
      <c r="FVI548" s="55"/>
      <c r="FVJ548" s="73"/>
      <c r="FVK548" s="51"/>
      <c r="FVL548" s="50"/>
      <c r="FVM548" s="53"/>
      <c r="FVN548" s="54"/>
      <c r="FVO548" s="55"/>
      <c r="FVP548" s="73"/>
      <c r="FVQ548" s="51"/>
      <c r="FVR548" s="50"/>
      <c r="FVS548" s="53"/>
      <c r="FVT548" s="54"/>
      <c r="FVU548" s="55"/>
      <c r="FVV548" s="73"/>
      <c r="FVW548" s="51"/>
      <c r="FVX548" s="50"/>
      <c r="FVY548" s="53"/>
      <c r="FVZ548" s="54"/>
      <c r="FWA548" s="55"/>
      <c r="FWB548" s="73"/>
      <c r="FWC548" s="51"/>
      <c r="FWD548" s="50"/>
      <c r="FWE548" s="53"/>
      <c r="FWF548" s="54"/>
      <c r="FWG548" s="55"/>
      <c r="FWH548" s="73"/>
      <c r="FWI548" s="51"/>
      <c r="FWJ548" s="50"/>
      <c r="FWK548" s="53"/>
      <c r="FWL548" s="54"/>
      <c r="FWM548" s="55"/>
      <c r="FWN548" s="73"/>
      <c r="FWO548" s="51"/>
      <c r="FWP548" s="50"/>
      <c r="FWQ548" s="53"/>
      <c r="FWR548" s="54"/>
      <c r="FWS548" s="55"/>
      <c r="FWT548" s="73"/>
      <c r="FWU548" s="51"/>
      <c r="FWV548" s="50"/>
      <c r="FWW548" s="53"/>
      <c r="FWX548" s="54"/>
      <c r="FWY548" s="55"/>
      <c r="FWZ548" s="73"/>
      <c r="FXA548" s="51"/>
      <c r="FXB548" s="50"/>
      <c r="FXC548" s="53"/>
      <c r="FXD548" s="54"/>
      <c r="FXE548" s="55"/>
      <c r="FXF548" s="73"/>
      <c r="FXG548" s="51"/>
      <c r="FXH548" s="50"/>
      <c r="FXI548" s="53"/>
      <c r="FXJ548" s="54"/>
      <c r="FXK548" s="55"/>
      <c r="FXL548" s="73"/>
      <c r="FXM548" s="51"/>
      <c r="FXN548" s="50"/>
      <c r="FXO548" s="53"/>
      <c r="FXP548" s="54"/>
      <c r="FXQ548" s="55"/>
      <c r="FXR548" s="73"/>
      <c r="FXS548" s="51"/>
      <c r="FXT548" s="50"/>
      <c r="FXU548" s="53"/>
      <c r="FXV548" s="54"/>
      <c r="FXW548" s="55"/>
      <c r="FXX548" s="73"/>
      <c r="FXY548" s="51"/>
      <c r="FXZ548" s="50"/>
      <c r="FYA548" s="53"/>
      <c r="FYB548" s="54"/>
      <c r="FYC548" s="55"/>
      <c r="FYD548" s="73"/>
      <c r="FYE548" s="51"/>
      <c r="FYF548" s="50"/>
      <c r="FYG548" s="53"/>
      <c r="FYH548" s="54"/>
      <c r="FYI548" s="55"/>
      <c r="FYJ548" s="73"/>
      <c r="FYK548" s="51"/>
      <c r="FYL548" s="50"/>
      <c r="FYM548" s="53"/>
      <c r="FYN548" s="54"/>
      <c r="FYO548" s="55"/>
      <c r="FYP548" s="73"/>
      <c r="FYQ548" s="51"/>
      <c r="FYR548" s="50"/>
      <c r="FYS548" s="53"/>
      <c r="FYT548" s="54"/>
      <c r="FYU548" s="55"/>
      <c r="FYV548" s="73"/>
      <c r="FYW548" s="51"/>
      <c r="FYX548" s="50"/>
      <c r="FYY548" s="53"/>
      <c r="FYZ548" s="54"/>
      <c r="FZA548" s="55"/>
      <c r="FZB548" s="73"/>
      <c r="FZC548" s="51"/>
      <c r="FZD548" s="50"/>
      <c r="FZE548" s="53"/>
      <c r="FZF548" s="54"/>
      <c r="FZG548" s="55"/>
      <c r="FZH548" s="73"/>
      <c r="FZI548" s="51"/>
      <c r="FZJ548" s="50"/>
      <c r="FZK548" s="53"/>
      <c r="FZL548" s="54"/>
      <c r="FZM548" s="55"/>
      <c r="FZN548" s="73"/>
      <c r="FZO548" s="51"/>
      <c r="FZP548" s="50"/>
      <c r="FZQ548" s="53"/>
      <c r="FZR548" s="54"/>
      <c r="FZS548" s="55"/>
      <c r="FZT548" s="73"/>
      <c r="FZU548" s="51"/>
      <c r="FZV548" s="50"/>
      <c r="FZW548" s="53"/>
      <c r="FZX548" s="54"/>
      <c r="FZY548" s="55"/>
      <c r="FZZ548" s="73"/>
      <c r="GAA548" s="51"/>
      <c r="GAB548" s="50"/>
      <c r="GAC548" s="53"/>
      <c r="GAD548" s="54"/>
      <c r="GAE548" s="55"/>
      <c r="GAF548" s="73"/>
      <c r="GAG548" s="51"/>
      <c r="GAH548" s="50"/>
      <c r="GAI548" s="53"/>
      <c r="GAJ548" s="54"/>
      <c r="GAK548" s="55"/>
      <c r="GAL548" s="73"/>
      <c r="GAM548" s="51"/>
      <c r="GAN548" s="50"/>
      <c r="GAO548" s="53"/>
      <c r="GAP548" s="54"/>
      <c r="GAQ548" s="55"/>
      <c r="GAR548" s="73"/>
      <c r="GAS548" s="51"/>
      <c r="GAT548" s="50"/>
      <c r="GAU548" s="53"/>
      <c r="GAV548" s="54"/>
      <c r="GAW548" s="55"/>
      <c r="GAX548" s="73"/>
      <c r="GAY548" s="51"/>
      <c r="GAZ548" s="50"/>
      <c r="GBA548" s="53"/>
      <c r="GBB548" s="54"/>
      <c r="GBC548" s="55"/>
      <c r="GBD548" s="73"/>
      <c r="GBE548" s="51"/>
      <c r="GBF548" s="50"/>
      <c r="GBG548" s="53"/>
      <c r="GBH548" s="54"/>
      <c r="GBI548" s="55"/>
      <c r="GBJ548" s="73"/>
      <c r="GBK548" s="51"/>
      <c r="GBL548" s="50"/>
      <c r="GBM548" s="53"/>
      <c r="GBN548" s="54"/>
      <c r="GBO548" s="55"/>
      <c r="GBP548" s="73"/>
      <c r="GBQ548" s="51"/>
      <c r="GBR548" s="50"/>
      <c r="GBS548" s="53"/>
      <c r="GBT548" s="54"/>
      <c r="GBU548" s="55"/>
      <c r="GBV548" s="73"/>
      <c r="GBW548" s="51"/>
      <c r="GBX548" s="50"/>
      <c r="GBY548" s="53"/>
      <c r="GBZ548" s="54"/>
      <c r="GCA548" s="55"/>
      <c r="GCB548" s="73"/>
      <c r="GCC548" s="51"/>
      <c r="GCD548" s="50"/>
      <c r="GCE548" s="53"/>
      <c r="GCF548" s="54"/>
      <c r="GCG548" s="55"/>
      <c r="GCH548" s="73"/>
      <c r="GCI548" s="51"/>
      <c r="GCJ548" s="50"/>
      <c r="GCK548" s="53"/>
      <c r="GCL548" s="54"/>
      <c r="GCM548" s="55"/>
      <c r="GCN548" s="73"/>
      <c r="GCO548" s="51"/>
      <c r="GCP548" s="50"/>
      <c r="GCQ548" s="53"/>
      <c r="GCR548" s="54"/>
      <c r="GCS548" s="55"/>
      <c r="GCT548" s="73"/>
      <c r="GCU548" s="51"/>
      <c r="GCV548" s="50"/>
      <c r="GCW548" s="53"/>
      <c r="GCX548" s="54"/>
      <c r="GCY548" s="55"/>
      <c r="GCZ548" s="73"/>
      <c r="GDA548" s="51"/>
      <c r="GDB548" s="50"/>
      <c r="GDC548" s="53"/>
      <c r="GDD548" s="54"/>
      <c r="GDE548" s="55"/>
      <c r="GDF548" s="73"/>
      <c r="GDG548" s="51"/>
      <c r="GDH548" s="50"/>
      <c r="GDI548" s="53"/>
      <c r="GDJ548" s="54"/>
      <c r="GDK548" s="55"/>
      <c r="GDL548" s="73"/>
      <c r="GDM548" s="51"/>
      <c r="GDN548" s="50"/>
      <c r="GDO548" s="53"/>
      <c r="GDP548" s="54"/>
      <c r="GDQ548" s="55"/>
      <c r="GDR548" s="73"/>
      <c r="GDS548" s="51"/>
      <c r="GDT548" s="50"/>
      <c r="GDU548" s="53"/>
      <c r="GDV548" s="54"/>
      <c r="GDW548" s="55"/>
      <c r="GDX548" s="73"/>
      <c r="GDY548" s="51"/>
      <c r="GDZ548" s="50"/>
      <c r="GEA548" s="53"/>
      <c r="GEB548" s="54"/>
      <c r="GEC548" s="55"/>
      <c r="GED548" s="73"/>
      <c r="GEE548" s="51"/>
      <c r="GEF548" s="50"/>
      <c r="GEG548" s="53"/>
      <c r="GEH548" s="54"/>
      <c r="GEI548" s="55"/>
      <c r="GEJ548" s="73"/>
      <c r="GEK548" s="51"/>
      <c r="GEL548" s="50"/>
      <c r="GEM548" s="53"/>
      <c r="GEN548" s="54"/>
      <c r="GEO548" s="55"/>
      <c r="GEP548" s="73"/>
      <c r="GEQ548" s="51"/>
      <c r="GER548" s="50"/>
      <c r="GES548" s="53"/>
      <c r="GET548" s="54"/>
      <c r="GEU548" s="55"/>
      <c r="GEV548" s="73"/>
      <c r="GEW548" s="51"/>
      <c r="GEX548" s="50"/>
      <c r="GEY548" s="53"/>
      <c r="GEZ548" s="54"/>
      <c r="GFA548" s="55"/>
      <c r="GFB548" s="73"/>
      <c r="GFC548" s="51"/>
      <c r="GFD548" s="50"/>
      <c r="GFE548" s="53"/>
      <c r="GFF548" s="54"/>
      <c r="GFG548" s="55"/>
      <c r="GFH548" s="73"/>
      <c r="GFI548" s="51"/>
      <c r="GFJ548" s="50"/>
      <c r="GFK548" s="53"/>
      <c r="GFL548" s="54"/>
      <c r="GFM548" s="55"/>
      <c r="GFN548" s="73"/>
      <c r="GFO548" s="51"/>
      <c r="GFP548" s="50"/>
      <c r="GFQ548" s="53"/>
      <c r="GFR548" s="54"/>
      <c r="GFS548" s="55"/>
      <c r="GFT548" s="73"/>
      <c r="GFU548" s="51"/>
      <c r="GFV548" s="50"/>
      <c r="GFW548" s="53"/>
      <c r="GFX548" s="54"/>
      <c r="GFY548" s="55"/>
      <c r="GFZ548" s="73"/>
      <c r="GGA548" s="51"/>
      <c r="GGB548" s="50"/>
      <c r="GGC548" s="53"/>
      <c r="GGD548" s="54"/>
      <c r="GGE548" s="55"/>
      <c r="GGF548" s="73"/>
      <c r="GGG548" s="51"/>
      <c r="GGH548" s="50"/>
      <c r="GGI548" s="53"/>
      <c r="GGJ548" s="54"/>
      <c r="GGK548" s="55"/>
      <c r="GGL548" s="73"/>
      <c r="GGM548" s="51"/>
      <c r="GGN548" s="50"/>
      <c r="GGO548" s="53"/>
      <c r="GGP548" s="54"/>
      <c r="GGQ548" s="55"/>
      <c r="GGR548" s="73"/>
      <c r="GGS548" s="51"/>
      <c r="GGT548" s="50"/>
      <c r="GGU548" s="53"/>
      <c r="GGV548" s="54"/>
      <c r="GGW548" s="55"/>
      <c r="GGX548" s="73"/>
      <c r="GGY548" s="51"/>
      <c r="GGZ548" s="50"/>
      <c r="GHA548" s="53"/>
      <c r="GHB548" s="54"/>
      <c r="GHC548" s="55"/>
      <c r="GHD548" s="73"/>
      <c r="GHE548" s="51"/>
      <c r="GHF548" s="50"/>
      <c r="GHG548" s="53"/>
      <c r="GHH548" s="54"/>
      <c r="GHI548" s="55"/>
      <c r="GHJ548" s="73"/>
      <c r="GHK548" s="51"/>
      <c r="GHL548" s="50"/>
      <c r="GHM548" s="53"/>
      <c r="GHN548" s="54"/>
      <c r="GHO548" s="55"/>
      <c r="GHP548" s="73"/>
      <c r="GHQ548" s="51"/>
      <c r="GHR548" s="50"/>
      <c r="GHS548" s="53"/>
      <c r="GHT548" s="54"/>
      <c r="GHU548" s="55"/>
      <c r="GHV548" s="73"/>
      <c r="GHW548" s="51"/>
      <c r="GHX548" s="50"/>
      <c r="GHY548" s="53"/>
      <c r="GHZ548" s="54"/>
      <c r="GIA548" s="55"/>
      <c r="GIB548" s="73"/>
      <c r="GIC548" s="51"/>
      <c r="GID548" s="50"/>
      <c r="GIE548" s="53"/>
      <c r="GIF548" s="54"/>
      <c r="GIG548" s="55"/>
      <c r="GIH548" s="73"/>
      <c r="GII548" s="51"/>
      <c r="GIJ548" s="50"/>
      <c r="GIK548" s="53"/>
      <c r="GIL548" s="54"/>
      <c r="GIM548" s="55"/>
      <c r="GIN548" s="73"/>
      <c r="GIO548" s="51"/>
      <c r="GIP548" s="50"/>
      <c r="GIQ548" s="53"/>
      <c r="GIR548" s="54"/>
      <c r="GIS548" s="55"/>
      <c r="GIT548" s="73"/>
      <c r="GIU548" s="51"/>
      <c r="GIV548" s="50"/>
      <c r="GIW548" s="53"/>
      <c r="GIX548" s="54"/>
      <c r="GIY548" s="55"/>
      <c r="GIZ548" s="73"/>
      <c r="GJA548" s="51"/>
      <c r="GJB548" s="50"/>
      <c r="GJC548" s="53"/>
      <c r="GJD548" s="54"/>
      <c r="GJE548" s="55"/>
      <c r="GJF548" s="73"/>
      <c r="GJG548" s="51"/>
      <c r="GJH548" s="50"/>
      <c r="GJI548" s="53"/>
      <c r="GJJ548" s="54"/>
      <c r="GJK548" s="55"/>
      <c r="GJL548" s="73"/>
      <c r="GJM548" s="51"/>
      <c r="GJN548" s="50"/>
      <c r="GJO548" s="53"/>
      <c r="GJP548" s="54"/>
      <c r="GJQ548" s="55"/>
      <c r="GJR548" s="73"/>
      <c r="GJS548" s="51"/>
      <c r="GJT548" s="50"/>
      <c r="GJU548" s="53"/>
      <c r="GJV548" s="54"/>
      <c r="GJW548" s="55"/>
      <c r="GJX548" s="73"/>
      <c r="GJY548" s="51"/>
      <c r="GJZ548" s="50"/>
      <c r="GKA548" s="53"/>
      <c r="GKB548" s="54"/>
      <c r="GKC548" s="55"/>
      <c r="GKD548" s="73"/>
      <c r="GKE548" s="51"/>
      <c r="GKF548" s="50"/>
      <c r="GKG548" s="53"/>
      <c r="GKH548" s="54"/>
      <c r="GKI548" s="55"/>
      <c r="GKJ548" s="73"/>
      <c r="GKK548" s="51"/>
      <c r="GKL548" s="50"/>
      <c r="GKM548" s="53"/>
      <c r="GKN548" s="54"/>
      <c r="GKO548" s="55"/>
      <c r="GKP548" s="73"/>
      <c r="GKQ548" s="51"/>
      <c r="GKR548" s="50"/>
      <c r="GKS548" s="53"/>
      <c r="GKT548" s="54"/>
      <c r="GKU548" s="55"/>
      <c r="GKV548" s="73"/>
      <c r="GKW548" s="51"/>
      <c r="GKX548" s="50"/>
      <c r="GKY548" s="53"/>
      <c r="GKZ548" s="54"/>
      <c r="GLA548" s="55"/>
      <c r="GLB548" s="73"/>
      <c r="GLC548" s="51"/>
      <c r="GLD548" s="50"/>
      <c r="GLE548" s="53"/>
      <c r="GLF548" s="54"/>
      <c r="GLG548" s="55"/>
      <c r="GLH548" s="73"/>
      <c r="GLI548" s="51"/>
      <c r="GLJ548" s="50"/>
      <c r="GLK548" s="53"/>
      <c r="GLL548" s="54"/>
      <c r="GLM548" s="55"/>
      <c r="GLN548" s="73"/>
      <c r="GLO548" s="51"/>
      <c r="GLP548" s="50"/>
      <c r="GLQ548" s="53"/>
      <c r="GLR548" s="54"/>
      <c r="GLS548" s="55"/>
      <c r="GLT548" s="73"/>
      <c r="GLU548" s="51"/>
      <c r="GLV548" s="50"/>
      <c r="GLW548" s="53"/>
      <c r="GLX548" s="54"/>
      <c r="GLY548" s="55"/>
      <c r="GLZ548" s="73"/>
      <c r="GMA548" s="51"/>
      <c r="GMB548" s="50"/>
      <c r="GMC548" s="53"/>
      <c r="GMD548" s="54"/>
      <c r="GME548" s="55"/>
      <c r="GMF548" s="73"/>
      <c r="GMG548" s="51"/>
      <c r="GMH548" s="50"/>
      <c r="GMI548" s="53"/>
      <c r="GMJ548" s="54"/>
      <c r="GMK548" s="55"/>
      <c r="GML548" s="73"/>
      <c r="GMM548" s="51"/>
      <c r="GMN548" s="50"/>
      <c r="GMO548" s="53"/>
      <c r="GMP548" s="54"/>
      <c r="GMQ548" s="55"/>
      <c r="GMR548" s="73"/>
      <c r="GMS548" s="51"/>
      <c r="GMT548" s="50"/>
      <c r="GMU548" s="53"/>
      <c r="GMV548" s="54"/>
      <c r="GMW548" s="55"/>
      <c r="GMX548" s="73"/>
      <c r="GMY548" s="51"/>
      <c r="GMZ548" s="50"/>
      <c r="GNA548" s="53"/>
      <c r="GNB548" s="54"/>
      <c r="GNC548" s="55"/>
      <c r="GND548" s="73"/>
      <c r="GNE548" s="51"/>
      <c r="GNF548" s="50"/>
      <c r="GNG548" s="53"/>
      <c r="GNH548" s="54"/>
      <c r="GNI548" s="55"/>
      <c r="GNJ548" s="73"/>
      <c r="GNK548" s="51"/>
      <c r="GNL548" s="50"/>
      <c r="GNM548" s="53"/>
      <c r="GNN548" s="54"/>
      <c r="GNO548" s="55"/>
      <c r="GNP548" s="73"/>
      <c r="GNQ548" s="51"/>
      <c r="GNR548" s="50"/>
      <c r="GNS548" s="53"/>
      <c r="GNT548" s="54"/>
      <c r="GNU548" s="55"/>
      <c r="GNV548" s="73"/>
      <c r="GNW548" s="51"/>
      <c r="GNX548" s="50"/>
      <c r="GNY548" s="53"/>
      <c r="GNZ548" s="54"/>
      <c r="GOA548" s="55"/>
      <c r="GOB548" s="73"/>
      <c r="GOC548" s="51"/>
      <c r="GOD548" s="50"/>
      <c r="GOE548" s="53"/>
      <c r="GOF548" s="54"/>
      <c r="GOG548" s="55"/>
      <c r="GOH548" s="73"/>
      <c r="GOI548" s="51"/>
      <c r="GOJ548" s="50"/>
      <c r="GOK548" s="53"/>
      <c r="GOL548" s="54"/>
      <c r="GOM548" s="55"/>
      <c r="GON548" s="73"/>
      <c r="GOO548" s="51"/>
      <c r="GOP548" s="50"/>
      <c r="GOQ548" s="53"/>
      <c r="GOR548" s="54"/>
      <c r="GOS548" s="55"/>
      <c r="GOT548" s="73"/>
      <c r="GOU548" s="51"/>
      <c r="GOV548" s="50"/>
      <c r="GOW548" s="53"/>
      <c r="GOX548" s="54"/>
      <c r="GOY548" s="55"/>
      <c r="GOZ548" s="73"/>
      <c r="GPA548" s="51"/>
      <c r="GPB548" s="50"/>
      <c r="GPC548" s="53"/>
      <c r="GPD548" s="54"/>
      <c r="GPE548" s="55"/>
      <c r="GPF548" s="73"/>
      <c r="GPG548" s="51"/>
      <c r="GPH548" s="50"/>
      <c r="GPI548" s="53"/>
      <c r="GPJ548" s="54"/>
      <c r="GPK548" s="55"/>
      <c r="GPL548" s="73"/>
      <c r="GPM548" s="51"/>
      <c r="GPN548" s="50"/>
      <c r="GPO548" s="53"/>
      <c r="GPP548" s="54"/>
      <c r="GPQ548" s="55"/>
      <c r="GPR548" s="73"/>
      <c r="GPS548" s="51"/>
      <c r="GPT548" s="50"/>
      <c r="GPU548" s="53"/>
      <c r="GPV548" s="54"/>
      <c r="GPW548" s="55"/>
      <c r="GPX548" s="73"/>
      <c r="GPY548" s="51"/>
      <c r="GPZ548" s="50"/>
      <c r="GQA548" s="53"/>
      <c r="GQB548" s="54"/>
      <c r="GQC548" s="55"/>
      <c r="GQD548" s="73"/>
      <c r="GQE548" s="51"/>
      <c r="GQF548" s="50"/>
      <c r="GQG548" s="53"/>
      <c r="GQH548" s="54"/>
      <c r="GQI548" s="55"/>
      <c r="GQJ548" s="73"/>
      <c r="GQK548" s="51"/>
      <c r="GQL548" s="50"/>
      <c r="GQM548" s="53"/>
      <c r="GQN548" s="54"/>
      <c r="GQO548" s="55"/>
      <c r="GQP548" s="73"/>
      <c r="GQQ548" s="51"/>
      <c r="GQR548" s="50"/>
      <c r="GQS548" s="53"/>
      <c r="GQT548" s="54"/>
      <c r="GQU548" s="55"/>
      <c r="GQV548" s="73"/>
      <c r="GQW548" s="51"/>
      <c r="GQX548" s="50"/>
      <c r="GQY548" s="53"/>
      <c r="GQZ548" s="54"/>
      <c r="GRA548" s="55"/>
      <c r="GRB548" s="73"/>
      <c r="GRC548" s="51"/>
      <c r="GRD548" s="50"/>
      <c r="GRE548" s="53"/>
      <c r="GRF548" s="54"/>
      <c r="GRG548" s="55"/>
      <c r="GRH548" s="73"/>
      <c r="GRI548" s="51"/>
      <c r="GRJ548" s="50"/>
      <c r="GRK548" s="53"/>
      <c r="GRL548" s="54"/>
      <c r="GRM548" s="55"/>
      <c r="GRN548" s="73"/>
      <c r="GRO548" s="51"/>
      <c r="GRP548" s="50"/>
      <c r="GRQ548" s="53"/>
      <c r="GRR548" s="54"/>
      <c r="GRS548" s="55"/>
      <c r="GRT548" s="73"/>
      <c r="GRU548" s="51"/>
      <c r="GRV548" s="50"/>
      <c r="GRW548" s="53"/>
      <c r="GRX548" s="54"/>
      <c r="GRY548" s="55"/>
      <c r="GRZ548" s="73"/>
      <c r="GSA548" s="51"/>
      <c r="GSB548" s="50"/>
      <c r="GSC548" s="53"/>
      <c r="GSD548" s="54"/>
      <c r="GSE548" s="55"/>
      <c r="GSF548" s="73"/>
      <c r="GSG548" s="51"/>
      <c r="GSH548" s="50"/>
      <c r="GSI548" s="53"/>
      <c r="GSJ548" s="54"/>
      <c r="GSK548" s="55"/>
      <c r="GSL548" s="73"/>
      <c r="GSM548" s="51"/>
      <c r="GSN548" s="50"/>
      <c r="GSO548" s="53"/>
      <c r="GSP548" s="54"/>
      <c r="GSQ548" s="55"/>
      <c r="GSR548" s="73"/>
      <c r="GSS548" s="51"/>
      <c r="GST548" s="50"/>
      <c r="GSU548" s="53"/>
      <c r="GSV548" s="54"/>
      <c r="GSW548" s="55"/>
      <c r="GSX548" s="73"/>
      <c r="GSY548" s="51"/>
      <c r="GSZ548" s="50"/>
      <c r="GTA548" s="53"/>
      <c r="GTB548" s="54"/>
      <c r="GTC548" s="55"/>
      <c r="GTD548" s="73"/>
      <c r="GTE548" s="51"/>
      <c r="GTF548" s="50"/>
      <c r="GTG548" s="53"/>
      <c r="GTH548" s="54"/>
      <c r="GTI548" s="55"/>
      <c r="GTJ548" s="73"/>
      <c r="GTK548" s="51"/>
      <c r="GTL548" s="50"/>
      <c r="GTM548" s="53"/>
      <c r="GTN548" s="54"/>
      <c r="GTO548" s="55"/>
      <c r="GTP548" s="73"/>
      <c r="GTQ548" s="51"/>
      <c r="GTR548" s="50"/>
      <c r="GTS548" s="53"/>
      <c r="GTT548" s="54"/>
      <c r="GTU548" s="55"/>
      <c r="GTV548" s="73"/>
      <c r="GTW548" s="51"/>
      <c r="GTX548" s="50"/>
      <c r="GTY548" s="53"/>
      <c r="GTZ548" s="54"/>
      <c r="GUA548" s="55"/>
      <c r="GUB548" s="73"/>
      <c r="GUC548" s="51"/>
      <c r="GUD548" s="50"/>
      <c r="GUE548" s="53"/>
      <c r="GUF548" s="54"/>
      <c r="GUG548" s="55"/>
      <c r="GUH548" s="73"/>
      <c r="GUI548" s="51"/>
      <c r="GUJ548" s="50"/>
      <c r="GUK548" s="53"/>
      <c r="GUL548" s="54"/>
      <c r="GUM548" s="55"/>
      <c r="GUN548" s="73"/>
      <c r="GUO548" s="51"/>
      <c r="GUP548" s="50"/>
      <c r="GUQ548" s="53"/>
      <c r="GUR548" s="54"/>
      <c r="GUS548" s="55"/>
      <c r="GUT548" s="73"/>
      <c r="GUU548" s="51"/>
      <c r="GUV548" s="50"/>
      <c r="GUW548" s="53"/>
      <c r="GUX548" s="54"/>
      <c r="GUY548" s="55"/>
      <c r="GUZ548" s="73"/>
      <c r="GVA548" s="51"/>
      <c r="GVB548" s="50"/>
      <c r="GVC548" s="53"/>
      <c r="GVD548" s="54"/>
      <c r="GVE548" s="55"/>
      <c r="GVF548" s="73"/>
      <c r="GVG548" s="51"/>
      <c r="GVH548" s="50"/>
      <c r="GVI548" s="53"/>
      <c r="GVJ548" s="54"/>
      <c r="GVK548" s="55"/>
      <c r="GVL548" s="73"/>
      <c r="GVM548" s="51"/>
      <c r="GVN548" s="50"/>
      <c r="GVO548" s="53"/>
      <c r="GVP548" s="54"/>
      <c r="GVQ548" s="55"/>
      <c r="GVR548" s="73"/>
      <c r="GVS548" s="51"/>
      <c r="GVT548" s="50"/>
      <c r="GVU548" s="53"/>
      <c r="GVV548" s="54"/>
      <c r="GVW548" s="55"/>
      <c r="GVX548" s="73"/>
      <c r="GVY548" s="51"/>
      <c r="GVZ548" s="50"/>
      <c r="GWA548" s="53"/>
      <c r="GWB548" s="54"/>
      <c r="GWC548" s="55"/>
      <c r="GWD548" s="73"/>
      <c r="GWE548" s="51"/>
      <c r="GWF548" s="50"/>
      <c r="GWG548" s="53"/>
      <c r="GWH548" s="54"/>
      <c r="GWI548" s="55"/>
      <c r="GWJ548" s="73"/>
      <c r="GWK548" s="51"/>
      <c r="GWL548" s="50"/>
      <c r="GWM548" s="53"/>
      <c r="GWN548" s="54"/>
      <c r="GWO548" s="55"/>
      <c r="GWP548" s="73"/>
      <c r="GWQ548" s="51"/>
      <c r="GWR548" s="50"/>
      <c r="GWS548" s="53"/>
      <c r="GWT548" s="54"/>
      <c r="GWU548" s="55"/>
      <c r="GWV548" s="73"/>
      <c r="GWW548" s="51"/>
      <c r="GWX548" s="50"/>
      <c r="GWY548" s="53"/>
      <c r="GWZ548" s="54"/>
      <c r="GXA548" s="55"/>
      <c r="GXB548" s="73"/>
      <c r="GXC548" s="51"/>
      <c r="GXD548" s="50"/>
      <c r="GXE548" s="53"/>
      <c r="GXF548" s="54"/>
      <c r="GXG548" s="55"/>
      <c r="GXH548" s="73"/>
      <c r="GXI548" s="51"/>
      <c r="GXJ548" s="50"/>
      <c r="GXK548" s="53"/>
      <c r="GXL548" s="54"/>
      <c r="GXM548" s="55"/>
      <c r="GXN548" s="73"/>
      <c r="GXO548" s="51"/>
      <c r="GXP548" s="50"/>
      <c r="GXQ548" s="53"/>
      <c r="GXR548" s="54"/>
      <c r="GXS548" s="55"/>
      <c r="GXT548" s="73"/>
      <c r="GXU548" s="51"/>
      <c r="GXV548" s="50"/>
      <c r="GXW548" s="53"/>
      <c r="GXX548" s="54"/>
      <c r="GXY548" s="55"/>
      <c r="GXZ548" s="73"/>
      <c r="GYA548" s="51"/>
      <c r="GYB548" s="50"/>
      <c r="GYC548" s="53"/>
      <c r="GYD548" s="54"/>
      <c r="GYE548" s="55"/>
      <c r="GYF548" s="73"/>
      <c r="GYG548" s="51"/>
      <c r="GYH548" s="50"/>
      <c r="GYI548" s="53"/>
      <c r="GYJ548" s="54"/>
      <c r="GYK548" s="55"/>
      <c r="GYL548" s="73"/>
      <c r="GYM548" s="51"/>
      <c r="GYN548" s="50"/>
      <c r="GYO548" s="53"/>
      <c r="GYP548" s="54"/>
      <c r="GYQ548" s="55"/>
      <c r="GYR548" s="73"/>
      <c r="GYS548" s="51"/>
      <c r="GYT548" s="50"/>
      <c r="GYU548" s="53"/>
      <c r="GYV548" s="54"/>
      <c r="GYW548" s="55"/>
      <c r="GYX548" s="73"/>
      <c r="GYY548" s="51"/>
      <c r="GYZ548" s="50"/>
      <c r="GZA548" s="53"/>
      <c r="GZB548" s="54"/>
      <c r="GZC548" s="55"/>
      <c r="GZD548" s="73"/>
      <c r="GZE548" s="51"/>
      <c r="GZF548" s="50"/>
      <c r="GZG548" s="53"/>
      <c r="GZH548" s="54"/>
      <c r="GZI548" s="55"/>
      <c r="GZJ548" s="73"/>
      <c r="GZK548" s="51"/>
      <c r="GZL548" s="50"/>
      <c r="GZM548" s="53"/>
      <c r="GZN548" s="54"/>
      <c r="GZO548" s="55"/>
      <c r="GZP548" s="73"/>
      <c r="GZQ548" s="51"/>
      <c r="GZR548" s="50"/>
      <c r="GZS548" s="53"/>
      <c r="GZT548" s="54"/>
      <c r="GZU548" s="55"/>
      <c r="GZV548" s="73"/>
      <c r="GZW548" s="51"/>
      <c r="GZX548" s="50"/>
      <c r="GZY548" s="53"/>
      <c r="GZZ548" s="54"/>
      <c r="HAA548" s="55"/>
      <c r="HAB548" s="73"/>
      <c r="HAC548" s="51"/>
      <c r="HAD548" s="50"/>
      <c r="HAE548" s="53"/>
      <c r="HAF548" s="54"/>
      <c r="HAG548" s="55"/>
      <c r="HAH548" s="73"/>
      <c r="HAI548" s="51"/>
      <c r="HAJ548" s="50"/>
      <c r="HAK548" s="53"/>
      <c r="HAL548" s="54"/>
      <c r="HAM548" s="55"/>
      <c r="HAN548" s="73"/>
      <c r="HAO548" s="51"/>
      <c r="HAP548" s="50"/>
      <c r="HAQ548" s="53"/>
      <c r="HAR548" s="54"/>
      <c r="HAS548" s="55"/>
      <c r="HAT548" s="73"/>
      <c r="HAU548" s="51"/>
      <c r="HAV548" s="50"/>
      <c r="HAW548" s="53"/>
      <c r="HAX548" s="54"/>
      <c r="HAY548" s="55"/>
      <c r="HAZ548" s="73"/>
      <c r="HBA548" s="51"/>
      <c r="HBB548" s="50"/>
      <c r="HBC548" s="53"/>
      <c r="HBD548" s="54"/>
      <c r="HBE548" s="55"/>
      <c r="HBF548" s="73"/>
      <c r="HBG548" s="51"/>
      <c r="HBH548" s="50"/>
      <c r="HBI548" s="53"/>
      <c r="HBJ548" s="54"/>
      <c r="HBK548" s="55"/>
      <c r="HBL548" s="73"/>
      <c r="HBM548" s="51"/>
      <c r="HBN548" s="50"/>
      <c r="HBO548" s="53"/>
      <c r="HBP548" s="54"/>
      <c r="HBQ548" s="55"/>
      <c r="HBR548" s="73"/>
      <c r="HBS548" s="51"/>
      <c r="HBT548" s="50"/>
      <c r="HBU548" s="53"/>
      <c r="HBV548" s="54"/>
      <c r="HBW548" s="55"/>
      <c r="HBX548" s="73"/>
      <c r="HBY548" s="51"/>
      <c r="HBZ548" s="50"/>
      <c r="HCA548" s="53"/>
      <c r="HCB548" s="54"/>
      <c r="HCC548" s="55"/>
      <c r="HCD548" s="73"/>
      <c r="HCE548" s="51"/>
      <c r="HCF548" s="50"/>
      <c r="HCG548" s="53"/>
      <c r="HCH548" s="54"/>
      <c r="HCI548" s="55"/>
      <c r="HCJ548" s="73"/>
      <c r="HCK548" s="51"/>
      <c r="HCL548" s="50"/>
      <c r="HCM548" s="53"/>
      <c r="HCN548" s="54"/>
      <c r="HCO548" s="55"/>
      <c r="HCP548" s="73"/>
      <c r="HCQ548" s="51"/>
      <c r="HCR548" s="50"/>
      <c r="HCS548" s="53"/>
      <c r="HCT548" s="54"/>
      <c r="HCU548" s="55"/>
      <c r="HCV548" s="73"/>
      <c r="HCW548" s="51"/>
      <c r="HCX548" s="50"/>
      <c r="HCY548" s="53"/>
      <c r="HCZ548" s="54"/>
      <c r="HDA548" s="55"/>
      <c r="HDB548" s="73"/>
      <c r="HDC548" s="51"/>
      <c r="HDD548" s="50"/>
      <c r="HDE548" s="53"/>
      <c r="HDF548" s="54"/>
      <c r="HDG548" s="55"/>
      <c r="HDH548" s="73"/>
      <c r="HDI548" s="51"/>
      <c r="HDJ548" s="50"/>
      <c r="HDK548" s="53"/>
      <c r="HDL548" s="54"/>
      <c r="HDM548" s="55"/>
      <c r="HDN548" s="73"/>
      <c r="HDO548" s="51"/>
      <c r="HDP548" s="50"/>
      <c r="HDQ548" s="53"/>
      <c r="HDR548" s="54"/>
      <c r="HDS548" s="55"/>
      <c r="HDT548" s="73"/>
      <c r="HDU548" s="51"/>
      <c r="HDV548" s="50"/>
      <c r="HDW548" s="53"/>
      <c r="HDX548" s="54"/>
      <c r="HDY548" s="55"/>
      <c r="HDZ548" s="73"/>
      <c r="HEA548" s="51"/>
      <c r="HEB548" s="50"/>
      <c r="HEC548" s="53"/>
      <c r="HED548" s="54"/>
      <c r="HEE548" s="55"/>
      <c r="HEF548" s="73"/>
      <c r="HEG548" s="51"/>
      <c r="HEH548" s="50"/>
      <c r="HEI548" s="53"/>
      <c r="HEJ548" s="54"/>
      <c r="HEK548" s="55"/>
      <c r="HEL548" s="73"/>
      <c r="HEM548" s="51"/>
      <c r="HEN548" s="50"/>
      <c r="HEO548" s="53"/>
      <c r="HEP548" s="54"/>
      <c r="HEQ548" s="55"/>
      <c r="HER548" s="73"/>
      <c r="HES548" s="51"/>
      <c r="HET548" s="50"/>
      <c r="HEU548" s="53"/>
      <c r="HEV548" s="54"/>
      <c r="HEW548" s="55"/>
      <c r="HEX548" s="73"/>
      <c r="HEY548" s="51"/>
      <c r="HEZ548" s="50"/>
      <c r="HFA548" s="53"/>
      <c r="HFB548" s="54"/>
      <c r="HFC548" s="55"/>
      <c r="HFD548" s="73"/>
      <c r="HFE548" s="51"/>
      <c r="HFF548" s="50"/>
      <c r="HFG548" s="53"/>
      <c r="HFH548" s="54"/>
      <c r="HFI548" s="55"/>
      <c r="HFJ548" s="73"/>
      <c r="HFK548" s="51"/>
      <c r="HFL548" s="50"/>
      <c r="HFM548" s="53"/>
      <c r="HFN548" s="54"/>
      <c r="HFO548" s="55"/>
      <c r="HFP548" s="73"/>
      <c r="HFQ548" s="51"/>
      <c r="HFR548" s="50"/>
      <c r="HFS548" s="53"/>
      <c r="HFT548" s="54"/>
      <c r="HFU548" s="55"/>
      <c r="HFV548" s="73"/>
      <c r="HFW548" s="51"/>
      <c r="HFX548" s="50"/>
      <c r="HFY548" s="53"/>
      <c r="HFZ548" s="54"/>
      <c r="HGA548" s="55"/>
      <c r="HGB548" s="73"/>
      <c r="HGC548" s="51"/>
      <c r="HGD548" s="50"/>
      <c r="HGE548" s="53"/>
      <c r="HGF548" s="54"/>
      <c r="HGG548" s="55"/>
      <c r="HGH548" s="73"/>
      <c r="HGI548" s="51"/>
      <c r="HGJ548" s="50"/>
      <c r="HGK548" s="53"/>
      <c r="HGL548" s="54"/>
      <c r="HGM548" s="55"/>
      <c r="HGN548" s="73"/>
      <c r="HGO548" s="51"/>
      <c r="HGP548" s="50"/>
      <c r="HGQ548" s="53"/>
      <c r="HGR548" s="54"/>
      <c r="HGS548" s="55"/>
      <c r="HGT548" s="73"/>
      <c r="HGU548" s="51"/>
      <c r="HGV548" s="50"/>
      <c r="HGW548" s="53"/>
      <c r="HGX548" s="54"/>
      <c r="HGY548" s="55"/>
      <c r="HGZ548" s="73"/>
      <c r="HHA548" s="51"/>
      <c r="HHB548" s="50"/>
      <c r="HHC548" s="53"/>
      <c r="HHD548" s="54"/>
      <c r="HHE548" s="55"/>
      <c r="HHF548" s="73"/>
      <c r="HHG548" s="51"/>
      <c r="HHH548" s="50"/>
      <c r="HHI548" s="53"/>
      <c r="HHJ548" s="54"/>
      <c r="HHK548" s="55"/>
      <c r="HHL548" s="73"/>
      <c r="HHM548" s="51"/>
      <c r="HHN548" s="50"/>
      <c r="HHO548" s="53"/>
      <c r="HHP548" s="54"/>
      <c r="HHQ548" s="55"/>
      <c r="HHR548" s="73"/>
      <c r="HHS548" s="51"/>
      <c r="HHT548" s="50"/>
      <c r="HHU548" s="53"/>
      <c r="HHV548" s="54"/>
      <c r="HHW548" s="55"/>
      <c r="HHX548" s="73"/>
      <c r="HHY548" s="51"/>
      <c r="HHZ548" s="50"/>
      <c r="HIA548" s="53"/>
      <c r="HIB548" s="54"/>
      <c r="HIC548" s="55"/>
      <c r="HID548" s="73"/>
      <c r="HIE548" s="51"/>
      <c r="HIF548" s="50"/>
      <c r="HIG548" s="53"/>
      <c r="HIH548" s="54"/>
      <c r="HII548" s="55"/>
      <c r="HIJ548" s="73"/>
      <c r="HIK548" s="51"/>
      <c r="HIL548" s="50"/>
      <c r="HIM548" s="53"/>
      <c r="HIN548" s="54"/>
      <c r="HIO548" s="55"/>
      <c r="HIP548" s="73"/>
      <c r="HIQ548" s="51"/>
      <c r="HIR548" s="50"/>
      <c r="HIS548" s="53"/>
      <c r="HIT548" s="54"/>
      <c r="HIU548" s="55"/>
      <c r="HIV548" s="73"/>
      <c r="HIW548" s="51"/>
      <c r="HIX548" s="50"/>
      <c r="HIY548" s="53"/>
      <c r="HIZ548" s="54"/>
      <c r="HJA548" s="55"/>
      <c r="HJB548" s="73"/>
      <c r="HJC548" s="51"/>
      <c r="HJD548" s="50"/>
      <c r="HJE548" s="53"/>
      <c r="HJF548" s="54"/>
      <c r="HJG548" s="55"/>
      <c r="HJH548" s="73"/>
      <c r="HJI548" s="51"/>
      <c r="HJJ548" s="50"/>
      <c r="HJK548" s="53"/>
      <c r="HJL548" s="54"/>
      <c r="HJM548" s="55"/>
      <c r="HJN548" s="73"/>
      <c r="HJO548" s="51"/>
      <c r="HJP548" s="50"/>
      <c r="HJQ548" s="53"/>
      <c r="HJR548" s="54"/>
      <c r="HJS548" s="55"/>
      <c r="HJT548" s="73"/>
      <c r="HJU548" s="51"/>
      <c r="HJV548" s="50"/>
      <c r="HJW548" s="53"/>
      <c r="HJX548" s="54"/>
      <c r="HJY548" s="55"/>
      <c r="HJZ548" s="73"/>
      <c r="HKA548" s="51"/>
      <c r="HKB548" s="50"/>
      <c r="HKC548" s="53"/>
      <c r="HKD548" s="54"/>
      <c r="HKE548" s="55"/>
      <c r="HKF548" s="73"/>
      <c r="HKG548" s="51"/>
      <c r="HKH548" s="50"/>
      <c r="HKI548" s="53"/>
      <c r="HKJ548" s="54"/>
      <c r="HKK548" s="55"/>
      <c r="HKL548" s="73"/>
      <c r="HKM548" s="51"/>
      <c r="HKN548" s="50"/>
      <c r="HKO548" s="53"/>
      <c r="HKP548" s="54"/>
      <c r="HKQ548" s="55"/>
      <c r="HKR548" s="73"/>
      <c r="HKS548" s="51"/>
      <c r="HKT548" s="50"/>
      <c r="HKU548" s="53"/>
      <c r="HKV548" s="54"/>
      <c r="HKW548" s="55"/>
      <c r="HKX548" s="73"/>
      <c r="HKY548" s="51"/>
      <c r="HKZ548" s="50"/>
      <c r="HLA548" s="53"/>
      <c r="HLB548" s="54"/>
      <c r="HLC548" s="55"/>
      <c r="HLD548" s="73"/>
      <c r="HLE548" s="51"/>
      <c r="HLF548" s="50"/>
      <c r="HLG548" s="53"/>
      <c r="HLH548" s="54"/>
      <c r="HLI548" s="55"/>
      <c r="HLJ548" s="73"/>
      <c r="HLK548" s="51"/>
      <c r="HLL548" s="50"/>
      <c r="HLM548" s="53"/>
      <c r="HLN548" s="54"/>
      <c r="HLO548" s="55"/>
      <c r="HLP548" s="73"/>
      <c r="HLQ548" s="51"/>
      <c r="HLR548" s="50"/>
      <c r="HLS548" s="53"/>
      <c r="HLT548" s="54"/>
      <c r="HLU548" s="55"/>
      <c r="HLV548" s="73"/>
      <c r="HLW548" s="51"/>
      <c r="HLX548" s="50"/>
      <c r="HLY548" s="53"/>
      <c r="HLZ548" s="54"/>
      <c r="HMA548" s="55"/>
      <c r="HMB548" s="73"/>
      <c r="HMC548" s="51"/>
      <c r="HMD548" s="50"/>
      <c r="HME548" s="53"/>
      <c r="HMF548" s="54"/>
      <c r="HMG548" s="55"/>
      <c r="HMH548" s="73"/>
      <c r="HMI548" s="51"/>
      <c r="HMJ548" s="50"/>
      <c r="HMK548" s="53"/>
      <c r="HML548" s="54"/>
      <c r="HMM548" s="55"/>
      <c r="HMN548" s="73"/>
      <c r="HMO548" s="51"/>
      <c r="HMP548" s="50"/>
      <c r="HMQ548" s="53"/>
      <c r="HMR548" s="54"/>
      <c r="HMS548" s="55"/>
      <c r="HMT548" s="73"/>
      <c r="HMU548" s="51"/>
      <c r="HMV548" s="50"/>
      <c r="HMW548" s="53"/>
      <c r="HMX548" s="54"/>
      <c r="HMY548" s="55"/>
      <c r="HMZ548" s="73"/>
      <c r="HNA548" s="51"/>
      <c r="HNB548" s="50"/>
      <c r="HNC548" s="53"/>
      <c r="HND548" s="54"/>
      <c r="HNE548" s="55"/>
      <c r="HNF548" s="73"/>
      <c r="HNG548" s="51"/>
      <c r="HNH548" s="50"/>
      <c r="HNI548" s="53"/>
      <c r="HNJ548" s="54"/>
      <c r="HNK548" s="55"/>
      <c r="HNL548" s="73"/>
      <c r="HNM548" s="51"/>
      <c r="HNN548" s="50"/>
      <c r="HNO548" s="53"/>
      <c r="HNP548" s="54"/>
      <c r="HNQ548" s="55"/>
      <c r="HNR548" s="73"/>
      <c r="HNS548" s="51"/>
      <c r="HNT548" s="50"/>
      <c r="HNU548" s="53"/>
      <c r="HNV548" s="54"/>
      <c r="HNW548" s="55"/>
      <c r="HNX548" s="73"/>
      <c r="HNY548" s="51"/>
      <c r="HNZ548" s="50"/>
      <c r="HOA548" s="53"/>
      <c r="HOB548" s="54"/>
      <c r="HOC548" s="55"/>
      <c r="HOD548" s="73"/>
      <c r="HOE548" s="51"/>
      <c r="HOF548" s="50"/>
      <c r="HOG548" s="53"/>
      <c r="HOH548" s="54"/>
      <c r="HOI548" s="55"/>
      <c r="HOJ548" s="73"/>
      <c r="HOK548" s="51"/>
      <c r="HOL548" s="50"/>
      <c r="HOM548" s="53"/>
      <c r="HON548" s="54"/>
      <c r="HOO548" s="55"/>
      <c r="HOP548" s="73"/>
      <c r="HOQ548" s="51"/>
      <c r="HOR548" s="50"/>
      <c r="HOS548" s="53"/>
      <c r="HOT548" s="54"/>
      <c r="HOU548" s="55"/>
      <c r="HOV548" s="73"/>
      <c r="HOW548" s="51"/>
      <c r="HOX548" s="50"/>
      <c r="HOY548" s="53"/>
      <c r="HOZ548" s="54"/>
      <c r="HPA548" s="55"/>
      <c r="HPB548" s="73"/>
      <c r="HPC548" s="51"/>
      <c r="HPD548" s="50"/>
      <c r="HPE548" s="53"/>
      <c r="HPF548" s="54"/>
      <c r="HPG548" s="55"/>
      <c r="HPH548" s="73"/>
      <c r="HPI548" s="51"/>
      <c r="HPJ548" s="50"/>
      <c r="HPK548" s="53"/>
      <c r="HPL548" s="54"/>
      <c r="HPM548" s="55"/>
      <c r="HPN548" s="73"/>
      <c r="HPO548" s="51"/>
      <c r="HPP548" s="50"/>
      <c r="HPQ548" s="53"/>
      <c r="HPR548" s="54"/>
      <c r="HPS548" s="55"/>
      <c r="HPT548" s="73"/>
      <c r="HPU548" s="51"/>
      <c r="HPV548" s="50"/>
      <c r="HPW548" s="53"/>
      <c r="HPX548" s="54"/>
      <c r="HPY548" s="55"/>
      <c r="HPZ548" s="73"/>
      <c r="HQA548" s="51"/>
      <c r="HQB548" s="50"/>
      <c r="HQC548" s="53"/>
      <c r="HQD548" s="54"/>
      <c r="HQE548" s="55"/>
      <c r="HQF548" s="73"/>
      <c r="HQG548" s="51"/>
      <c r="HQH548" s="50"/>
      <c r="HQI548" s="53"/>
      <c r="HQJ548" s="54"/>
      <c r="HQK548" s="55"/>
      <c r="HQL548" s="73"/>
      <c r="HQM548" s="51"/>
      <c r="HQN548" s="50"/>
      <c r="HQO548" s="53"/>
      <c r="HQP548" s="54"/>
      <c r="HQQ548" s="55"/>
      <c r="HQR548" s="73"/>
      <c r="HQS548" s="51"/>
      <c r="HQT548" s="50"/>
      <c r="HQU548" s="53"/>
      <c r="HQV548" s="54"/>
      <c r="HQW548" s="55"/>
      <c r="HQX548" s="73"/>
      <c r="HQY548" s="51"/>
      <c r="HQZ548" s="50"/>
      <c r="HRA548" s="53"/>
      <c r="HRB548" s="54"/>
      <c r="HRC548" s="55"/>
      <c r="HRD548" s="73"/>
      <c r="HRE548" s="51"/>
      <c r="HRF548" s="50"/>
      <c r="HRG548" s="53"/>
      <c r="HRH548" s="54"/>
      <c r="HRI548" s="55"/>
      <c r="HRJ548" s="73"/>
      <c r="HRK548" s="51"/>
      <c r="HRL548" s="50"/>
      <c r="HRM548" s="53"/>
      <c r="HRN548" s="54"/>
      <c r="HRO548" s="55"/>
      <c r="HRP548" s="73"/>
      <c r="HRQ548" s="51"/>
      <c r="HRR548" s="50"/>
      <c r="HRS548" s="53"/>
      <c r="HRT548" s="54"/>
      <c r="HRU548" s="55"/>
      <c r="HRV548" s="73"/>
      <c r="HRW548" s="51"/>
      <c r="HRX548" s="50"/>
      <c r="HRY548" s="53"/>
      <c r="HRZ548" s="54"/>
      <c r="HSA548" s="55"/>
      <c r="HSB548" s="73"/>
      <c r="HSC548" s="51"/>
      <c r="HSD548" s="50"/>
      <c r="HSE548" s="53"/>
      <c r="HSF548" s="54"/>
      <c r="HSG548" s="55"/>
      <c r="HSH548" s="73"/>
      <c r="HSI548" s="51"/>
      <c r="HSJ548" s="50"/>
      <c r="HSK548" s="53"/>
      <c r="HSL548" s="54"/>
      <c r="HSM548" s="55"/>
      <c r="HSN548" s="73"/>
      <c r="HSO548" s="51"/>
      <c r="HSP548" s="50"/>
      <c r="HSQ548" s="53"/>
      <c r="HSR548" s="54"/>
      <c r="HSS548" s="55"/>
      <c r="HST548" s="73"/>
      <c r="HSU548" s="51"/>
      <c r="HSV548" s="50"/>
      <c r="HSW548" s="53"/>
      <c r="HSX548" s="54"/>
      <c r="HSY548" s="55"/>
      <c r="HSZ548" s="73"/>
      <c r="HTA548" s="51"/>
      <c r="HTB548" s="50"/>
      <c r="HTC548" s="53"/>
      <c r="HTD548" s="54"/>
      <c r="HTE548" s="55"/>
      <c r="HTF548" s="73"/>
      <c r="HTG548" s="51"/>
      <c r="HTH548" s="50"/>
      <c r="HTI548" s="53"/>
      <c r="HTJ548" s="54"/>
      <c r="HTK548" s="55"/>
      <c r="HTL548" s="73"/>
      <c r="HTM548" s="51"/>
      <c r="HTN548" s="50"/>
      <c r="HTO548" s="53"/>
      <c r="HTP548" s="54"/>
      <c r="HTQ548" s="55"/>
      <c r="HTR548" s="73"/>
      <c r="HTS548" s="51"/>
      <c r="HTT548" s="50"/>
      <c r="HTU548" s="53"/>
      <c r="HTV548" s="54"/>
      <c r="HTW548" s="55"/>
      <c r="HTX548" s="73"/>
      <c r="HTY548" s="51"/>
      <c r="HTZ548" s="50"/>
      <c r="HUA548" s="53"/>
      <c r="HUB548" s="54"/>
      <c r="HUC548" s="55"/>
      <c r="HUD548" s="73"/>
      <c r="HUE548" s="51"/>
      <c r="HUF548" s="50"/>
      <c r="HUG548" s="53"/>
      <c r="HUH548" s="54"/>
      <c r="HUI548" s="55"/>
      <c r="HUJ548" s="73"/>
      <c r="HUK548" s="51"/>
      <c r="HUL548" s="50"/>
      <c r="HUM548" s="53"/>
      <c r="HUN548" s="54"/>
      <c r="HUO548" s="55"/>
      <c r="HUP548" s="73"/>
      <c r="HUQ548" s="51"/>
      <c r="HUR548" s="50"/>
      <c r="HUS548" s="53"/>
      <c r="HUT548" s="54"/>
      <c r="HUU548" s="55"/>
      <c r="HUV548" s="73"/>
      <c r="HUW548" s="51"/>
      <c r="HUX548" s="50"/>
      <c r="HUY548" s="53"/>
      <c r="HUZ548" s="54"/>
      <c r="HVA548" s="55"/>
      <c r="HVB548" s="73"/>
      <c r="HVC548" s="51"/>
      <c r="HVD548" s="50"/>
      <c r="HVE548" s="53"/>
      <c r="HVF548" s="54"/>
      <c r="HVG548" s="55"/>
      <c r="HVH548" s="73"/>
      <c r="HVI548" s="51"/>
      <c r="HVJ548" s="50"/>
      <c r="HVK548" s="53"/>
      <c r="HVL548" s="54"/>
      <c r="HVM548" s="55"/>
      <c r="HVN548" s="73"/>
      <c r="HVO548" s="51"/>
      <c r="HVP548" s="50"/>
      <c r="HVQ548" s="53"/>
      <c r="HVR548" s="54"/>
      <c r="HVS548" s="55"/>
      <c r="HVT548" s="73"/>
      <c r="HVU548" s="51"/>
      <c r="HVV548" s="50"/>
      <c r="HVW548" s="53"/>
      <c r="HVX548" s="54"/>
      <c r="HVY548" s="55"/>
      <c r="HVZ548" s="73"/>
      <c r="HWA548" s="51"/>
      <c r="HWB548" s="50"/>
      <c r="HWC548" s="53"/>
      <c r="HWD548" s="54"/>
      <c r="HWE548" s="55"/>
      <c r="HWF548" s="73"/>
      <c r="HWG548" s="51"/>
      <c r="HWH548" s="50"/>
      <c r="HWI548" s="53"/>
      <c r="HWJ548" s="54"/>
      <c r="HWK548" s="55"/>
      <c r="HWL548" s="73"/>
      <c r="HWM548" s="51"/>
      <c r="HWN548" s="50"/>
      <c r="HWO548" s="53"/>
      <c r="HWP548" s="54"/>
      <c r="HWQ548" s="55"/>
      <c r="HWR548" s="73"/>
      <c r="HWS548" s="51"/>
      <c r="HWT548" s="50"/>
      <c r="HWU548" s="53"/>
      <c r="HWV548" s="54"/>
      <c r="HWW548" s="55"/>
      <c r="HWX548" s="73"/>
      <c r="HWY548" s="51"/>
      <c r="HWZ548" s="50"/>
      <c r="HXA548" s="53"/>
      <c r="HXB548" s="54"/>
      <c r="HXC548" s="55"/>
      <c r="HXD548" s="73"/>
      <c r="HXE548" s="51"/>
      <c r="HXF548" s="50"/>
      <c r="HXG548" s="53"/>
      <c r="HXH548" s="54"/>
      <c r="HXI548" s="55"/>
      <c r="HXJ548" s="73"/>
      <c r="HXK548" s="51"/>
      <c r="HXL548" s="50"/>
      <c r="HXM548" s="53"/>
      <c r="HXN548" s="54"/>
      <c r="HXO548" s="55"/>
      <c r="HXP548" s="73"/>
      <c r="HXQ548" s="51"/>
      <c r="HXR548" s="50"/>
      <c r="HXS548" s="53"/>
      <c r="HXT548" s="54"/>
      <c r="HXU548" s="55"/>
      <c r="HXV548" s="73"/>
      <c r="HXW548" s="51"/>
      <c r="HXX548" s="50"/>
      <c r="HXY548" s="53"/>
      <c r="HXZ548" s="54"/>
      <c r="HYA548" s="55"/>
      <c r="HYB548" s="73"/>
      <c r="HYC548" s="51"/>
      <c r="HYD548" s="50"/>
      <c r="HYE548" s="53"/>
      <c r="HYF548" s="54"/>
      <c r="HYG548" s="55"/>
      <c r="HYH548" s="73"/>
      <c r="HYI548" s="51"/>
      <c r="HYJ548" s="50"/>
      <c r="HYK548" s="53"/>
      <c r="HYL548" s="54"/>
      <c r="HYM548" s="55"/>
      <c r="HYN548" s="73"/>
      <c r="HYO548" s="51"/>
      <c r="HYP548" s="50"/>
      <c r="HYQ548" s="53"/>
      <c r="HYR548" s="54"/>
      <c r="HYS548" s="55"/>
      <c r="HYT548" s="73"/>
      <c r="HYU548" s="51"/>
      <c r="HYV548" s="50"/>
      <c r="HYW548" s="53"/>
      <c r="HYX548" s="54"/>
      <c r="HYY548" s="55"/>
      <c r="HYZ548" s="73"/>
      <c r="HZA548" s="51"/>
      <c r="HZB548" s="50"/>
      <c r="HZC548" s="53"/>
      <c r="HZD548" s="54"/>
      <c r="HZE548" s="55"/>
      <c r="HZF548" s="73"/>
      <c r="HZG548" s="51"/>
      <c r="HZH548" s="50"/>
      <c r="HZI548" s="53"/>
      <c r="HZJ548" s="54"/>
      <c r="HZK548" s="55"/>
      <c r="HZL548" s="73"/>
      <c r="HZM548" s="51"/>
      <c r="HZN548" s="50"/>
      <c r="HZO548" s="53"/>
      <c r="HZP548" s="54"/>
      <c r="HZQ548" s="55"/>
      <c r="HZR548" s="73"/>
      <c r="HZS548" s="51"/>
      <c r="HZT548" s="50"/>
      <c r="HZU548" s="53"/>
      <c r="HZV548" s="54"/>
      <c r="HZW548" s="55"/>
      <c r="HZX548" s="73"/>
      <c r="HZY548" s="51"/>
      <c r="HZZ548" s="50"/>
      <c r="IAA548" s="53"/>
      <c r="IAB548" s="54"/>
      <c r="IAC548" s="55"/>
      <c r="IAD548" s="73"/>
      <c r="IAE548" s="51"/>
      <c r="IAF548" s="50"/>
      <c r="IAG548" s="53"/>
      <c r="IAH548" s="54"/>
      <c r="IAI548" s="55"/>
      <c r="IAJ548" s="73"/>
      <c r="IAK548" s="51"/>
      <c r="IAL548" s="50"/>
      <c r="IAM548" s="53"/>
      <c r="IAN548" s="54"/>
      <c r="IAO548" s="55"/>
      <c r="IAP548" s="73"/>
      <c r="IAQ548" s="51"/>
      <c r="IAR548" s="50"/>
      <c r="IAS548" s="53"/>
      <c r="IAT548" s="54"/>
      <c r="IAU548" s="55"/>
      <c r="IAV548" s="73"/>
      <c r="IAW548" s="51"/>
      <c r="IAX548" s="50"/>
      <c r="IAY548" s="53"/>
      <c r="IAZ548" s="54"/>
      <c r="IBA548" s="55"/>
      <c r="IBB548" s="73"/>
      <c r="IBC548" s="51"/>
      <c r="IBD548" s="50"/>
      <c r="IBE548" s="53"/>
      <c r="IBF548" s="54"/>
      <c r="IBG548" s="55"/>
      <c r="IBH548" s="73"/>
      <c r="IBI548" s="51"/>
      <c r="IBJ548" s="50"/>
      <c r="IBK548" s="53"/>
      <c r="IBL548" s="54"/>
      <c r="IBM548" s="55"/>
      <c r="IBN548" s="73"/>
      <c r="IBO548" s="51"/>
      <c r="IBP548" s="50"/>
      <c r="IBQ548" s="53"/>
      <c r="IBR548" s="54"/>
      <c r="IBS548" s="55"/>
      <c r="IBT548" s="73"/>
      <c r="IBU548" s="51"/>
      <c r="IBV548" s="50"/>
      <c r="IBW548" s="53"/>
      <c r="IBX548" s="54"/>
      <c r="IBY548" s="55"/>
      <c r="IBZ548" s="73"/>
      <c r="ICA548" s="51"/>
      <c r="ICB548" s="50"/>
      <c r="ICC548" s="53"/>
      <c r="ICD548" s="54"/>
      <c r="ICE548" s="55"/>
      <c r="ICF548" s="73"/>
      <c r="ICG548" s="51"/>
      <c r="ICH548" s="50"/>
      <c r="ICI548" s="53"/>
      <c r="ICJ548" s="54"/>
      <c r="ICK548" s="55"/>
      <c r="ICL548" s="73"/>
      <c r="ICM548" s="51"/>
      <c r="ICN548" s="50"/>
      <c r="ICO548" s="53"/>
      <c r="ICP548" s="54"/>
      <c r="ICQ548" s="55"/>
      <c r="ICR548" s="73"/>
      <c r="ICS548" s="51"/>
      <c r="ICT548" s="50"/>
      <c r="ICU548" s="53"/>
      <c r="ICV548" s="54"/>
      <c r="ICW548" s="55"/>
      <c r="ICX548" s="73"/>
      <c r="ICY548" s="51"/>
      <c r="ICZ548" s="50"/>
      <c r="IDA548" s="53"/>
      <c r="IDB548" s="54"/>
      <c r="IDC548" s="55"/>
      <c r="IDD548" s="73"/>
      <c r="IDE548" s="51"/>
      <c r="IDF548" s="50"/>
      <c r="IDG548" s="53"/>
      <c r="IDH548" s="54"/>
      <c r="IDI548" s="55"/>
      <c r="IDJ548" s="73"/>
      <c r="IDK548" s="51"/>
      <c r="IDL548" s="50"/>
      <c r="IDM548" s="53"/>
      <c r="IDN548" s="54"/>
      <c r="IDO548" s="55"/>
      <c r="IDP548" s="73"/>
      <c r="IDQ548" s="51"/>
      <c r="IDR548" s="50"/>
      <c r="IDS548" s="53"/>
      <c r="IDT548" s="54"/>
      <c r="IDU548" s="55"/>
      <c r="IDV548" s="73"/>
      <c r="IDW548" s="51"/>
      <c r="IDX548" s="50"/>
      <c r="IDY548" s="53"/>
      <c r="IDZ548" s="54"/>
      <c r="IEA548" s="55"/>
      <c r="IEB548" s="73"/>
      <c r="IEC548" s="51"/>
      <c r="IED548" s="50"/>
      <c r="IEE548" s="53"/>
      <c r="IEF548" s="54"/>
      <c r="IEG548" s="55"/>
      <c r="IEH548" s="73"/>
      <c r="IEI548" s="51"/>
      <c r="IEJ548" s="50"/>
      <c r="IEK548" s="53"/>
      <c r="IEL548" s="54"/>
      <c r="IEM548" s="55"/>
      <c r="IEN548" s="73"/>
      <c r="IEO548" s="51"/>
      <c r="IEP548" s="50"/>
      <c r="IEQ548" s="53"/>
      <c r="IER548" s="54"/>
      <c r="IES548" s="55"/>
      <c r="IET548" s="73"/>
      <c r="IEU548" s="51"/>
      <c r="IEV548" s="50"/>
      <c r="IEW548" s="53"/>
      <c r="IEX548" s="54"/>
      <c r="IEY548" s="55"/>
      <c r="IEZ548" s="73"/>
      <c r="IFA548" s="51"/>
      <c r="IFB548" s="50"/>
      <c r="IFC548" s="53"/>
      <c r="IFD548" s="54"/>
      <c r="IFE548" s="55"/>
      <c r="IFF548" s="73"/>
      <c r="IFG548" s="51"/>
      <c r="IFH548" s="50"/>
      <c r="IFI548" s="53"/>
      <c r="IFJ548" s="54"/>
      <c r="IFK548" s="55"/>
      <c r="IFL548" s="73"/>
      <c r="IFM548" s="51"/>
      <c r="IFN548" s="50"/>
      <c r="IFO548" s="53"/>
      <c r="IFP548" s="54"/>
      <c r="IFQ548" s="55"/>
      <c r="IFR548" s="73"/>
      <c r="IFS548" s="51"/>
      <c r="IFT548" s="50"/>
      <c r="IFU548" s="53"/>
      <c r="IFV548" s="54"/>
      <c r="IFW548" s="55"/>
      <c r="IFX548" s="73"/>
      <c r="IFY548" s="51"/>
      <c r="IFZ548" s="50"/>
      <c r="IGA548" s="53"/>
      <c r="IGB548" s="54"/>
      <c r="IGC548" s="55"/>
      <c r="IGD548" s="73"/>
      <c r="IGE548" s="51"/>
      <c r="IGF548" s="50"/>
      <c r="IGG548" s="53"/>
      <c r="IGH548" s="54"/>
      <c r="IGI548" s="55"/>
      <c r="IGJ548" s="73"/>
      <c r="IGK548" s="51"/>
      <c r="IGL548" s="50"/>
      <c r="IGM548" s="53"/>
      <c r="IGN548" s="54"/>
      <c r="IGO548" s="55"/>
      <c r="IGP548" s="73"/>
      <c r="IGQ548" s="51"/>
      <c r="IGR548" s="50"/>
      <c r="IGS548" s="53"/>
      <c r="IGT548" s="54"/>
      <c r="IGU548" s="55"/>
      <c r="IGV548" s="73"/>
      <c r="IGW548" s="51"/>
      <c r="IGX548" s="50"/>
      <c r="IGY548" s="53"/>
      <c r="IGZ548" s="54"/>
      <c r="IHA548" s="55"/>
      <c r="IHB548" s="73"/>
      <c r="IHC548" s="51"/>
      <c r="IHD548" s="50"/>
      <c r="IHE548" s="53"/>
      <c r="IHF548" s="54"/>
      <c r="IHG548" s="55"/>
      <c r="IHH548" s="73"/>
      <c r="IHI548" s="51"/>
      <c r="IHJ548" s="50"/>
      <c r="IHK548" s="53"/>
      <c r="IHL548" s="54"/>
      <c r="IHM548" s="55"/>
      <c r="IHN548" s="73"/>
      <c r="IHO548" s="51"/>
      <c r="IHP548" s="50"/>
      <c r="IHQ548" s="53"/>
      <c r="IHR548" s="54"/>
      <c r="IHS548" s="55"/>
      <c r="IHT548" s="73"/>
      <c r="IHU548" s="51"/>
      <c r="IHV548" s="50"/>
      <c r="IHW548" s="53"/>
      <c r="IHX548" s="54"/>
      <c r="IHY548" s="55"/>
      <c r="IHZ548" s="73"/>
      <c r="IIA548" s="51"/>
      <c r="IIB548" s="50"/>
      <c r="IIC548" s="53"/>
      <c r="IID548" s="54"/>
      <c r="IIE548" s="55"/>
      <c r="IIF548" s="73"/>
      <c r="IIG548" s="51"/>
      <c r="IIH548" s="50"/>
      <c r="III548" s="53"/>
      <c r="IIJ548" s="54"/>
      <c r="IIK548" s="55"/>
      <c r="IIL548" s="73"/>
      <c r="IIM548" s="51"/>
      <c r="IIN548" s="50"/>
      <c r="IIO548" s="53"/>
      <c r="IIP548" s="54"/>
      <c r="IIQ548" s="55"/>
      <c r="IIR548" s="73"/>
      <c r="IIS548" s="51"/>
      <c r="IIT548" s="50"/>
      <c r="IIU548" s="53"/>
      <c r="IIV548" s="54"/>
      <c r="IIW548" s="55"/>
      <c r="IIX548" s="73"/>
      <c r="IIY548" s="51"/>
      <c r="IIZ548" s="50"/>
      <c r="IJA548" s="53"/>
      <c r="IJB548" s="54"/>
      <c r="IJC548" s="55"/>
      <c r="IJD548" s="73"/>
      <c r="IJE548" s="51"/>
      <c r="IJF548" s="50"/>
      <c r="IJG548" s="53"/>
      <c r="IJH548" s="54"/>
      <c r="IJI548" s="55"/>
      <c r="IJJ548" s="73"/>
      <c r="IJK548" s="51"/>
      <c r="IJL548" s="50"/>
      <c r="IJM548" s="53"/>
      <c r="IJN548" s="54"/>
      <c r="IJO548" s="55"/>
      <c r="IJP548" s="73"/>
      <c r="IJQ548" s="51"/>
      <c r="IJR548" s="50"/>
      <c r="IJS548" s="53"/>
      <c r="IJT548" s="54"/>
      <c r="IJU548" s="55"/>
      <c r="IJV548" s="73"/>
      <c r="IJW548" s="51"/>
      <c r="IJX548" s="50"/>
      <c r="IJY548" s="53"/>
      <c r="IJZ548" s="54"/>
      <c r="IKA548" s="55"/>
      <c r="IKB548" s="73"/>
      <c r="IKC548" s="51"/>
      <c r="IKD548" s="50"/>
      <c r="IKE548" s="53"/>
      <c r="IKF548" s="54"/>
      <c r="IKG548" s="55"/>
      <c r="IKH548" s="73"/>
      <c r="IKI548" s="51"/>
      <c r="IKJ548" s="50"/>
      <c r="IKK548" s="53"/>
      <c r="IKL548" s="54"/>
      <c r="IKM548" s="55"/>
      <c r="IKN548" s="73"/>
      <c r="IKO548" s="51"/>
      <c r="IKP548" s="50"/>
      <c r="IKQ548" s="53"/>
      <c r="IKR548" s="54"/>
      <c r="IKS548" s="55"/>
      <c r="IKT548" s="73"/>
      <c r="IKU548" s="51"/>
      <c r="IKV548" s="50"/>
      <c r="IKW548" s="53"/>
      <c r="IKX548" s="54"/>
      <c r="IKY548" s="55"/>
      <c r="IKZ548" s="73"/>
      <c r="ILA548" s="51"/>
      <c r="ILB548" s="50"/>
      <c r="ILC548" s="53"/>
      <c r="ILD548" s="54"/>
      <c r="ILE548" s="55"/>
      <c r="ILF548" s="73"/>
      <c r="ILG548" s="51"/>
      <c r="ILH548" s="50"/>
      <c r="ILI548" s="53"/>
      <c r="ILJ548" s="54"/>
      <c r="ILK548" s="55"/>
      <c r="ILL548" s="73"/>
      <c r="ILM548" s="51"/>
      <c r="ILN548" s="50"/>
      <c r="ILO548" s="53"/>
      <c r="ILP548" s="54"/>
      <c r="ILQ548" s="55"/>
      <c r="ILR548" s="73"/>
      <c r="ILS548" s="51"/>
      <c r="ILT548" s="50"/>
      <c r="ILU548" s="53"/>
      <c r="ILV548" s="54"/>
      <c r="ILW548" s="55"/>
      <c r="ILX548" s="73"/>
      <c r="ILY548" s="51"/>
      <c r="ILZ548" s="50"/>
      <c r="IMA548" s="53"/>
      <c r="IMB548" s="54"/>
      <c r="IMC548" s="55"/>
      <c r="IMD548" s="73"/>
      <c r="IME548" s="51"/>
      <c r="IMF548" s="50"/>
      <c r="IMG548" s="53"/>
      <c r="IMH548" s="54"/>
      <c r="IMI548" s="55"/>
      <c r="IMJ548" s="73"/>
      <c r="IMK548" s="51"/>
      <c r="IML548" s="50"/>
      <c r="IMM548" s="53"/>
      <c r="IMN548" s="54"/>
      <c r="IMO548" s="55"/>
      <c r="IMP548" s="73"/>
      <c r="IMQ548" s="51"/>
      <c r="IMR548" s="50"/>
      <c r="IMS548" s="53"/>
      <c r="IMT548" s="54"/>
      <c r="IMU548" s="55"/>
      <c r="IMV548" s="73"/>
      <c r="IMW548" s="51"/>
      <c r="IMX548" s="50"/>
      <c r="IMY548" s="53"/>
      <c r="IMZ548" s="54"/>
      <c r="INA548" s="55"/>
      <c r="INB548" s="73"/>
      <c r="INC548" s="51"/>
      <c r="IND548" s="50"/>
      <c r="INE548" s="53"/>
      <c r="INF548" s="54"/>
      <c r="ING548" s="55"/>
      <c r="INH548" s="73"/>
      <c r="INI548" s="51"/>
      <c r="INJ548" s="50"/>
      <c r="INK548" s="53"/>
      <c r="INL548" s="54"/>
      <c r="INM548" s="55"/>
      <c r="INN548" s="73"/>
      <c r="INO548" s="51"/>
      <c r="INP548" s="50"/>
      <c r="INQ548" s="53"/>
      <c r="INR548" s="54"/>
      <c r="INS548" s="55"/>
      <c r="INT548" s="73"/>
      <c r="INU548" s="51"/>
      <c r="INV548" s="50"/>
      <c r="INW548" s="53"/>
      <c r="INX548" s="54"/>
      <c r="INY548" s="55"/>
      <c r="INZ548" s="73"/>
      <c r="IOA548" s="51"/>
      <c r="IOB548" s="50"/>
      <c r="IOC548" s="53"/>
      <c r="IOD548" s="54"/>
      <c r="IOE548" s="55"/>
      <c r="IOF548" s="73"/>
      <c r="IOG548" s="51"/>
      <c r="IOH548" s="50"/>
      <c r="IOI548" s="53"/>
      <c r="IOJ548" s="54"/>
      <c r="IOK548" s="55"/>
      <c r="IOL548" s="73"/>
      <c r="IOM548" s="51"/>
      <c r="ION548" s="50"/>
      <c r="IOO548" s="53"/>
      <c r="IOP548" s="54"/>
      <c r="IOQ548" s="55"/>
      <c r="IOR548" s="73"/>
      <c r="IOS548" s="51"/>
      <c r="IOT548" s="50"/>
      <c r="IOU548" s="53"/>
      <c r="IOV548" s="54"/>
      <c r="IOW548" s="55"/>
      <c r="IOX548" s="73"/>
      <c r="IOY548" s="51"/>
      <c r="IOZ548" s="50"/>
      <c r="IPA548" s="53"/>
      <c r="IPB548" s="54"/>
      <c r="IPC548" s="55"/>
      <c r="IPD548" s="73"/>
      <c r="IPE548" s="51"/>
      <c r="IPF548" s="50"/>
      <c r="IPG548" s="53"/>
      <c r="IPH548" s="54"/>
      <c r="IPI548" s="55"/>
      <c r="IPJ548" s="73"/>
      <c r="IPK548" s="51"/>
      <c r="IPL548" s="50"/>
      <c r="IPM548" s="53"/>
      <c r="IPN548" s="54"/>
      <c r="IPO548" s="55"/>
      <c r="IPP548" s="73"/>
      <c r="IPQ548" s="51"/>
      <c r="IPR548" s="50"/>
      <c r="IPS548" s="53"/>
      <c r="IPT548" s="54"/>
      <c r="IPU548" s="55"/>
      <c r="IPV548" s="73"/>
      <c r="IPW548" s="51"/>
      <c r="IPX548" s="50"/>
      <c r="IPY548" s="53"/>
      <c r="IPZ548" s="54"/>
      <c r="IQA548" s="55"/>
      <c r="IQB548" s="73"/>
      <c r="IQC548" s="51"/>
      <c r="IQD548" s="50"/>
      <c r="IQE548" s="53"/>
      <c r="IQF548" s="54"/>
      <c r="IQG548" s="55"/>
      <c r="IQH548" s="73"/>
      <c r="IQI548" s="51"/>
      <c r="IQJ548" s="50"/>
      <c r="IQK548" s="53"/>
      <c r="IQL548" s="54"/>
      <c r="IQM548" s="55"/>
      <c r="IQN548" s="73"/>
      <c r="IQO548" s="51"/>
      <c r="IQP548" s="50"/>
      <c r="IQQ548" s="53"/>
      <c r="IQR548" s="54"/>
      <c r="IQS548" s="55"/>
      <c r="IQT548" s="73"/>
      <c r="IQU548" s="51"/>
      <c r="IQV548" s="50"/>
      <c r="IQW548" s="53"/>
      <c r="IQX548" s="54"/>
      <c r="IQY548" s="55"/>
      <c r="IQZ548" s="73"/>
      <c r="IRA548" s="51"/>
      <c r="IRB548" s="50"/>
      <c r="IRC548" s="53"/>
      <c r="IRD548" s="54"/>
      <c r="IRE548" s="55"/>
      <c r="IRF548" s="73"/>
      <c r="IRG548" s="51"/>
      <c r="IRH548" s="50"/>
      <c r="IRI548" s="53"/>
      <c r="IRJ548" s="54"/>
      <c r="IRK548" s="55"/>
      <c r="IRL548" s="73"/>
      <c r="IRM548" s="51"/>
      <c r="IRN548" s="50"/>
      <c r="IRO548" s="53"/>
      <c r="IRP548" s="54"/>
      <c r="IRQ548" s="55"/>
      <c r="IRR548" s="73"/>
      <c r="IRS548" s="51"/>
      <c r="IRT548" s="50"/>
      <c r="IRU548" s="53"/>
      <c r="IRV548" s="54"/>
      <c r="IRW548" s="55"/>
      <c r="IRX548" s="73"/>
      <c r="IRY548" s="51"/>
      <c r="IRZ548" s="50"/>
      <c r="ISA548" s="53"/>
      <c r="ISB548" s="54"/>
      <c r="ISC548" s="55"/>
      <c r="ISD548" s="73"/>
      <c r="ISE548" s="51"/>
      <c r="ISF548" s="50"/>
      <c r="ISG548" s="53"/>
      <c r="ISH548" s="54"/>
      <c r="ISI548" s="55"/>
      <c r="ISJ548" s="73"/>
      <c r="ISK548" s="51"/>
      <c r="ISL548" s="50"/>
      <c r="ISM548" s="53"/>
      <c r="ISN548" s="54"/>
      <c r="ISO548" s="55"/>
      <c r="ISP548" s="73"/>
      <c r="ISQ548" s="51"/>
      <c r="ISR548" s="50"/>
      <c r="ISS548" s="53"/>
      <c r="IST548" s="54"/>
      <c r="ISU548" s="55"/>
      <c r="ISV548" s="73"/>
      <c r="ISW548" s="51"/>
      <c r="ISX548" s="50"/>
      <c r="ISY548" s="53"/>
      <c r="ISZ548" s="54"/>
      <c r="ITA548" s="55"/>
      <c r="ITB548" s="73"/>
      <c r="ITC548" s="51"/>
      <c r="ITD548" s="50"/>
      <c r="ITE548" s="53"/>
      <c r="ITF548" s="54"/>
      <c r="ITG548" s="55"/>
      <c r="ITH548" s="73"/>
      <c r="ITI548" s="51"/>
      <c r="ITJ548" s="50"/>
      <c r="ITK548" s="53"/>
      <c r="ITL548" s="54"/>
      <c r="ITM548" s="55"/>
      <c r="ITN548" s="73"/>
      <c r="ITO548" s="51"/>
      <c r="ITP548" s="50"/>
      <c r="ITQ548" s="53"/>
      <c r="ITR548" s="54"/>
      <c r="ITS548" s="55"/>
      <c r="ITT548" s="73"/>
      <c r="ITU548" s="51"/>
      <c r="ITV548" s="50"/>
      <c r="ITW548" s="53"/>
      <c r="ITX548" s="54"/>
      <c r="ITY548" s="55"/>
      <c r="ITZ548" s="73"/>
      <c r="IUA548" s="51"/>
      <c r="IUB548" s="50"/>
      <c r="IUC548" s="53"/>
      <c r="IUD548" s="54"/>
      <c r="IUE548" s="55"/>
      <c r="IUF548" s="73"/>
      <c r="IUG548" s="51"/>
      <c r="IUH548" s="50"/>
      <c r="IUI548" s="53"/>
      <c r="IUJ548" s="54"/>
      <c r="IUK548" s="55"/>
      <c r="IUL548" s="73"/>
      <c r="IUM548" s="51"/>
      <c r="IUN548" s="50"/>
      <c r="IUO548" s="53"/>
      <c r="IUP548" s="54"/>
      <c r="IUQ548" s="55"/>
      <c r="IUR548" s="73"/>
      <c r="IUS548" s="51"/>
      <c r="IUT548" s="50"/>
      <c r="IUU548" s="53"/>
      <c r="IUV548" s="54"/>
      <c r="IUW548" s="55"/>
      <c r="IUX548" s="73"/>
      <c r="IUY548" s="51"/>
      <c r="IUZ548" s="50"/>
      <c r="IVA548" s="53"/>
      <c r="IVB548" s="54"/>
      <c r="IVC548" s="55"/>
      <c r="IVD548" s="73"/>
      <c r="IVE548" s="51"/>
      <c r="IVF548" s="50"/>
      <c r="IVG548" s="53"/>
      <c r="IVH548" s="54"/>
      <c r="IVI548" s="55"/>
      <c r="IVJ548" s="73"/>
      <c r="IVK548" s="51"/>
      <c r="IVL548" s="50"/>
      <c r="IVM548" s="53"/>
      <c r="IVN548" s="54"/>
      <c r="IVO548" s="55"/>
      <c r="IVP548" s="73"/>
      <c r="IVQ548" s="51"/>
      <c r="IVR548" s="50"/>
      <c r="IVS548" s="53"/>
      <c r="IVT548" s="54"/>
      <c r="IVU548" s="55"/>
      <c r="IVV548" s="73"/>
      <c r="IVW548" s="51"/>
      <c r="IVX548" s="50"/>
      <c r="IVY548" s="53"/>
      <c r="IVZ548" s="54"/>
      <c r="IWA548" s="55"/>
      <c r="IWB548" s="73"/>
      <c r="IWC548" s="51"/>
      <c r="IWD548" s="50"/>
      <c r="IWE548" s="53"/>
      <c r="IWF548" s="54"/>
      <c r="IWG548" s="55"/>
      <c r="IWH548" s="73"/>
      <c r="IWI548" s="51"/>
      <c r="IWJ548" s="50"/>
      <c r="IWK548" s="53"/>
      <c r="IWL548" s="54"/>
      <c r="IWM548" s="55"/>
      <c r="IWN548" s="73"/>
      <c r="IWO548" s="51"/>
      <c r="IWP548" s="50"/>
      <c r="IWQ548" s="53"/>
      <c r="IWR548" s="54"/>
      <c r="IWS548" s="55"/>
      <c r="IWT548" s="73"/>
      <c r="IWU548" s="51"/>
      <c r="IWV548" s="50"/>
      <c r="IWW548" s="53"/>
      <c r="IWX548" s="54"/>
      <c r="IWY548" s="55"/>
      <c r="IWZ548" s="73"/>
      <c r="IXA548" s="51"/>
      <c r="IXB548" s="50"/>
      <c r="IXC548" s="53"/>
      <c r="IXD548" s="54"/>
      <c r="IXE548" s="55"/>
      <c r="IXF548" s="73"/>
      <c r="IXG548" s="51"/>
      <c r="IXH548" s="50"/>
      <c r="IXI548" s="53"/>
      <c r="IXJ548" s="54"/>
      <c r="IXK548" s="55"/>
      <c r="IXL548" s="73"/>
      <c r="IXM548" s="51"/>
      <c r="IXN548" s="50"/>
      <c r="IXO548" s="53"/>
      <c r="IXP548" s="54"/>
      <c r="IXQ548" s="55"/>
      <c r="IXR548" s="73"/>
      <c r="IXS548" s="51"/>
      <c r="IXT548" s="50"/>
      <c r="IXU548" s="53"/>
      <c r="IXV548" s="54"/>
      <c r="IXW548" s="55"/>
      <c r="IXX548" s="73"/>
      <c r="IXY548" s="51"/>
      <c r="IXZ548" s="50"/>
      <c r="IYA548" s="53"/>
      <c r="IYB548" s="54"/>
      <c r="IYC548" s="55"/>
      <c r="IYD548" s="73"/>
      <c r="IYE548" s="51"/>
      <c r="IYF548" s="50"/>
      <c r="IYG548" s="53"/>
      <c r="IYH548" s="54"/>
      <c r="IYI548" s="55"/>
      <c r="IYJ548" s="73"/>
      <c r="IYK548" s="51"/>
      <c r="IYL548" s="50"/>
      <c r="IYM548" s="53"/>
      <c r="IYN548" s="54"/>
      <c r="IYO548" s="55"/>
      <c r="IYP548" s="73"/>
      <c r="IYQ548" s="51"/>
      <c r="IYR548" s="50"/>
      <c r="IYS548" s="53"/>
      <c r="IYT548" s="54"/>
      <c r="IYU548" s="55"/>
      <c r="IYV548" s="73"/>
      <c r="IYW548" s="51"/>
      <c r="IYX548" s="50"/>
      <c r="IYY548" s="53"/>
      <c r="IYZ548" s="54"/>
      <c r="IZA548" s="55"/>
      <c r="IZB548" s="73"/>
      <c r="IZC548" s="51"/>
      <c r="IZD548" s="50"/>
      <c r="IZE548" s="53"/>
      <c r="IZF548" s="54"/>
      <c r="IZG548" s="55"/>
      <c r="IZH548" s="73"/>
      <c r="IZI548" s="51"/>
      <c r="IZJ548" s="50"/>
      <c r="IZK548" s="53"/>
      <c r="IZL548" s="54"/>
      <c r="IZM548" s="55"/>
      <c r="IZN548" s="73"/>
      <c r="IZO548" s="51"/>
      <c r="IZP548" s="50"/>
      <c r="IZQ548" s="53"/>
      <c r="IZR548" s="54"/>
      <c r="IZS548" s="55"/>
      <c r="IZT548" s="73"/>
      <c r="IZU548" s="51"/>
      <c r="IZV548" s="50"/>
      <c r="IZW548" s="53"/>
      <c r="IZX548" s="54"/>
      <c r="IZY548" s="55"/>
      <c r="IZZ548" s="73"/>
      <c r="JAA548" s="51"/>
      <c r="JAB548" s="50"/>
      <c r="JAC548" s="53"/>
      <c r="JAD548" s="54"/>
      <c r="JAE548" s="55"/>
      <c r="JAF548" s="73"/>
      <c r="JAG548" s="51"/>
      <c r="JAH548" s="50"/>
      <c r="JAI548" s="53"/>
      <c r="JAJ548" s="54"/>
      <c r="JAK548" s="55"/>
      <c r="JAL548" s="73"/>
      <c r="JAM548" s="51"/>
      <c r="JAN548" s="50"/>
      <c r="JAO548" s="53"/>
      <c r="JAP548" s="54"/>
      <c r="JAQ548" s="55"/>
      <c r="JAR548" s="73"/>
      <c r="JAS548" s="51"/>
      <c r="JAT548" s="50"/>
      <c r="JAU548" s="53"/>
      <c r="JAV548" s="54"/>
      <c r="JAW548" s="55"/>
      <c r="JAX548" s="73"/>
      <c r="JAY548" s="51"/>
      <c r="JAZ548" s="50"/>
      <c r="JBA548" s="53"/>
      <c r="JBB548" s="54"/>
      <c r="JBC548" s="55"/>
      <c r="JBD548" s="73"/>
      <c r="JBE548" s="51"/>
      <c r="JBF548" s="50"/>
      <c r="JBG548" s="53"/>
      <c r="JBH548" s="54"/>
      <c r="JBI548" s="55"/>
      <c r="JBJ548" s="73"/>
      <c r="JBK548" s="51"/>
      <c r="JBL548" s="50"/>
      <c r="JBM548" s="53"/>
      <c r="JBN548" s="54"/>
      <c r="JBO548" s="55"/>
      <c r="JBP548" s="73"/>
      <c r="JBQ548" s="51"/>
      <c r="JBR548" s="50"/>
      <c r="JBS548" s="53"/>
      <c r="JBT548" s="54"/>
      <c r="JBU548" s="55"/>
      <c r="JBV548" s="73"/>
      <c r="JBW548" s="51"/>
      <c r="JBX548" s="50"/>
      <c r="JBY548" s="53"/>
      <c r="JBZ548" s="54"/>
      <c r="JCA548" s="55"/>
      <c r="JCB548" s="73"/>
      <c r="JCC548" s="51"/>
      <c r="JCD548" s="50"/>
      <c r="JCE548" s="53"/>
      <c r="JCF548" s="54"/>
      <c r="JCG548" s="55"/>
      <c r="JCH548" s="73"/>
      <c r="JCI548" s="51"/>
      <c r="JCJ548" s="50"/>
      <c r="JCK548" s="53"/>
      <c r="JCL548" s="54"/>
      <c r="JCM548" s="55"/>
      <c r="JCN548" s="73"/>
      <c r="JCO548" s="51"/>
      <c r="JCP548" s="50"/>
      <c r="JCQ548" s="53"/>
      <c r="JCR548" s="54"/>
      <c r="JCS548" s="55"/>
      <c r="JCT548" s="73"/>
      <c r="JCU548" s="51"/>
      <c r="JCV548" s="50"/>
      <c r="JCW548" s="53"/>
      <c r="JCX548" s="54"/>
      <c r="JCY548" s="55"/>
      <c r="JCZ548" s="73"/>
      <c r="JDA548" s="51"/>
      <c r="JDB548" s="50"/>
      <c r="JDC548" s="53"/>
      <c r="JDD548" s="54"/>
      <c r="JDE548" s="55"/>
      <c r="JDF548" s="73"/>
      <c r="JDG548" s="51"/>
      <c r="JDH548" s="50"/>
      <c r="JDI548" s="53"/>
      <c r="JDJ548" s="54"/>
      <c r="JDK548" s="55"/>
      <c r="JDL548" s="73"/>
      <c r="JDM548" s="51"/>
      <c r="JDN548" s="50"/>
      <c r="JDO548" s="53"/>
      <c r="JDP548" s="54"/>
      <c r="JDQ548" s="55"/>
      <c r="JDR548" s="73"/>
      <c r="JDS548" s="51"/>
      <c r="JDT548" s="50"/>
      <c r="JDU548" s="53"/>
      <c r="JDV548" s="54"/>
      <c r="JDW548" s="55"/>
      <c r="JDX548" s="73"/>
      <c r="JDY548" s="51"/>
      <c r="JDZ548" s="50"/>
      <c r="JEA548" s="53"/>
      <c r="JEB548" s="54"/>
      <c r="JEC548" s="55"/>
      <c r="JED548" s="73"/>
      <c r="JEE548" s="51"/>
      <c r="JEF548" s="50"/>
      <c r="JEG548" s="53"/>
      <c r="JEH548" s="54"/>
      <c r="JEI548" s="55"/>
      <c r="JEJ548" s="73"/>
      <c r="JEK548" s="51"/>
      <c r="JEL548" s="50"/>
      <c r="JEM548" s="53"/>
      <c r="JEN548" s="54"/>
      <c r="JEO548" s="55"/>
      <c r="JEP548" s="73"/>
      <c r="JEQ548" s="51"/>
      <c r="JER548" s="50"/>
      <c r="JES548" s="53"/>
      <c r="JET548" s="54"/>
      <c r="JEU548" s="55"/>
      <c r="JEV548" s="73"/>
      <c r="JEW548" s="51"/>
      <c r="JEX548" s="50"/>
      <c r="JEY548" s="53"/>
      <c r="JEZ548" s="54"/>
      <c r="JFA548" s="55"/>
      <c r="JFB548" s="73"/>
      <c r="JFC548" s="51"/>
      <c r="JFD548" s="50"/>
      <c r="JFE548" s="53"/>
      <c r="JFF548" s="54"/>
      <c r="JFG548" s="55"/>
      <c r="JFH548" s="73"/>
      <c r="JFI548" s="51"/>
      <c r="JFJ548" s="50"/>
      <c r="JFK548" s="53"/>
      <c r="JFL548" s="54"/>
      <c r="JFM548" s="55"/>
      <c r="JFN548" s="73"/>
      <c r="JFO548" s="51"/>
      <c r="JFP548" s="50"/>
      <c r="JFQ548" s="53"/>
      <c r="JFR548" s="54"/>
      <c r="JFS548" s="55"/>
      <c r="JFT548" s="73"/>
      <c r="JFU548" s="51"/>
      <c r="JFV548" s="50"/>
      <c r="JFW548" s="53"/>
      <c r="JFX548" s="54"/>
      <c r="JFY548" s="55"/>
      <c r="JFZ548" s="73"/>
      <c r="JGA548" s="51"/>
      <c r="JGB548" s="50"/>
      <c r="JGC548" s="53"/>
      <c r="JGD548" s="54"/>
      <c r="JGE548" s="55"/>
      <c r="JGF548" s="73"/>
      <c r="JGG548" s="51"/>
      <c r="JGH548" s="50"/>
      <c r="JGI548" s="53"/>
      <c r="JGJ548" s="54"/>
      <c r="JGK548" s="55"/>
      <c r="JGL548" s="73"/>
      <c r="JGM548" s="51"/>
      <c r="JGN548" s="50"/>
      <c r="JGO548" s="53"/>
      <c r="JGP548" s="54"/>
      <c r="JGQ548" s="55"/>
      <c r="JGR548" s="73"/>
      <c r="JGS548" s="51"/>
      <c r="JGT548" s="50"/>
      <c r="JGU548" s="53"/>
      <c r="JGV548" s="54"/>
      <c r="JGW548" s="55"/>
      <c r="JGX548" s="73"/>
      <c r="JGY548" s="51"/>
      <c r="JGZ548" s="50"/>
      <c r="JHA548" s="53"/>
      <c r="JHB548" s="54"/>
      <c r="JHC548" s="55"/>
      <c r="JHD548" s="73"/>
      <c r="JHE548" s="51"/>
      <c r="JHF548" s="50"/>
      <c r="JHG548" s="53"/>
      <c r="JHH548" s="54"/>
      <c r="JHI548" s="55"/>
      <c r="JHJ548" s="73"/>
      <c r="JHK548" s="51"/>
      <c r="JHL548" s="50"/>
      <c r="JHM548" s="53"/>
      <c r="JHN548" s="54"/>
      <c r="JHO548" s="55"/>
      <c r="JHP548" s="73"/>
      <c r="JHQ548" s="51"/>
      <c r="JHR548" s="50"/>
      <c r="JHS548" s="53"/>
      <c r="JHT548" s="54"/>
      <c r="JHU548" s="55"/>
      <c r="JHV548" s="73"/>
      <c r="JHW548" s="51"/>
      <c r="JHX548" s="50"/>
      <c r="JHY548" s="53"/>
      <c r="JHZ548" s="54"/>
      <c r="JIA548" s="55"/>
      <c r="JIB548" s="73"/>
      <c r="JIC548" s="51"/>
      <c r="JID548" s="50"/>
      <c r="JIE548" s="53"/>
      <c r="JIF548" s="54"/>
      <c r="JIG548" s="55"/>
      <c r="JIH548" s="73"/>
      <c r="JII548" s="51"/>
      <c r="JIJ548" s="50"/>
      <c r="JIK548" s="53"/>
      <c r="JIL548" s="54"/>
      <c r="JIM548" s="55"/>
      <c r="JIN548" s="73"/>
      <c r="JIO548" s="51"/>
      <c r="JIP548" s="50"/>
      <c r="JIQ548" s="53"/>
      <c r="JIR548" s="54"/>
      <c r="JIS548" s="55"/>
      <c r="JIT548" s="73"/>
      <c r="JIU548" s="51"/>
      <c r="JIV548" s="50"/>
      <c r="JIW548" s="53"/>
      <c r="JIX548" s="54"/>
      <c r="JIY548" s="55"/>
      <c r="JIZ548" s="73"/>
      <c r="JJA548" s="51"/>
      <c r="JJB548" s="50"/>
      <c r="JJC548" s="53"/>
      <c r="JJD548" s="54"/>
      <c r="JJE548" s="55"/>
      <c r="JJF548" s="73"/>
      <c r="JJG548" s="51"/>
      <c r="JJH548" s="50"/>
      <c r="JJI548" s="53"/>
      <c r="JJJ548" s="54"/>
      <c r="JJK548" s="55"/>
      <c r="JJL548" s="73"/>
      <c r="JJM548" s="51"/>
      <c r="JJN548" s="50"/>
      <c r="JJO548" s="53"/>
      <c r="JJP548" s="54"/>
      <c r="JJQ548" s="55"/>
      <c r="JJR548" s="73"/>
      <c r="JJS548" s="51"/>
      <c r="JJT548" s="50"/>
      <c r="JJU548" s="53"/>
      <c r="JJV548" s="54"/>
      <c r="JJW548" s="55"/>
      <c r="JJX548" s="73"/>
      <c r="JJY548" s="51"/>
      <c r="JJZ548" s="50"/>
      <c r="JKA548" s="53"/>
      <c r="JKB548" s="54"/>
      <c r="JKC548" s="55"/>
      <c r="JKD548" s="73"/>
      <c r="JKE548" s="51"/>
      <c r="JKF548" s="50"/>
      <c r="JKG548" s="53"/>
      <c r="JKH548" s="54"/>
      <c r="JKI548" s="55"/>
      <c r="JKJ548" s="73"/>
      <c r="JKK548" s="51"/>
      <c r="JKL548" s="50"/>
      <c r="JKM548" s="53"/>
      <c r="JKN548" s="54"/>
      <c r="JKO548" s="55"/>
      <c r="JKP548" s="73"/>
      <c r="JKQ548" s="51"/>
      <c r="JKR548" s="50"/>
      <c r="JKS548" s="53"/>
      <c r="JKT548" s="54"/>
      <c r="JKU548" s="55"/>
      <c r="JKV548" s="73"/>
      <c r="JKW548" s="51"/>
      <c r="JKX548" s="50"/>
      <c r="JKY548" s="53"/>
      <c r="JKZ548" s="54"/>
      <c r="JLA548" s="55"/>
      <c r="JLB548" s="73"/>
      <c r="JLC548" s="51"/>
      <c r="JLD548" s="50"/>
      <c r="JLE548" s="53"/>
      <c r="JLF548" s="54"/>
      <c r="JLG548" s="55"/>
      <c r="JLH548" s="73"/>
      <c r="JLI548" s="51"/>
      <c r="JLJ548" s="50"/>
      <c r="JLK548" s="53"/>
      <c r="JLL548" s="54"/>
      <c r="JLM548" s="55"/>
      <c r="JLN548" s="73"/>
      <c r="JLO548" s="51"/>
      <c r="JLP548" s="50"/>
      <c r="JLQ548" s="53"/>
      <c r="JLR548" s="54"/>
      <c r="JLS548" s="55"/>
      <c r="JLT548" s="73"/>
      <c r="JLU548" s="51"/>
      <c r="JLV548" s="50"/>
      <c r="JLW548" s="53"/>
      <c r="JLX548" s="54"/>
      <c r="JLY548" s="55"/>
      <c r="JLZ548" s="73"/>
      <c r="JMA548" s="51"/>
      <c r="JMB548" s="50"/>
      <c r="JMC548" s="53"/>
      <c r="JMD548" s="54"/>
      <c r="JME548" s="55"/>
      <c r="JMF548" s="73"/>
      <c r="JMG548" s="51"/>
      <c r="JMH548" s="50"/>
      <c r="JMI548" s="53"/>
      <c r="JMJ548" s="54"/>
      <c r="JMK548" s="55"/>
      <c r="JML548" s="73"/>
      <c r="JMM548" s="51"/>
      <c r="JMN548" s="50"/>
      <c r="JMO548" s="53"/>
      <c r="JMP548" s="54"/>
      <c r="JMQ548" s="55"/>
      <c r="JMR548" s="73"/>
      <c r="JMS548" s="51"/>
      <c r="JMT548" s="50"/>
      <c r="JMU548" s="53"/>
      <c r="JMV548" s="54"/>
      <c r="JMW548" s="55"/>
      <c r="JMX548" s="73"/>
      <c r="JMY548" s="51"/>
      <c r="JMZ548" s="50"/>
      <c r="JNA548" s="53"/>
      <c r="JNB548" s="54"/>
      <c r="JNC548" s="55"/>
      <c r="JND548" s="73"/>
      <c r="JNE548" s="51"/>
      <c r="JNF548" s="50"/>
      <c r="JNG548" s="53"/>
      <c r="JNH548" s="54"/>
      <c r="JNI548" s="55"/>
      <c r="JNJ548" s="73"/>
      <c r="JNK548" s="51"/>
      <c r="JNL548" s="50"/>
      <c r="JNM548" s="53"/>
      <c r="JNN548" s="54"/>
      <c r="JNO548" s="55"/>
      <c r="JNP548" s="73"/>
      <c r="JNQ548" s="51"/>
      <c r="JNR548" s="50"/>
      <c r="JNS548" s="53"/>
      <c r="JNT548" s="54"/>
      <c r="JNU548" s="55"/>
      <c r="JNV548" s="73"/>
      <c r="JNW548" s="51"/>
      <c r="JNX548" s="50"/>
      <c r="JNY548" s="53"/>
      <c r="JNZ548" s="54"/>
      <c r="JOA548" s="55"/>
      <c r="JOB548" s="73"/>
      <c r="JOC548" s="51"/>
      <c r="JOD548" s="50"/>
      <c r="JOE548" s="53"/>
      <c r="JOF548" s="54"/>
      <c r="JOG548" s="55"/>
      <c r="JOH548" s="73"/>
      <c r="JOI548" s="51"/>
      <c r="JOJ548" s="50"/>
      <c r="JOK548" s="53"/>
      <c r="JOL548" s="54"/>
      <c r="JOM548" s="55"/>
      <c r="JON548" s="73"/>
      <c r="JOO548" s="51"/>
      <c r="JOP548" s="50"/>
      <c r="JOQ548" s="53"/>
      <c r="JOR548" s="54"/>
      <c r="JOS548" s="55"/>
      <c r="JOT548" s="73"/>
      <c r="JOU548" s="51"/>
      <c r="JOV548" s="50"/>
      <c r="JOW548" s="53"/>
      <c r="JOX548" s="54"/>
      <c r="JOY548" s="55"/>
      <c r="JOZ548" s="73"/>
      <c r="JPA548" s="51"/>
      <c r="JPB548" s="50"/>
      <c r="JPC548" s="53"/>
      <c r="JPD548" s="54"/>
      <c r="JPE548" s="55"/>
      <c r="JPF548" s="73"/>
      <c r="JPG548" s="51"/>
      <c r="JPH548" s="50"/>
      <c r="JPI548" s="53"/>
      <c r="JPJ548" s="54"/>
      <c r="JPK548" s="55"/>
      <c r="JPL548" s="73"/>
      <c r="JPM548" s="51"/>
      <c r="JPN548" s="50"/>
      <c r="JPO548" s="53"/>
      <c r="JPP548" s="54"/>
      <c r="JPQ548" s="55"/>
      <c r="JPR548" s="73"/>
      <c r="JPS548" s="51"/>
      <c r="JPT548" s="50"/>
      <c r="JPU548" s="53"/>
      <c r="JPV548" s="54"/>
      <c r="JPW548" s="55"/>
      <c r="JPX548" s="73"/>
      <c r="JPY548" s="51"/>
      <c r="JPZ548" s="50"/>
      <c r="JQA548" s="53"/>
      <c r="JQB548" s="54"/>
      <c r="JQC548" s="55"/>
      <c r="JQD548" s="73"/>
      <c r="JQE548" s="51"/>
      <c r="JQF548" s="50"/>
      <c r="JQG548" s="53"/>
      <c r="JQH548" s="54"/>
      <c r="JQI548" s="55"/>
      <c r="JQJ548" s="73"/>
      <c r="JQK548" s="51"/>
      <c r="JQL548" s="50"/>
      <c r="JQM548" s="53"/>
      <c r="JQN548" s="54"/>
      <c r="JQO548" s="55"/>
      <c r="JQP548" s="73"/>
      <c r="JQQ548" s="51"/>
      <c r="JQR548" s="50"/>
      <c r="JQS548" s="53"/>
      <c r="JQT548" s="54"/>
      <c r="JQU548" s="55"/>
      <c r="JQV548" s="73"/>
      <c r="JQW548" s="51"/>
      <c r="JQX548" s="50"/>
      <c r="JQY548" s="53"/>
      <c r="JQZ548" s="54"/>
      <c r="JRA548" s="55"/>
      <c r="JRB548" s="73"/>
      <c r="JRC548" s="51"/>
      <c r="JRD548" s="50"/>
      <c r="JRE548" s="53"/>
      <c r="JRF548" s="54"/>
      <c r="JRG548" s="55"/>
      <c r="JRH548" s="73"/>
      <c r="JRI548" s="51"/>
      <c r="JRJ548" s="50"/>
      <c r="JRK548" s="53"/>
      <c r="JRL548" s="54"/>
      <c r="JRM548" s="55"/>
      <c r="JRN548" s="73"/>
      <c r="JRO548" s="51"/>
      <c r="JRP548" s="50"/>
      <c r="JRQ548" s="53"/>
      <c r="JRR548" s="54"/>
      <c r="JRS548" s="55"/>
      <c r="JRT548" s="73"/>
      <c r="JRU548" s="51"/>
      <c r="JRV548" s="50"/>
      <c r="JRW548" s="53"/>
      <c r="JRX548" s="54"/>
      <c r="JRY548" s="55"/>
      <c r="JRZ548" s="73"/>
      <c r="JSA548" s="51"/>
      <c r="JSB548" s="50"/>
      <c r="JSC548" s="53"/>
      <c r="JSD548" s="54"/>
      <c r="JSE548" s="55"/>
      <c r="JSF548" s="73"/>
      <c r="JSG548" s="51"/>
      <c r="JSH548" s="50"/>
      <c r="JSI548" s="53"/>
      <c r="JSJ548" s="54"/>
      <c r="JSK548" s="55"/>
      <c r="JSL548" s="73"/>
      <c r="JSM548" s="51"/>
      <c r="JSN548" s="50"/>
      <c r="JSO548" s="53"/>
      <c r="JSP548" s="54"/>
      <c r="JSQ548" s="55"/>
      <c r="JSR548" s="73"/>
      <c r="JSS548" s="51"/>
      <c r="JST548" s="50"/>
      <c r="JSU548" s="53"/>
      <c r="JSV548" s="54"/>
      <c r="JSW548" s="55"/>
      <c r="JSX548" s="73"/>
      <c r="JSY548" s="51"/>
      <c r="JSZ548" s="50"/>
      <c r="JTA548" s="53"/>
      <c r="JTB548" s="54"/>
      <c r="JTC548" s="55"/>
      <c r="JTD548" s="73"/>
      <c r="JTE548" s="51"/>
      <c r="JTF548" s="50"/>
      <c r="JTG548" s="53"/>
      <c r="JTH548" s="54"/>
      <c r="JTI548" s="55"/>
      <c r="JTJ548" s="73"/>
      <c r="JTK548" s="51"/>
      <c r="JTL548" s="50"/>
      <c r="JTM548" s="53"/>
      <c r="JTN548" s="54"/>
      <c r="JTO548" s="55"/>
      <c r="JTP548" s="73"/>
      <c r="JTQ548" s="51"/>
      <c r="JTR548" s="50"/>
      <c r="JTS548" s="53"/>
      <c r="JTT548" s="54"/>
      <c r="JTU548" s="55"/>
      <c r="JTV548" s="73"/>
      <c r="JTW548" s="51"/>
      <c r="JTX548" s="50"/>
      <c r="JTY548" s="53"/>
      <c r="JTZ548" s="54"/>
      <c r="JUA548" s="55"/>
      <c r="JUB548" s="73"/>
      <c r="JUC548" s="51"/>
      <c r="JUD548" s="50"/>
      <c r="JUE548" s="53"/>
      <c r="JUF548" s="54"/>
      <c r="JUG548" s="55"/>
      <c r="JUH548" s="73"/>
      <c r="JUI548" s="51"/>
      <c r="JUJ548" s="50"/>
      <c r="JUK548" s="53"/>
      <c r="JUL548" s="54"/>
      <c r="JUM548" s="55"/>
      <c r="JUN548" s="73"/>
      <c r="JUO548" s="51"/>
      <c r="JUP548" s="50"/>
      <c r="JUQ548" s="53"/>
      <c r="JUR548" s="54"/>
      <c r="JUS548" s="55"/>
      <c r="JUT548" s="73"/>
      <c r="JUU548" s="51"/>
      <c r="JUV548" s="50"/>
      <c r="JUW548" s="53"/>
      <c r="JUX548" s="54"/>
      <c r="JUY548" s="55"/>
      <c r="JUZ548" s="73"/>
      <c r="JVA548" s="51"/>
      <c r="JVB548" s="50"/>
      <c r="JVC548" s="53"/>
      <c r="JVD548" s="54"/>
      <c r="JVE548" s="55"/>
      <c r="JVF548" s="73"/>
      <c r="JVG548" s="51"/>
      <c r="JVH548" s="50"/>
      <c r="JVI548" s="53"/>
      <c r="JVJ548" s="54"/>
      <c r="JVK548" s="55"/>
      <c r="JVL548" s="73"/>
      <c r="JVM548" s="51"/>
      <c r="JVN548" s="50"/>
      <c r="JVO548" s="53"/>
      <c r="JVP548" s="54"/>
      <c r="JVQ548" s="55"/>
      <c r="JVR548" s="73"/>
      <c r="JVS548" s="51"/>
      <c r="JVT548" s="50"/>
      <c r="JVU548" s="53"/>
      <c r="JVV548" s="54"/>
      <c r="JVW548" s="55"/>
      <c r="JVX548" s="73"/>
      <c r="JVY548" s="51"/>
      <c r="JVZ548" s="50"/>
      <c r="JWA548" s="53"/>
      <c r="JWB548" s="54"/>
      <c r="JWC548" s="55"/>
      <c r="JWD548" s="73"/>
      <c r="JWE548" s="51"/>
      <c r="JWF548" s="50"/>
      <c r="JWG548" s="53"/>
      <c r="JWH548" s="54"/>
      <c r="JWI548" s="55"/>
      <c r="JWJ548" s="73"/>
      <c r="JWK548" s="51"/>
      <c r="JWL548" s="50"/>
      <c r="JWM548" s="53"/>
      <c r="JWN548" s="54"/>
      <c r="JWO548" s="55"/>
      <c r="JWP548" s="73"/>
      <c r="JWQ548" s="51"/>
      <c r="JWR548" s="50"/>
      <c r="JWS548" s="53"/>
      <c r="JWT548" s="54"/>
      <c r="JWU548" s="55"/>
      <c r="JWV548" s="73"/>
      <c r="JWW548" s="51"/>
      <c r="JWX548" s="50"/>
      <c r="JWY548" s="53"/>
      <c r="JWZ548" s="54"/>
      <c r="JXA548" s="55"/>
      <c r="JXB548" s="73"/>
      <c r="JXC548" s="51"/>
      <c r="JXD548" s="50"/>
      <c r="JXE548" s="53"/>
      <c r="JXF548" s="54"/>
      <c r="JXG548" s="55"/>
      <c r="JXH548" s="73"/>
      <c r="JXI548" s="51"/>
      <c r="JXJ548" s="50"/>
      <c r="JXK548" s="53"/>
      <c r="JXL548" s="54"/>
      <c r="JXM548" s="55"/>
      <c r="JXN548" s="73"/>
      <c r="JXO548" s="51"/>
      <c r="JXP548" s="50"/>
      <c r="JXQ548" s="53"/>
      <c r="JXR548" s="54"/>
      <c r="JXS548" s="55"/>
      <c r="JXT548" s="73"/>
      <c r="JXU548" s="51"/>
      <c r="JXV548" s="50"/>
      <c r="JXW548" s="53"/>
      <c r="JXX548" s="54"/>
      <c r="JXY548" s="55"/>
      <c r="JXZ548" s="73"/>
      <c r="JYA548" s="51"/>
      <c r="JYB548" s="50"/>
      <c r="JYC548" s="53"/>
      <c r="JYD548" s="54"/>
      <c r="JYE548" s="55"/>
      <c r="JYF548" s="73"/>
      <c r="JYG548" s="51"/>
      <c r="JYH548" s="50"/>
      <c r="JYI548" s="53"/>
      <c r="JYJ548" s="54"/>
      <c r="JYK548" s="55"/>
      <c r="JYL548" s="73"/>
      <c r="JYM548" s="51"/>
      <c r="JYN548" s="50"/>
      <c r="JYO548" s="53"/>
      <c r="JYP548" s="54"/>
      <c r="JYQ548" s="55"/>
      <c r="JYR548" s="73"/>
      <c r="JYS548" s="51"/>
      <c r="JYT548" s="50"/>
      <c r="JYU548" s="53"/>
      <c r="JYV548" s="54"/>
      <c r="JYW548" s="55"/>
      <c r="JYX548" s="73"/>
      <c r="JYY548" s="51"/>
      <c r="JYZ548" s="50"/>
      <c r="JZA548" s="53"/>
      <c r="JZB548" s="54"/>
      <c r="JZC548" s="55"/>
      <c r="JZD548" s="73"/>
      <c r="JZE548" s="51"/>
      <c r="JZF548" s="50"/>
      <c r="JZG548" s="53"/>
      <c r="JZH548" s="54"/>
      <c r="JZI548" s="55"/>
      <c r="JZJ548" s="73"/>
      <c r="JZK548" s="51"/>
      <c r="JZL548" s="50"/>
      <c r="JZM548" s="53"/>
      <c r="JZN548" s="54"/>
      <c r="JZO548" s="55"/>
      <c r="JZP548" s="73"/>
      <c r="JZQ548" s="51"/>
      <c r="JZR548" s="50"/>
      <c r="JZS548" s="53"/>
      <c r="JZT548" s="54"/>
      <c r="JZU548" s="55"/>
      <c r="JZV548" s="73"/>
      <c r="JZW548" s="51"/>
      <c r="JZX548" s="50"/>
      <c r="JZY548" s="53"/>
      <c r="JZZ548" s="54"/>
      <c r="KAA548" s="55"/>
      <c r="KAB548" s="73"/>
      <c r="KAC548" s="51"/>
      <c r="KAD548" s="50"/>
      <c r="KAE548" s="53"/>
      <c r="KAF548" s="54"/>
      <c r="KAG548" s="55"/>
      <c r="KAH548" s="73"/>
      <c r="KAI548" s="51"/>
      <c r="KAJ548" s="50"/>
      <c r="KAK548" s="53"/>
      <c r="KAL548" s="54"/>
      <c r="KAM548" s="55"/>
      <c r="KAN548" s="73"/>
      <c r="KAO548" s="51"/>
      <c r="KAP548" s="50"/>
      <c r="KAQ548" s="53"/>
      <c r="KAR548" s="54"/>
      <c r="KAS548" s="55"/>
      <c r="KAT548" s="73"/>
      <c r="KAU548" s="51"/>
      <c r="KAV548" s="50"/>
      <c r="KAW548" s="53"/>
      <c r="KAX548" s="54"/>
      <c r="KAY548" s="55"/>
      <c r="KAZ548" s="73"/>
      <c r="KBA548" s="51"/>
      <c r="KBB548" s="50"/>
      <c r="KBC548" s="53"/>
      <c r="KBD548" s="54"/>
      <c r="KBE548" s="55"/>
      <c r="KBF548" s="73"/>
      <c r="KBG548" s="51"/>
      <c r="KBH548" s="50"/>
      <c r="KBI548" s="53"/>
      <c r="KBJ548" s="54"/>
      <c r="KBK548" s="55"/>
      <c r="KBL548" s="73"/>
      <c r="KBM548" s="51"/>
      <c r="KBN548" s="50"/>
      <c r="KBO548" s="53"/>
      <c r="KBP548" s="54"/>
      <c r="KBQ548" s="55"/>
      <c r="KBR548" s="73"/>
      <c r="KBS548" s="51"/>
      <c r="KBT548" s="50"/>
      <c r="KBU548" s="53"/>
      <c r="KBV548" s="54"/>
      <c r="KBW548" s="55"/>
      <c r="KBX548" s="73"/>
      <c r="KBY548" s="51"/>
      <c r="KBZ548" s="50"/>
      <c r="KCA548" s="53"/>
      <c r="KCB548" s="54"/>
      <c r="KCC548" s="55"/>
      <c r="KCD548" s="73"/>
      <c r="KCE548" s="51"/>
      <c r="KCF548" s="50"/>
      <c r="KCG548" s="53"/>
      <c r="KCH548" s="54"/>
      <c r="KCI548" s="55"/>
      <c r="KCJ548" s="73"/>
      <c r="KCK548" s="51"/>
      <c r="KCL548" s="50"/>
      <c r="KCM548" s="53"/>
      <c r="KCN548" s="54"/>
      <c r="KCO548" s="55"/>
      <c r="KCP548" s="73"/>
      <c r="KCQ548" s="51"/>
      <c r="KCR548" s="50"/>
      <c r="KCS548" s="53"/>
      <c r="KCT548" s="54"/>
      <c r="KCU548" s="55"/>
      <c r="KCV548" s="73"/>
      <c r="KCW548" s="51"/>
      <c r="KCX548" s="50"/>
      <c r="KCY548" s="53"/>
      <c r="KCZ548" s="54"/>
      <c r="KDA548" s="55"/>
      <c r="KDB548" s="73"/>
      <c r="KDC548" s="51"/>
      <c r="KDD548" s="50"/>
      <c r="KDE548" s="53"/>
      <c r="KDF548" s="54"/>
      <c r="KDG548" s="55"/>
      <c r="KDH548" s="73"/>
      <c r="KDI548" s="51"/>
      <c r="KDJ548" s="50"/>
      <c r="KDK548" s="53"/>
      <c r="KDL548" s="54"/>
      <c r="KDM548" s="55"/>
      <c r="KDN548" s="73"/>
      <c r="KDO548" s="51"/>
      <c r="KDP548" s="50"/>
      <c r="KDQ548" s="53"/>
      <c r="KDR548" s="54"/>
      <c r="KDS548" s="55"/>
      <c r="KDT548" s="73"/>
      <c r="KDU548" s="51"/>
      <c r="KDV548" s="50"/>
      <c r="KDW548" s="53"/>
      <c r="KDX548" s="54"/>
      <c r="KDY548" s="55"/>
      <c r="KDZ548" s="73"/>
      <c r="KEA548" s="51"/>
      <c r="KEB548" s="50"/>
      <c r="KEC548" s="53"/>
      <c r="KED548" s="54"/>
      <c r="KEE548" s="55"/>
      <c r="KEF548" s="73"/>
      <c r="KEG548" s="51"/>
      <c r="KEH548" s="50"/>
      <c r="KEI548" s="53"/>
      <c r="KEJ548" s="54"/>
      <c r="KEK548" s="55"/>
      <c r="KEL548" s="73"/>
      <c r="KEM548" s="51"/>
      <c r="KEN548" s="50"/>
      <c r="KEO548" s="53"/>
      <c r="KEP548" s="54"/>
      <c r="KEQ548" s="55"/>
      <c r="KER548" s="73"/>
      <c r="KES548" s="51"/>
      <c r="KET548" s="50"/>
      <c r="KEU548" s="53"/>
      <c r="KEV548" s="54"/>
      <c r="KEW548" s="55"/>
      <c r="KEX548" s="73"/>
      <c r="KEY548" s="51"/>
      <c r="KEZ548" s="50"/>
      <c r="KFA548" s="53"/>
      <c r="KFB548" s="54"/>
      <c r="KFC548" s="55"/>
      <c r="KFD548" s="73"/>
      <c r="KFE548" s="51"/>
      <c r="KFF548" s="50"/>
      <c r="KFG548" s="53"/>
      <c r="KFH548" s="54"/>
      <c r="KFI548" s="55"/>
      <c r="KFJ548" s="73"/>
      <c r="KFK548" s="51"/>
      <c r="KFL548" s="50"/>
      <c r="KFM548" s="53"/>
      <c r="KFN548" s="54"/>
      <c r="KFO548" s="55"/>
      <c r="KFP548" s="73"/>
      <c r="KFQ548" s="51"/>
      <c r="KFR548" s="50"/>
      <c r="KFS548" s="53"/>
      <c r="KFT548" s="54"/>
      <c r="KFU548" s="55"/>
      <c r="KFV548" s="73"/>
      <c r="KFW548" s="51"/>
      <c r="KFX548" s="50"/>
      <c r="KFY548" s="53"/>
      <c r="KFZ548" s="54"/>
      <c r="KGA548" s="55"/>
      <c r="KGB548" s="73"/>
      <c r="KGC548" s="51"/>
      <c r="KGD548" s="50"/>
      <c r="KGE548" s="53"/>
      <c r="KGF548" s="54"/>
      <c r="KGG548" s="55"/>
      <c r="KGH548" s="73"/>
      <c r="KGI548" s="51"/>
      <c r="KGJ548" s="50"/>
      <c r="KGK548" s="53"/>
      <c r="KGL548" s="54"/>
      <c r="KGM548" s="55"/>
      <c r="KGN548" s="73"/>
      <c r="KGO548" s="51"/>
      <c r="KGP548" s="50"/>
      <c r="KGQ548" s="53"/>
      <c r="KGR548" s="54"/>
      <c r="KGS548" s="55"/>
      <c r="KGT548" s="73"/>
      <c r="KGU548" s="51"/>
      <c r="KGV548" s="50"/>
      <c r="KGW548" s="53"/>
      <c r="KGX548" s="54"/>
      <c r="KGY548" s="55"/>
      <c r="KGZ548" s="73"/>
      <c r="KHA548" s="51"/>
      <c r="KHB548" s="50"/>
      <c r="KHC548" s="53"/>
      <c r="KHD548" s="54"/>
      <c r="KHE548" s="55"/>
      <c r="KHF548" s="73"/>
      <c r="KHG548" s="51"/>
      <c r="KHH548" s="50"/>
      <c r="KHI548" s="53"/>
      <c r="KHJ548" s="54"/>
      <c r="KHK548" s="55"/>
      <c r="KHL548" s="73"/>
      <c r="KHM548" s="51"/>
      <c r="KHN548" s="50"/>
      <c r="KHO548" s="53"/>
      <c r="KHP548" s="54"/>
      <c r="KHQ548" s="55"/>
      <c r="KHR548" s="73"/>
      <c r="KHS548" s="51"/>
      <c r="KHT548" s="50"/>
      <c r="KHU548" s="53"/>
      <c r="KHV548" s="54"/>
      <c r="KHW548" s="55"/>
      <c r="KHX548" s="73"/>
      <c r="KHY548" s="51"/>
      <c r="KHZ548" s="50"/>
      <c r="KIA548" s="53"/>
      <c r="KIB548" s="54"/>
      <c r="KIC548" s="55"/>
      <c r="KID548" s="73"/>
      <c r="KIE548" s="51"/>
      <c r="KIF548" s="50"/>
      <c r="KIG548" s="53"/>
      <c r="KIH548" s="54"/>
      <c r="KII548" s="55"/>
      <c r="KIJ548" s="73"/>
      <c r="KIK548" s="51"/>
      <c r="KIL548" s="50"/>
      <c r="KIM548" s="53"/>
      <c r="KIN548" s="54"/>
      <c r="KIO548" s="55"/>
      <c r="KIP548" s="73"/>
      <c r="KIQ548" s="51"/>
      <c r="KIR548" s="50"/>
      <c r="KIS548" s="53"/>
      <c r="KIT548" s="54"/>
      <c r="KIU548" s="55"/>
      <c r="KIV548" s="73"/>
      <c r="KIW548" s="51"/>
      <c r="KIX548" s="50"/>
      <c r="KIY548" s="53"/>
      <c r="KIZ548" s="54"/>
      <c r="KJA548" s="55"/>
      <c r="KJB548" s="73"/>
      <c r="KJC548" s="51"/>
      <c r="KJD548" s="50"/>
      <c r="KJE548" s="53"/>
      <c r="KJF548" s="54"/>
      <c r="KJG548" s="55"/>
      <c r="KJH548" s="73"/>
      <c r="KJI548" s="51"/>
      <c r="KJJ548" s="50"/>
      <c r="KJK548" s="53"/>
      <c r="KJL548" s="54"/>
      <c r="KJM548" s="55"/>
      <c r="KJN548" s="73"/>
      <c r="KJO548" s="51"/>
      <c r="KJP548" s="50"/>
      <c r="KJQ548" s="53"/>
      <c r="KJR548" s="54"/>
      <c r="KJS548" s="55"/>
      <c r="KJT548" s="73"/>
      <c r="KJU548" s="51"/>
      <c r="KJV548" s="50"/>
      <c r="KJW548" s="53"/>
      <c r="KJX548" s="54"/>
      <c r="KJY548" s="55"/>
      <c r="KJZ548" s="73"/>
      <c r="KKA548" s="51"/>
      <c r="KKB548" s="50"/>
      <c r="KKC548" s="53"/>
      <c r="KKD548" s="54"/>
      <c r="KKE548" s="55"/>
      <c r="KKF548" s="73"/>
      <c r="KKG548" s="51"/>
      <c r="KKH548" s="50"/>
      <c r="KKI548" s="53"/>
      <c r="KKJ548" s="54"/>
      <c r="KKK548" s="55"/>
      <c r="KKL548" s="73"/>
      <c r="KKM548" s="51"/>
      <c r="KKN548" s="50"/>
      <c r="KKO548" s="53"/>
      <c r="KKP548" s="54"/>
      <c r="KKQ548" s="55"/>
      <c r="KKR548" s="73"/>
      <c r="KKS548" s="51"/>
      <c r="KKT548" s="50"/>
      <c r="KKU548" s="53"/>
      <c r="KKV548" s="54"/>
      <c r="KKW548" s="55"/>
      <c r="KKX548" s="73"/>
      <c r="KKY548" s="51"/>
      <c r="KKZ548" s="50"/>
      <c r="KLA548" s="53"/>
      <c r="KLB548" s="54"/>
      <c r="KLC548" s="55"/>
      <c r="KLD548" s="73"/>
      <c r="KLE548" s="51"/>
      <c r="KLF548" s="50"/>
      <c r="KLG548" s="53"/>
      <c r="KLH548" s="54"/>
      <c r="KLI548" s="55"/>
      <c r="KLJ548" s="73"/>
      <c r="KLK548" s="51"/>
      <c r="KLL548" s="50"/>
      <c r="KLM548" s="53"/>
      <c r="KLN548" s="54"/>
      <c r="KLO548" s="55"/>
      <c r="KLP548" s="73"/>
      <c r="KLQ548" s="51"/>
      <c r="KLR548" s="50"/>
      <c r="KLS548" s="53"/>
      <c r="KLT548" s="54"/>
      <c r="KLU548" s="55"/>
      <c r="KLV548" s="73"/>
      <c r="KLW548" s="51"/>
      <c r="KLX548" s="50"/>
      <c r="KLY548" s="53"/>
      <c r="KLZ548" s="54"/>
      <c r="KMA548" s="55"/>
      <c r="KMB548" s="73"/>
      <c r="KMC548" s="51"/>
      <c r="KMD548" s="50"/>
      <c r="KME548" s="53"/>
      <c r="KMF548" s="54"/>
      <c r="KMG548" s="55"/>
      <c r="KMH548" s="73"/>
      <c r="KMI548" s="51"/>
      <c r="KMJ548" s="50"/>
      <c r="KMK548" s="53"/>
      <c r="KML548" s="54"/>
      <c r="KMM548" s="55"/>
      <c r="KMN548" s="73"/>
      <c r="KMO548" s="51"/>
      <c r="KMP548" s="50"/>
      <c r="KMQ548" s="53"/>
      <c r="KMR548" s="54"/>
      <c r="KMS548" s="55"/>
      <c r="KMT548" s="73"/>
      <c r="KMU548" s="51"/>
      <c r="KMV548" s="50"/>
      <c r="KMW548" s="53"/>
      <c r="KMX548" s="54"/>
      <c r="KMY548" s="55"/>
      <c r="KMZ548" s="73"/>
      <c r="KNA548" s="51"/>
      <c r="KNB548" s="50"/>
      <c r="KNC548" s="53"/>
      <c r="KND548" s="54"/>
      <c r="KNE548" s="55"/>
      <c r="KNF548" s="73"/>
      <c r="KNG548" s="51"/>
      <c r="KNH548" s="50"/>
      <c r="KNI548" s="53"/>
      <c r="KNJ548" s="54"/>
      <c r="KNK548" s="55"/>
      <c r="KNL548" s="73"/>
      <c r="KNM548" s="51"/>
      <c r="KNN548" s="50"/>
      <c r="KNO548" s="53"/>
      <c r="KNP548" s="54"/>
      <c r="KNQ548" s="55"/>
      <c r="KNR548" s="73"/>
      <c r="KNS548" s="51"/>
      <c r="KNT548" s="50"/>
      <c r="KNU548" s="53"/>
      <c r="KNV548" s="54"/>
      <c r="KNW548" s="55"/>
      <c r="KNX548" s="73"/>
      <c r="KNY548" s="51"/>
      <c r="KNZ548" s="50"/>
      <c r="KOA548" s="53"/>
      <c r="KOB548" s="54"/>
      <c r="KOC548" s="55"/>
      <c r="KOD548" s="73"/>
      <c r="KOE548" s="51"/>
      <c r="KOF548" s="50"/>
      <c r="KOG548" s="53"/>
      <c r="KOH548" s="54"/>
      <c r="KOI548" s="55"/>
      <c r="KOJ548" s="73"/>
      <c r="KOK548" s="51"/>
      <c r="KOL548" s="50"/>
      <c r="KOM548" s="53"/>
      <c r="KON548" s="54"/>
      <c r="KOO548" s="55"/>
      <c r="KOP548" s="73"/>
      <c r="KOQ548" s="51"/>
      <c r="KOR548" s="50"/>
      <c r="KOS548" s="53"/>
      <c r="KOT548" s="54"/>
      <c r="KOU548" s="55"/>
      <c r="KOV548" s="73"/>
      <c r="KOW548" s="51"/>
      <c r="KOX548" s="50"/>
      <c r="KOY548" s="53"/>
      <c r="KOZ548" s="54"/>
      <c r="KPA548" s="55"/>
      <c r="KPB548" s="73"/>
      <c r="KPC548" s="51"/>
      <c r="KPD548" s="50"/>
      <c r="KPE548" s="53"/>
      <c r="KPF548" s="54"/>
      <c r="KPG548" s="55"/>
      <c r="KPH548" s="73"/>
      <c r="KPI548" s="51"/>
      <c r="KPJ548" s="50"/>
      <c r="KPK548" s="53"/>
      <c r="KPL548" s="54"/>
      <c r="KPM548" s="55"/>
      <c r="KPN548" s="73"/>
      <c r="KPO548" s="51"/>
      <c r="KPP548" s="50"/>
      <c r="KPQ548" s="53"/>
      <c r="KPR548" s="54"/>
      <c r="KPS548" s="55"/>
      <c r="KPT548" s="73"/>
      <c r="KPU548" s="51"/>
      <c r="KPV548" s="50"/>
      <c r="KPW548" s="53"/>
      <c r="KPX548" s="54"/>
      <c r="KPY548" s="55"/>
      <c r="KPZ548" s="73"/>
      <c r="KQA548" s="51"/>
      <c r="KQB548" s="50"/>
      <c r="KQC548" s="53"/>
      <c r="KQD548" s="54"/>
      <c r="KQE548" s="55"/>
      <c r="KQF548" s="73"/>
      <c r="KQG548" s="51"/>
      <c r="KQH548" s="50"/>
      <c r="KQI548" s="53"/>
      <c r="KQJ548" s="54"/>
      <c r="KQK548" s="55"/>
      <c r="KQL548" s="73"/>
      <c r="KQM548" s="51"/>
      <c r="KQN548" s="50"/>
      <c r="KQO548" s="53"/>
      <c r="KQP548" s="54"/>
      <c r="KQQ548" s="55"/>
      <c r="KQR548" s="73"/>
      <c r="KQS548" s="51"/>
      <c r="KQT548" s="50"/>
      <c r="KQU548" s="53"/>
      <c r="KQV548" s="54"/>
      <c r="KQW548" s="55"/>
      <c r="KQX548" s="73"/>
      <c r="KQY548" s="51"/>
      <c r="KQZ548" s="50"/>
      <c r="KRA548" s="53"/>
      <c r="KRB548" s="54"/>
      <c r="KRC548" s="55"/>
      <c r="KRD548" s="73"/>
      <c r="KRE548" s="51"/>
      <c r="KRF548" s="50"/>
      <c r="KRG548" s="53"/>
      <c r="KRH548" s="54"/>
      <c r="KRI548" s="55"/>
      <c r="KRJ548" s="73"/>
      <c r="KRK548" s="51"/>
      <c r="KRL548" s="50"/>
      <c r="KRM548" s="53"/>
      <c r="KRN548" s="54"/>
      <c r="KRO548" s="55"/>
      <c r="KRP548" s="73"/>
      <c r="KRQ548" s="51"/>
      <c r="KRR548" s="50"/>
      <c r="KRS548" s="53"/>
      <c r="KRT548" s="54"/>
      <c r="KRU548" s="55"/>
      <c r="KRV548" s="73"/>
      <c r="KRW548" s="51"/>
      <c r="KRX548" s="50"/>
      <c r="KRY548" s="53"/>
      <c r="KRZ548" s="54"/>
      <c r="KSA548" s="55"/>
      <c r="KSB548" s="73"/>
      <c r="KSC548" s="51"/>
      <c r="KSD548" s="50"/>
      <c r="KSE548" s="53"/>
      <c r="KSF548" s="54"/>
      <c r="KSG548" s="55"/>
      <c r="KSH548" s="73"/>
      <c r="KSI548" s="51"/>
      <c r="KSJ548" s="50"/>
      <c r="KSK548" s="53"/>
      <c r="KSL548" s="54"/>
      <c r="KSM548" s="55"/>
      <c r="KSN548" s="73"/>
      <c r="KSO548" s="51"/>
      <c r="KSP548" s="50"/>
      <c r="KSQ548" s="53"/>
      <c r="KSR548" s="54"/>
      <c r="KSS548" s="55"/>
      <c r="KST548" s="73"/>
      <c r="KSU548" s="51"/>
      <c r="KSV548" s="50"/>
      <c r="KSW548" s="53"/>
      <c r="KSX548" s="54"/>
      <c r="KSY548" s="55"/>
      <c r="KSZ548" s="73"/>
      <c r="KTA548" s="51"/>
      <c r="KTB548" s="50"/>
      <c r="KTC548" s="53"/>
      <c r="KTD548" s="54"/>
      <c r="KTE548" s="55"/>
      <c r="KTF548" s="73"/>
      <c r="KTG548" s="51"/>
      <c r="KTH548" s="50"/>
      <c r="KTI548" s="53"/>
      <c r="KTJ548" s="54"/>
      <c r="KTK548" s="55"/>
      <c r="KTL548" s="73"/>
      <c r="KTM548" s="51"/>
      <c r="KTN548" s="50"/>
      <c r="KTO548" s="53"/>
      <c r="KTP548" s="54"/>
      <c r="KTQ548" s="55"/>
      <c r="KTR548" s="73"/>
      <c r="KTS548" s="51"/>
      <c r="KTT548" s="50"/>
      <c r="KTU548" s="53"/>
      <c r="KTV548" s="54"/>
      <c r="KTW548" s="55"/>
      <c r="KTX548" s="73"/>
      <c r="KTY548" s="51"/>
      <c r="KTZ548" s="50"/>
      <c r="KUA548" s="53"/>
      <c r="KUB548" s="54"/>
      <c r="KUC548" s="55"/>
      <c r="KUD548" s="73"/>
      <c r="KUE548" s="51"/>
      <c r="KUF548" s="50"/>
      <c r="KUG548" s="53"/>
      <c r="KUH548" s="54"/>
      <c r="KUI548" s="55"/>
      <c r="KUJ548" s="73"/>
      <c r="KUK548" s="51"/>
      <c r="KUL548" s="50"/>
      <c r="KUM548" s="53"/>
      <c r="KUN548" s="54"/>
      <c r="KUO548" s="55"/>
      <c r="KUP548" s="73"/>
      <c r="KUQ548" s="51"/>
      <c r="KUR548" s="50"/>
      <c r="KUS548" s="53"/>
      <c r="KUT548" s="54"/>
      <c r="KUU548" s="55"/>
      <c r="KUV548" s="73"/>
      <c r="KUW548" s="51"/>
      <c r="KUX548" s="50"/>
      <c r="KUY548" s="53"/>
      <c r="KUZ548" s="54"/>
      <c r="KVA548" s="55"/>
      <c r="KVB548" s="73"/>
      <c r="KVC548" s="51"/>
      <c r="KVD548" s="50"/>
      <c r="KVE548" s="53"/>
      <c r="KVF548" s="54"/>
      <c r="KVG548" s="55"/>
      <c r="KVH548" s="73"/>
      <c r="KVI548" s="51"/>
      <c r="KVJ548" s="50"/>
      <c r="KVK548" s="53"/>
      <c r="KVL548" s="54"/>
      <c r="KVM548" s="55"/>
      <c r="KVN548" s="73"/>
      <c r="KVO548" s="51"/>
      <c r="KVP548" s="50"/>
      <c r="KVQ548" s="53"/>
      <c r="KVR548" s="54"/>
      <c r="KVS548" s="55"/>
      <c r="KVT548" s="73"/>
      <c r="KVU548" s="51"/>
      <c r="KVV548" s="50"/>
      <c r="KVW548" s="53"/>
      <c r="KVX548" s="54"/>
      <c r="KVY548" s="55"/>
      <c r="KVZ548" s="73"/>
      <c r="KWA548" s="51"/>
      <c r="KWB548" s="50"/>
      <c r="KWC548" s="53"/>
      <c r="KWD548" s="54"/>
      <c r="KWE548" s="55"/>
      <c r="KWF548" s="73"/>
      <c r="KWG548" s="51"/>
      <c r="KWH548" s="50"/>
      <c r="KWI548" s="53"/>
      <c r="KWJ548" s="54"/>
      <c r="KWK548" s="55"/>
      <c r="KWL548" s="73"/>
      <c r="KWM548" s="51"/>
      <c r="KWN548" s="50"/>
      <c r="KWO548" s="53"/>
      <c r="KWP548" s="54"/>
      <c r="KWQ548" s="55"/>
      <c r="KWR548" s="73"/>
      <c r="KWS548" s="51"/>
      <c r="KWT548" s="50"/>
      <c r="KWU548" s="53"/>
      <c r="KWV548" s="54"/>
      <c r="KWW548" s="55"/>
      <c r="KWX548" s="73"/>
      <c r="KWY548" s="51"/>
      <c r="KWZ548" s="50"/>
      <c r="KXA548" s="53"/>
      <c r="KXB548" s="54"/>
      <c r="KXC548" s="55"/>
      <c r="KXD548" s="73"/>
      <c r="KXE548" s="51"/>
      <c r="KXF548" s="50"/>
      <c r="KXG548" s="53"/>
      <c r="KXH548" s="54"/>
      <c r="KXI548" s="55"/>
      <c r="KXJ548" s="73"/>
      <c r="KXK548" s="51"/>
      <c r="KXL548" s="50"/>
      <c r="KXM548" s="53"/>
      <c r="KXN548" s="54"/>
      <c r="KXO548" s="55"/>
      <c r="KXP548" s="73"/>
      <c r="KXQ548" s="51"/>
      <c r="KXR548" s="50"/>
      <c r="KXS548" s="53"/>
      <c r="KXT548" s="54"/>
      <c r="KXU548" s="55"/>
      <c r="KXV548" s="73"/>
      <c r="KXW548" s="51"/>
      <c r="KXX548" s="50"/>
      <c r="KXY548" s="53"/>
      <c r="KXZ548" s="54"/>
      <c r="KYA548" s="55"/>
      <c r="KYB548" s="73"/>
      <c r="KYC548" s="51"/>
      <c r="KYD548" s="50"/>
      <c r="KYE548" s="53"/>
      <c r="KYF548" s="54"/>
      <c r="KYG548" s="55"/>
      <c r="KYH548" s="73"/>
      <c r="KYI548" s="51"/>
      <c r="KYJ548" s="50"/>
      <c r="KYK548" s="53"/>
      <c r="KYL548" s="54"/>
      <c r="KYM548" s="55"/>
      <c r="KYN548" s="73"/>
      <c r="KYO548" s="51"/>
      <c r="KYP548" s="50"/>
      <c r="KYQ548" s="53"/>
      <c r="KYR548" s="54"/>
      <c r="KYS548" s="55"/>
      <c r="KYT548" s="73"/>
      <c r="KYU548" s="51"/>
      <c r="KYV548" s="50"/>
      <c r="KYW548" s="53"/>
      <c r="KYX548" s="54"/>
      <c r="KYY548" s="55"/>
      <c r="KYZ548" s="73"/>
      <c r="KZA548" s="51"/>
      <c r="KZB548" s="50"/>
      <c r="KZC548" s="53"/>
      <c r="KZD548" s="54"/>
      <c r="KZE548" s="55"/>
      <c r="KZF548" s="73"/>
      <c r="KZG548" s="51"/>
      <c r="KZH548" s="50"/>
      <c r="KZI548" s="53"/>
      <c r="KZJ548" s="54"/>
      <c r="KZK548" s="55"/>
      <c r="KZL548" s="73"/>
      <c r="KZM548" s="51"/>
      <c r="KZN548" s="50"/>
      <c r="KZO548" s="53"/>
      <c r="KZP548" s="54"/>
      <c r="KZQ548" s="55"/>
      <c r="KZR548" s="73"/>
      <c r="KZS548" s="51"/>
      <c r="KZT548" s="50"/>
      <c r="KZU548" s="53"/>
      <c r="KZV548" s="54"/>
      <c r="KZW548" s="55"/>
      <c r="KZX548" s="73"/>
      <c r="KZY548" s="51"/>
      <c r="KZZ548" s="50"/>
      <c r="LAA548" s="53"/>
      <c r="LAB548" s="54"/>
      <c r="LAC548" s="55"/>
      <c r="LAD548" s="73"/>
      <c r="LAE548" s="51"/>
      <c r="LAF548" s="50"/>
      <c r="LAG548" s="53"/>
      <c r="LAH548" s="54"/>
      <c r="LAI548" s="55"/>
      <c r="LAJ548" s="73"/>
      <c r="LAK548" s="51"/>
      <c r="LAL548" s="50"/>
      <c r="LAM548" s="53"/>
      <c r="LAN548" s="54"/>
      <c r="LAO548" s="55"/>
      <c r="LAP548" s="73"/>
      <c r="LAQ548" s="51"/>
      <c r="LAR548" s="50"/>
      <c r="LAS548" s="53"/>
      <c r="LAT548" s="54"/>
      <c r="LAU548" s="55"/>
      <c r="LAV548" s="73"/>
      <c r="LAW548" s="51"/>
      <c r="LAX548" s="50"/>
      <c r="LAY548" s="53"/>
      <c r="LAZ548" s="54"/>
      <c r="LBA548" s="55"/>
      <c r="LBB548" s="73"/>
      <c r="LBC548" s="51"/>
      <c r="LBD548" s="50"/>
      <c r="LBE548" s="53"/>
      <c r="LBF548" s="54"/>
      <c r="LBG548" s="55"/>
      <c r="LBH548" s="73"/>
      <c r="LBI548" s="51"/>
      <c r="LBJ548" s="50"/>
      <c r="LBK548" s="53"/>
      <c r="LBL548" s="54"/>
      <c r="LBM548" s="55"/>
      <c r="LBN548" s="73"/>
      <c r="LBO548" s="51"/>
      <c r="LBP548" s="50"/>
      <c r="LBQ548" s="53"/>
      <c r="LBR548" s="54"/>
      <c r="LBS548" s="55"/>
      <c r="LBT548" s="73"/>
      <c r="LBU548" s="51"/>
      <c r="LBV548" s="50"/>
      <c r="LBW548" s="53"/>
      <c r="LBX548" s="54"/>
      <c r="LBY548" s="55"/>
      <c r="LBZ548" s="73"/>
      <c r="LCA548" s="51"/>
      <c r="LCB548" s="50"/>
      <c r="LCC548" s="53"/>
      <c r="LCD548" s="54"/>
      <c r="LCE548" s="55"/>
      <c r="LCF548" s="73"/>
      <c r="LCG548" s="51"/>
      <c r="LCH548" s="50"/>
      <c r="LCI548" s="53"/>
      <c r="LCJ548" s="54"/>
      <c r="LCK548" s="55"/>
      <c r="LCL548" s="73"/>
      <c r="LCM548" s="51"/>
      <c r="LCN548" s="50"/>
      <c r="LCO548" s="53"/>
      <c r="LCP548" s="54"/>
      <c r="LCQ548" s="55"/>
      <c r="LCR548" s="73"/>
      <c r="LCS548" s="51"/>
      <c r="LCT548" s="50"/>
      <c r="LCU548" s="53"/>
      <c r="LCV548" s="54"/>
      <c r="LCW548" s="55"/>
      <c r="LCX548" s="73"/>
      <c r="LCY548" s="51"/>
      <c r="LCZ548" s="50"/>
      <c r="LDA548" s="53"/>
      <c r="LDB548" s="54"/>
      <c r="LDC548" s="55"/>
      <c r="LDD548" s="73"/>
      <c r="LDE548" s="51"/>
      <c r="LDF548" s="50"/>
      <c r="LDG548" s="53"/>
      <c r="LDH548" s="54"/>
      <c r="LDI548" s="55"/>
      <c r="LDJ548" s="73"/>
      <c r="LDK548" s="51"/>
      <c r="LDL548" s="50"/>
      <c r="LDM548" s="53"/>
      <c r="LDN548" s="54"/>
      <c r="LDO548" s="55"/>
      <c r="LDP548" s="73"/>
      <c r="LDQ548" s="51"/>
      <c r="LDR548" s="50"/>
      <c r="LDS548" s="53"/>
      <c r="LDT548" s="54"/>
      <c r="LDU548" s="55"/>
      <c r="LDV548" s="73"/>
      <c r="LDW548" s="51"/>
      <c r="LDX548" s="50"/>
      <c r="LDY548" s="53"/>
      <c r="LDZ548" s="54"/>
      <c r="LEA548" s="55"/>
      <c r="LEB548" s="73"/>
      <c r="LEC548" s="51"/>
      <c r="LED548" s="50"/>
      <c r="LEE548" s="53"/>
      <c r="LEF548" s="54"/>
      <c r="LEG548" s="55"/>
      <c r="LEH548" s="73"/>
      <c r="LEI548" s="51"/>
      <c r="LEJ548" s="50"/>
      <c r="LEK548" s="53"/>
      <c r="LEL548" s="54"/>
      <c r="LEM548" s="55"/>
      <c r="LEN548" s="73"/>
      <c r="LEO548" s="51"/>
      <c r="LEP548" s="50"/>
      <c r="LEQ548" s="53"/>
      <c r="LER548" s="54"/>
      <c r="LES548" s="55"/>
      <c r="LET548" s="73"/>
      <c r="LEU548" s="51"/>
      <c r="LEV548" s="50"/>
      <c r="LEW548" s="53"/>
      <c r="LEX548" s="54"/>
      <c r="LEY548" s="55"/>
      <c r="LEZ548" s="73"/>
      <c r="LFA548" s="51"/>
      <c r="LFB548" s="50"/>
      <c r="LFC548" s="53"/>
      <c r="LFD548" s="54"/>
      <c r="LFE548" s="55"/>
      <c r="LFF548" s="73"/>
      <c r="LFG548" s="51"/>
      <c r="LFH548" s="50"/>
      <c r="LFI548" s="53"/>
      <c r="LFJ548" s="54"/>
      <c r="LFK548" s="55"/>
      <c r="LFL548" s="73"/>
      <c r="LFM548" s="51"/>
      <c r="LFN548" s="50"/>
      <c r="LFO548" s="53"/>
      <c r="LFP548" s="54"/>
      <c r="LFQ548" s="55"/>
      <c r="LFR548" s="73"/>
      <c r="LFS548" s="51"/>
      <c r="LFT548" s="50"/>
      <c r="LFU548" s="53"/>
      <c r="LFV548" s="54"/>
      <c r="LFW548" s="55"/>
      <c r="LFX548" s="73"/>
      <c r="LFY548" s="51"/>
      <c r="LFZ548" s="50"/>
      <c r="LGA548" s="53"/>
      <c r="LGB548" s="54"/>
      <c r="LGC548" s="55"/>
      <c r="LGD548" s="73"/>
      <c r="LGE548" s="51"/>
      <c r="LGF548" s="50"/>
      <c r="LGG548" s="53"/>
      <c r="LGH548" s="54"/>
      <c r="LGI548" s="55"/>
      <c r="LGJ548" s="73"/>
      <c r="LGK548" s="51"/>
      <c r="LGL548" s="50"/>
      <c r="LGM548" s="53"/>
      <c r="LGN548" s="54"/>
      <c r="LGO548" s="55"/>
      <c r="LGP548" s="73"/>
      <c r="LGQ548" s="51"/>
      <c r="LGR548" s="50"/>
      <c r="LGS548" s="53"/>
      <c r="LGT548" s="54"/>
      <c r="LGU548" s="55"/>
      <c r="LGV548" s="73"/>
      <c r="LGW548" s="51"/>
      <c r="LGX548" s="50"/>
      <c r="LGY548" s="53"/>
      <c r="LGZ548" s="54"/>
      <c r="LHA548" s="55"/>
      <c r="LHB548" s="73"/>
      <c r="LHC548" s="51"/>
      <c r="LHD548" s="50"/>
      <c r="LHE548" s="53"/>
      <c r="LHF548" s="54"/>
      <c r="LHG548" s="55"/>
      <c r="LHH548" s="73"/>
      <c r="LHI548" s="51"/>
      <c r="LHJ548" s="50"/>
      <c r="LHK548" s="53"/>
      <c r="LHL548" s="54"/>
      <c r="LHM548" s="55"/>
      <c r="LHN548" s="73"/>
      <c r="LHO548" s="51"/>
      <c r="LHP548" s="50"/>
      <c r="LHQ548" s="53"/>
      <c r="LHR548" s="54"/>
      <c r="LHS548" s="55"/>
      <c r="LHT548" s="73"/>
      <c r="LHU548" s="51"/>
      <c r="LHV548" s="50"/>
      <c r="LHW548" s="53"/>
      <c r="LHX548" s="54"/>
      <c r="LHY548" s="55"/>
      <c r="LHZ548" s="73"/>
      <c r="LIA548" s="51"/>
      <c r="LIB548" s="50"/>
      <c r="LIC548" s="53"/>
      <c r="LID548" s="54"/>
      <c r="LIE548" s="55"/>
      <c r="LIF548" s="73"/>
      <c r="LIG548" s="51"/>
      <c r="LIH548" s="50"/>
      <c r="LII548" s="53"/>
      <c r="LIJ548" s="54"/>
      <c r="LIK548" s="55"/>
      <c r="LIL548" s="73"/>
      <c r="LIM548" s="51"/>
      <c r="LIN548" s="50"/>
      <c r="LIO548" s="53"/>
      <c r="LIP548" s="54"/>
      <c r="LIQ548" s="55"/>
      <c r="LIR548" s="73"/>
      <c r="LIS548" s="51"/>
      <c r="LIT548" s="50"/>
      <c r="LIU548" s="53"/>
      <c r="LIV548" s="54"/>
      <c r="LIW548" s="55"/>
      <c r="LIX548" s="73"/>
      <c r="LIY548" s="51"/>
      <c r="LIZ548" s="50"/>
      <c r="LJA548" s="53"/>
      <c r="LJB548" s="54"/>
      <c r="LJC548" s="55"/>
      <c r="LJD548" s="73"/>
      <c r="LJE548" s="51"/>
      <c r="LJF548" s="50"/>
      <c r="LJG548" s="53"/>
      <c r="LJH548" s="54"/>
      <c r="LJI548" s="55"/>
      <c r="LJJ548" s="73"/>
      <c r="LJK548" s="51"/>
      <c r="LJL548" s="50"/>
      <c r="LJM548" s="53"/>
      <c r="LJN548" s="54"/>
      <c r="LJO548" s="55"/>
      <c r="LJP548" s="73"/>
      <c r="LJQ548" s="51"/>
      <c r="LJR548" s="50"/>
      <c r="LJS548" s="53"/>
      <c r="LJT548" s="54"/>
      <c r="LJU548" s="55"/>
      <c r="LJV548" s="73"/>
      <c r="LJW548" s="51"/>
      <c r="LJX548" s="50"/>
      <c r="LJY548" s="53"/>
      <c r="LJZ548" s="54"/>
      <c r="LKA548" s="55"/>
      <c r="LKB548" s="73"/>
      <c r="LKC548" s="51"/>
      <c r="LKD548" s="50"/>
      <c r="LKE548" s="53"/>
      <c r="LKF548" s="54"/>
      <c r="LKG548" s="55"/>
      <c r="LKH548" s="73"/>
      <c r="LKI548" s="51"/>
      <c r="LKJ548" s="50"/>
      <c r="LKK548" s="53"/>
      <c r="LKL548" s="54"/>
      <c r="LKM548" s="55"/>
      <c r="LKN548" s="73"/>
      <c r="LKO548" s="51"/>
      <c r="LKP548" s="50"/>
      <c r="LKQ548" s="53"/>
      <c r="LKR548" s="54"/>
      <c r="LKS548" s="55"/>
      <c r="LKT548" s="73"/>
      <c r="LKU548" s="51"/>
      <c r="LKV548" s="50"/>
      <c r="LKW548" s="53"/>
      <c r="LKX548" s="54"/>
      <c r="LKY548" s="55"/>
      <c r="LKZ548" s="73"/>
      <c r="LLA548" s="51"/>
      <c r="LLB548" s="50"/>
      <c r="LLC548" s="53"/>
      <c r="LLD548" s="54"/>
      <c r="LLE548" s="55"/>
      <c r="LLF548" s="73"/>
      <c r="LLG548" s="51"/>
      <c r="LLH548" s="50"/>
      <c r="LLI548" s="53"/>
      <c r="LLJ548" s="54"/>
      <c r="LLK548" s="55"/>
      <c r="LLL548" s="73"/>
      <c r="LLM548" s="51"/>
      <c r="LLN548" s="50"/>
      <c r="LLO548" s="53"/>
      <c r="LLP548" s="54"/>
      <c r="LLQ548" s="55"/>
      <c r="LLR548" s="73"/>
      <c r="LLS548" s="51"/>
      <c r="LLT548" s="50"/>
      <c r="LLU548" s="53"/>
      <c r="LLV548" s="54"/>
      <c r="LLW548" s="55"/>
      <c r="LLX548" s="73"/>
      <c r="LLY548" s="51"/>
      <c r="LLZ548" s="50"/>
      <c r="LMA548" s="53"/>
      <c r="LMB548" s="54"/>
      <c r="LMC548" s="55"/>
      <c r="LMD548" s="73"/>
      <c r="LME548" s="51"/>
      <c r="LMF548" s="50"/>
      <c r="LMG548" s="53"/>
      <c r="LMH548" s="54"/>
      <c r="LMI548" s="55"/>
      <c r="LMJ548" s="73"/>
      <c r="LMK548" s="51"/>
      <c r="LML548" s="50"/>
      <c r="LMM548" s="53"/>
      <c r="LMN548" s="54"/>
      <c r="LMO548" s="55"/>
      <c r="LMP548" s="73"/>
      <c r="LMQ548" s="51"/>
      <c r="LMR548" s="50"/>
      <c r="LMS548" s="53"/>
      <c r="LMT548" s="54"/>
      <c r="LMU548" s="55"/>
      <c r="LMV548" s="73"/>
      <c r="LMW548" s="51"/>
      <c r="LMX548" s="50"/>
      <c r="LMY548" s="53"/>
      <c r="LMZ548" s="54"/>
      <c r="LNA548" s="55"/>
      <c r="LNB548" s="73"/>
      <c r="LNC548" s="51"/>
      <c r="LND548" s="50"/>
      <c r="LNE548" s="53"/>
      <c r="LNF548" s="54"/>
      <c r="LNG548" s="55"/>
      <c r="LNH548" s="73"/>
      <c r="LNI548" s="51"/>
      <c r="LNJ548" s="50"/>
      <c r="LNK548" s="53"/>
      <c r="LNL548" s="54"/>
      <c r="LNM548" s="55"/>
      <c r="LNN548" s="73"/>
      <c r="LNO548" s="51"/>
      <c r="LNP548" s="50"/>
      <c r="LNQ548" s="53"/>
      <c r="LNR548" s="54"/>
      <c r="LNS548" s="55"/>
      <c r="LNT548" s="73"/>
      <c r="LNU548" s="51"/>
      <c r="LNV548" s="50"/>
      <c r="LNW548" s="53"/>
      <c r="LNX548" s="54"/>
      <c r="LNY548" s="55"/>
      <c r="LNZ548" s="73"/>
      <c r="LOA548" s="51"/>
      <c r="LOB548" s="50"/>
      <c r="LOC548" s="53"/>
      <c r="LOD548" s="54"/>
      <c r="LOE548" s="55"/>
      <c r="LOF548" s="73"/>
      <c r="LOG548" s="51"/>
      <c r="LOH548" s="50"/>
      <c r="LOI548" s="53"/>
      <c r="LOJ548" s="54"/>
      <c r="LOK548" s="55"/>
      <c r="LOL548" s="73"/>
      <c r="LOM548" s="51"/>
      <c r="LON548" s="50"/>
      <c r="LOO548" s="53"/>
      <c r="LOP548" s="54"/>
      <c r="LOQ548" s="55"/>
      <c r="LOR548" s="73"/>
      <c r="LOS548" s="51"/>
      <c r="LOT548" s="50"/>
      <c r="LOU548" s="53"/>
      <c r="LOV548" s="54"/>
      <c r="LOW548" s="55"/>
      <c r="LOX548" s="73"/>
      <c r="LOY548" s="51"/>
      <c r="LOZ548" s="50"/>
      <c r="LPA548" s="53"/>
      <c r="LPB548" s="54"/>
      <c r="LPC548" s="55"/>
      <c r="LPD548" s="73"/>
      <c r="LPE548" s="51"/>
      <c r="LPF548" s="50"/>
      <c r="LPG548" s="53"/>
      <c r="LPH548" s="54"/>
      <c r="LPI548" s="55"/>
      <c r="LPJ548" s="73"/>
      <c r="LPK548" s="51"/>
      <c r="LPL548" s="50"/>
      <c r="LPM548" s="53"/>
      <c r="LPN548" s="54"/>
      <c r="LPO548" s="55"/>
      <c r="LPP548" s="73"/>
      <c r="LPQ548" s="51"/>
      <c r="LPR548" s="50"/>
      <c r="LPS548" s="53"/>
      <c r="LPT548" s="54"/>
      <c r="LPU548" s="55"/>
      <c r="LPV548" s="73"/>
      <c r="LPW548" s="51"/>
      <c r="LPX548" s="50"/>
      <c r="LPY548" s="53"/>
      <c r="LPZ548" s="54"/>
      <c r="LQA548" s="55"/>
      <c r="LQB548" s="73"/>
      <c r="LQC548" s="51"/>
      <c r="LQD548" s="50"/>
      <c r="LQE548" s="53"/>
      <c r="LQF548" s="54"/>
      <c r="LQG548" s="55"/>
      <c r="LQH548" s="73"/>
      <c r="LQI548" s="51"/>
      <c r="LQJ548" s="50"/>
      <c r="LQK548" s="53"/>
      <c r="LQL548" s="54"/>
      <c r="LQM548" s="55"/>
      <c r="LQN548" s="73"/>
      <c r="LQO548" s="51"/>
      <c r="LQP548" s="50"/>
      <c r="LQQ548" s="53"/>
      <c r="LQR548" s="54"/>
      <c r="LQS548" s="55"/>
      <c r="LQT548" s="73"/>
      <c r="LQU548" s="51"/>
      <c r="LQV548" s="50"/>
      <c r="LQW548" s="53"/>
      <c r="LQX548" s="54"/>
      <c r="LQY548" s="55"/>
      <c r="LQZ548" s="73"/>
      <c r="LRA548" s="51"/>
      <c r="LRB548" s="50"/>
      <c r="LRC548" s="53"/>
      <c r="LRD548" s="54"/>
      <c r="LRE548" s="55"/>
      <c r="LRF548" s="73"/>
      <c r="LRG548" s="51"/>
      <c r="LRH548" s="50"/>
      <c r="LRI548" s="53"/>
      <c r="LRJ548" s="54"/>
      <c r="LRK548" s="55"/>
      <c r="LRL548" s="73"/>
      <c r="LRM548" s="51"/>
      <c r="LRN548" s="50"/>
      <c r="LRO548" s="53"/>
      <c r="LRP548" s="54"/>
      <c r="LRQ548" s="55"/>
      <c r="LRR548" s="73"/>
      <c r="LRS548" s="51"/>
      <c r="LRT548" s="50"/>
      <c r="LRU548" s="53"/>
      <c r="LRV548" s="54"/>
      <c r="LRW548" s="55"/>
      <c r="LRX548" s="73"/>
      <c r="LRY548" s="51"/>
      <c r="LRZ548" s="50"/>
      <c r="LSA548" s="53"/>
      <c r="LSB548" s="54"/>
      <c r="LSC548" s="55"/>
      <c r="LSD548" s="73"/>
      <c r="LSE548" s="51"/>
      <c r="LSF548" s="50"/>
      <c r="LSG548" s="53"/>
      <c r="LSH548" s="54"/>
      <c r="LSI548" s="55"/>
      <c r="LSJ548" s="73"/>
      <c r="LSK548" s="51"/>
      <c r="LSL548" s="50"/>
      <c r="LSM548" s="53"/>
      <c r="LSN548" s="54"/>
      <c r="LSO548" s="55"/>
      <c r="LSP548" s="73"/>
      <c r="LSQ548" s="51"/>
      <c r="LSR548" s="50"/>
      <c r="LSS548" s="53"/>
      <c r="LST548" s="54"/>
      <c r="LSU548" s="55"/>
      <c r="LSV548" s="73"/>
      <c r="LSW548" s="51"/>
      <c r="LSX548" s="50"/>
      <c r="LSY548" s="53"/>
      <c r="LSZ548" s="54"/>
      <c r="LTA548" s="55"/>
      <c r="LTB548" s="73"/>
      <c r="LTC548" s="51"/>
      <c r="LTD548" s="50"/>
      <c r="LTE548" s="53"/>
      <c r="LTF548" s="54"/>
      <c r="LTG548" s="55"/>
      <c r="LTH548" s="73"/>
      <c r="LTI548" s="51"/>
      <c r="LTJ548" s="50"/>
      <c r="LTK548" s="53"/>
      <c r="LTL548" s="54"/>
      <c r="LTM548" s="55"/>
      <c r="LTN548" s="73"/>
      <c r="LTO548" s="51"/>
      <c r="LTP548" s="50"/>
      <c r="LTQ548" s="53"/>
      <c r="LTR548" s="54"/>
      <c r="LTS548" s="55"/>
      <c r="LTT548" s="73"/>
      <c r="LTU548" s="51"/>
      <c r="LTV548" s="50"/>
      <c r="LTW548" s="53"/>
      <c r="LTX548" s="54"/>
      <c r="LTY548" s="55"/>
      <c r="LTZ548" s="73"/>
      <c r="LUA548" s="51"/>
      <c r="LUB548" s="50"/>
      <c r="LUC548" s="53"/>
      <c r="LUD548" s="54"/>
      <c r="LUE548" s="55"/>
      <c r="LUF548" s="73"/>
      <c r="LUG548" s="51"/>
      <c r="LUH548" s="50"/>
      <c r="LUI548" s="53"/>
      <c r="LUJ548" s="54"/>
      <c r="LUK548" s="55"/>
      <c r="LUL548" s="73"/>
      <c r="LUM548" s="51"/>
      <c r="LUN548" s="50"/>
      <c r="LUO548" s="53"/>
      <c r="LUP548" s="54"/>
      <c r="LUQ548" s="55"/>
      <c r="LUR548" s="73"/>
      <c r="LUS548" s="51"/>
      <c r="LUT548" s="50"/>
      <c r="LUU548" s="53"/>
      <c r="LUV548" s="54"/>
      <c r="LUW548" s="55"/>
      <c r="LUX548" s="73"/>
      <c r="LUY548" s="51"/>
      <c r="LUZ548" s="50"/>
      <c r="LVA548" s="53"/>
      <c r="LVB548" s="54"/>
      <c r="LVC548" s="55"/>
      <c r="LVD548" s="73"/>
      <c r="LVE548" s="51"/>
      <c r="LVF548" s="50"/>
      <c r="LVG548" s="53"/>
      <c r="LVH548" s="54"/>
      <c r="LVI548" s="55"/>
      <c r="LVJ548" s="73"/>
      <c r="LVK548" s="51"/>
      <c r="LVL548" s="50"/>
      <c r="LVM548" s="53"/>
      <c r="LVN548" s="54"/>
      <c r="LVO548" s="55"/>
      <c r="LVP548" s="73"/>
      <c r="LVQ548" s="51"/>
      <c r="LVR548" s="50"/>
      <c r="LVS548" s="53"/>
      <c r="LVT548" s="54"/>
      <c r="LVU548" s="55"/>
      <c r="LVV548" s="73"/>
      <c r="LVW548" s="51"/>
      <c r="LVX548" s="50"/>
      <c r="LVY548" s="53"/>
      <c r="LVZ548" s="54"/>
      <c r="LWA548" s="55"/>
      <c r="LWB548" s="73"/>
      <c r="LWC548" s="51"/>
      <c r="LWD548" s="50"/>
      <c r="LWE548" s="53"/>
      <c r="LWF548" s="54"/>
      <c r="LWG548" s="55"/>
      <c r="LWH548" s="73"/>
      <c r="LWI548" s="51"/>
      <c r="LWJ548" s="50"/>
      <c r="LWK548" s="53"/>
      <c r="LWL548" s="54"/>
      <c r="LWM548" s="55"/>
      <c r="LWN548" s="73"/>
      <c r="LWO548" s="51"/>
      <c r="LWP548" s="50"/>
      <c r="LWQ548" s="53"/>
      <c r="LWR548" s="54"/>
      <c r="LWS548" s="55"/>
      <c r="LWT548" s="73"/>
      <c r="LWU548" s="51"/>
      <c r="LWV548" s="50"/>
      <c r="LWW548" s="53"/>
      <c r="LWX548" s="54"/>
      <c r="LWY548" s="55"/>
      <c r="LWZ548" s="73"/>
      <c r="LXA548" s="51"/>
      <c r="LXB548" s="50"/>
      <c r="LXC548" s="53"/>
      <c r="LXD548" s="54"/>
      <c r="LXE548" s="55"/>
      <c r="LXF548" s="73"/>
      <c r="LXG548" s="51"/>
      <c r="LXH548" s="50"/>
      <c r="LXI548" s="53"/>
      <c r="LXJ548" s="54"/>
      <c r="LXK548" s="55"/>
      <c r="LXL548" s="73"/>
      <c r="LXM548" s="51"/>
      <c r="LXN548" s="50"/>
      <c r="LXO548" s="53"/>
      <c r="LXP548" s="54"/>
      <c r="LXQ548" s="55"/>
      <c r="LXR548" s="73"/>
      <c r="LXS548" s="51"/>
      <c r="LXT548" s="50"/>
      <c r="LXU548" s="53"/>
      <c r="LXV548" s="54"/>
      <c r="LXW548" s="55"/>
      <c r="LXX548" s="73"/>
      <c r="LXY548" s="51"/>
      <c r="LXZ548" s="50"/>
      <c r="LYA548" s="53"/>
      <c r="LYB548" s="54"/>
      <c r="LYC548" s="55"/>
      <c r="LYD548" s="73"/>
      <c r="LYE548" s="51"/>
      <c r="LYF548" s="50"/>
      <c r="LYG548" s="53"/>
      <c r="LYH548" s="54"/>
      <c r="LYI548" s="55"/>
      <c r="LYJ548" s="73"/>
      <c r="LYK548" s="51"/>
      <c r="LYL548" s="50"/>
      <c r="LYM548" s="53"/>
      <c r="LYN548" s="54"/>
      <c r="LYO548" s="55"/>
      <c r="LYP548" s="73"/>
      <c r="LYQ548" s="51"/>
      <c r="LYR548" s="50"/>
      <c r="LYS548" s="53"/>
      <c r="LYT548" s="54"/>
      <c r="LYU548" s="55"/>
      <c r="LYV548" s="73"/>
      <c r="LYW548" s="51"/>
      <c r="LYX548" s="50"/>
      <c r="LYY548" s="53"/>
      <c r="LYZ548" s="54"/>
      <c r="LZA548" s="55"/>
      <c r="LZB548" s="73"/>
      <c r="LZC548" s="51"/>
      <c r="LZD548" s="50"/>
      <c r="LZE548" s="53"/>
      <c r="LZF548" s="54"/>
      <c r="LZG548" s="55"/>
      <c r="LZH548" s="73"/>
      <c r="LZI548" s="51"/>
      <c r="LZJ548" s="50"/>
      <c r="LZK548" s="53"/>
      <c r="LZL548" s="54"/>
      <c r="LZM548" s="55"/>
      <c r="LZN548" s="73"/>
      <c r="LZO548" s="51"/>
      <c r="LZP548" s="50"/>
      <c r="LZQ548" s="53"/>
      <c r="LZR548" s="54"/>
      <c r="LZS548" s="55"/>
      <c r="LZT548" s="73"/>
      <c r="LZU548" s="51"/>
      <c r="LZV548" s="50"/>
      <c r="LZW548" s="53"/>
      <c r="LZX548" s="54"/>
      <c r="LZY548" s="55"/>
      <c r="LZZ548" s="73"/>
      <c r="MAA548" s="51"/>
      <c r="MAB548" s="50"/>
      <c r="MAC548" s="53"/>
      <c r="MAD548" s="54"/>
      <c r="MAE548" s="55"/>
      <c r="MAF548" s="73"/>
      <c r="MAG548" s="51"/>
      <c r="MAH548" s="50"/>
      <c r="MAI548" s="53"/>
      <c r="MAJ548" s="54"/>
      <c r="MAK548" s="55"/>
      <c r="MAL548" s="73"/>
      <c r="MAM548" s="51"/>
      <c r="MAN548" s="50"/>
      <c r="MAO548" s="53"/>
      <c r="MAP548" s="54"/>
      <c r="MAQ548" s="55"/>
      <c r="MAR548" s="73"/>
      <c r="MAS548" s="51"/>
      <c r="MAT548" s="50"/>
      <c r="MAU548" s="53"/>
      <c r="MAV548" s="54"/>
      <c r="MAW548" s="55"/>
      <c r="MAX548" s="73"/>
      <c r="MAY548" s="51"/>
      <c r="MAZ548" s="50"/>
      <c r="MBA548" s="53"/>
      <c r="MBB548" s="54"/>
      <c r="MBC548" s="55"/>
      <c r="MBD548" s="73"/>
      <c r="MBE548" s="51"/>
      <c r="MBF548" s="50"/>
      <c r="MBG548" s="53"/>
      <c r="MBH548" s="54"/>
      <c r="MBI548" s="55"/>
      <c r="MBJ548" s="73"/>
      <c r="MBK548" s="51"/>
      <c r="MBL548" s="50"/>
      <c r="MBM548" s="53"/>
      <c r="MBN548" s="54"/>
      <c r="MBO548" s="55"/>
      <c r="MBP548" s="73"/>
      <c r="MBQ548" s="51"/>
      <c r="MBR548" s="50"/>
      <c r="MBS548" s="53"/>
      <c r="MBT548" s="54"/>
      <c r="MBU548" s="55"/>
      <c r="MBV548" s="73"/>
      <c r="MBW548" s="51"/>
      <c r="MBX548" s="50"/>
      <c r="MBY548" s="53"/>
      <c r="MBZ548" s="54"/>
      <c r="MCA548" s="55"/>
      <c r="MCB548" s="73"/>
      <c r="MCC548" s="51"/>
      <c r="MCD548" s="50"/>
      <c r="MCE548" s="53"/>
      <c r="MCF548" s="54"/>
      <c r="MCG548" s="55"/>
      <c r="MCH548" s="73"/>
      <c r="MCI548" s="51"/>
      <c r="MCJ548" s="50"/>
      <c r="MCK548" s="53"/>
      <c r="MCL548" s="54"/>
      <c r="MCM548" s="55"/>
      <c r="MCN548" s="73"/>
      <c r="MCO548" s="51"/>
      <c r="MCP548" s="50"/>
      <c r="MCQ548" s="53"/>
      <c r="MCR548" s="54"/>
      <c r="MCS548" s="55"/>
      <c r="MCT548" s="73"/>
      <c r="MCU548" s="51"/>
      <c r="MCV548" s="50"/>
      <c r="MCW548" s="53"/>
      <c r="MCX548" s="54"/>
      <c r="MCY548" s="55"/>
      <c r="MCZ548" s="73"/>
      <c r="MDA548" s="51"/>
      <c r="MDB548" s="50"/>
      <c r="MDC548" s="53"/>
      <c r="MDD548" s="54"/>
      <c r="MDE548" s="55"/>
      <c r="MDF548" s="73"/>
      <c r="MDG548" s="51"/>
      <c r="MDH548" s="50"/>
      <c r="MDI548" s="53"/>
      <c r="MDJ548" s="54"/>
      <c r="MDK548" s="55"/>
      <c r="MDL548" s="73"/>
      <c r="MDM548" s="51"/>
      <c r="MDN548" s="50"/>
      <c r="MDO548" s="53"/>
      <c r="MDP548" s="54"/>
      <c r="MDQ548" s="55"/>
      <c r="MDR548" s="73"/>
      <c r="MDS548" s="51"/>
      <c r="MDT548" s="50"/>
      <c r="MDU548" s="53"/>
      <c r="MDV548" s="54"/>
      <c r="MDW548" s="55"/>
      <c r="MDX548" s="73"/>
      <c r="MDY548" s="51"/>
      <c r="MDZ548" s="50"/>
      <c r="MEA548" s="53"/>
      <c r="MEB548" s="54"/>
      <c r="MEC548" s="55"/>
      <c r="MED548" s="73"/>
      <c r="MEE548" s="51"/>
      <c r="MEF548" s="50"/>
      <c r="MEG548" s="53"/>
      <c r="MEH548" s="54"/>
      <c r="MEI548" s="55"/>
      <c r="MEJ548" s="73"/>
      <c r="MEK548" s="51"/>
      <c r="MEL548" s="50"/>
      <c r="MEM548" s="53"/>
      <c r="MEN548" s="54"/>
      <c r="MEO548" s="55"/>
      <c r="MEP548" s="73"/>
      <c r="MEQ548" s="51"/>
      <c r="MER548" s="50"/>
      <c r="MES548" s="53"/>
      <c r="MET548" s="54"/>
      <c r="MEU548" s="55"/>
      <c r="MEV548" s="73"/>
      <c r="MEW548" s="51"/>
      <c r="MEX548" s="50"/>
      <c r="MEY548" s="53"/>
      <c r="MEZ548" s="54"/>
      <c r="MFA548" s="55"/>
      <c r="MFB548" s="73"/>
      <c r="MFC548" s="51"/>
      <c r="MFD548" s="50"/>
      <c r="MFE548" s="53"/>
      <c r="MFF548" s="54"/>
      <c r="MFG548" s="55"/>
      <c r="MFH548" s="73"/>
      <c r="MFI548" s="51"/>
      <c r="MFJ548" s="50"/>
      <c r="MFK548" s="53"/>
      <c r="MFL548" s="54"/>
      <c r="MFM548" s="55"/>
      <c r="MFN548" s="73"/>
      <c r="MFO548" s="51"/>
      <c r="MFP548" s="50"/>
      <c r="MFQ548" s="53"/>
      <c r="MFR548" s="54"/>
      <c r="MFS548" s="55"/>
      <c r="MFT548" s="73"/>
      <c r="MFU548" s="51"/>
      <c r="MFV548" s="50"/>
      <c r="MFW548" s="53"/>
      <c r="MFX548" s="54"/>
      <c r="MFY548" s="55"/>
      <c r="MFZ548" s="73"/>
      <c r="MGA548" s="51"/>
      <c r="MGB548" s="50"/>
      <c r="MGC548" s="53"/>
      <c r="MGD548" s="54"/>
      <c r="MGE548" s="55"/>
      <c r="MGF548" s="73"/>
      <c r="MGG548" s="51"/>
      <c r="MGH548" s="50"/>
      <c r="MGI548" s="53"/>
      <c r="MGJ548" s="54"/>
      <c r="MGK548" s="55"/>
      <c r="MGL548" s="73"/>
      <c r="MGM548" s="51"/>
      <c r="MGN548" s="50"/>
      <c r="MGO548" s="53"/>
      <c r="MGP548" s="54"/>
      <c r="MGQ548" s="55"/>
      <c r="MGR548" s="73"/>
      <c r="MGS548" s="51"/>
      <c r="MGT548" s="50"/>
      <c r="MGU548" s="53"/>
      <c r="MGV548" s="54"/>
      <c r="MGW548" s="55"/>
      <c r="MGX548" s="73"/>
      <c r="MGY548" s="51"/>
      <c r="MGZ548" s="50"/>
      <c r="MHA548" s="53"/>
      <c r="MHB548" s="54"/>
      <c r="MHC548" s="55"/>
      <c r="MHD548" s="73"/>
      <c r="MHE548" s="51"/>
      <c r="MHF548" s="50"/>
      <c r="MHG548" s="53"/>
      <c r="MHH548" s="54"/>
      <c r="MHI548" s="55"/>
      <c r="MHJ548" s="73"/>
      <c r="MHK548" s="51"/>
      <c r="MHL548" s="50"/>
      <c r="MHM548" s="53"/>
      <c r="MHN548" s="54"/>
      <c r="MHO548" s="55"/>
      <c r="MHP548" s="73"/>
      <c r="MHQ548" s="51"/>
      <c r="MHR548" s="50"/>
      <c r="MHS548" s="53"/>
      <c r="MHT548" s="54"/>
      <c r="MHU548" s="55"/>
      <c r="MHV548" s="73"/>
      <c r="MHW548" s="51"/>
      <c r="MHX548" s="50"/>
      <c r="MHY548" s="53"/>
      <c r="MHZ548" s="54"/>
      <c r="MIA548" s="55"/>
      <c r="MIB548" s="73"/>
      <c r="MIC548" s="51"/>
      <c r="MID548" s="50"/>
      <c r="MIE548" s="53"/>
      <c r="MIF548" s="54"/>
      <c r="MIG548" s="55"/>
      <c r="MIH548" s="73"/>
      <c r="MII548" s="51"/>
      <c r="MIJ548" s="50"/>
      <c r="MIK548" s="53"/>
      <c r="MIL548" s="54"/>
      <c r="MIM548" s="55"/>
      <c r="MIN548" s="73"/>
      <c r="MIO548" s="51"/>
      <c r="MIP548" s="50"/>
      <c r="MIQ548" s="53"/>
      <c r="MIR548" s="54"/>
      <c r="MIS548" s="55"/>
      <c r="MIT548" s="73"/>
      <c r="MIU548" s="51"/>
      <c r="MIV548" s="50"/>
      <c r="MIW548" s="53"/>
      <c r="MIX548" s="54"/>
      <c r="MIY548" s="55"/>
      <c r="MIZ548" s="73"/>
      <c r="MJA548" s="51"/>
      <c r="MJB548" s="50"/>
      <c r="MJC548" s="53"/>
      <c r="MJD548" s="54"/>
      <c r="MJE548" s="55"/>
      <c r="MJF548" s="73"/>
      <c r="MJG548" s="51"/>
      <c r="MJH548" s="50"/>
      <c r="MJI548" s="53"/>
      <c r="MJJ548" s="54"/>
      <c r="MJK548" s="55"/>
      <c r="MJL548" s="73"/>
      <c r="MJM548" s="51"/>
      <c r="MJN548" s="50"/>
      <c r="MJO548" s="53"/>
      <c r="MJP548" s="54"/>
      <c r="MJQ548" s="55"/>
      <c r="MJR548" s="73"/>
      <c r="MJS548" s="51"/>
      <c r="MJT548" s="50"/>
      <c r="MJU548" s="53"/>
      <c r="MJV548" s="54"/>
      <c r="MJW548" s="55"/>
      <c r="MJX548" s="73"/>
      <c r="MJY548" s="51"/>
      <c r="MJZ548" s="50"/>
      <c r="MKA548" s="53"/>
      <c r="MKB548" s="54"/>
      <c r="MKC548" s="55"/>
      <c r="MKD548" s="73"/>
      <c r="MKE548" s="51"/>
      <c r="MKF548" s="50"/>
      <c r="MKG548" s="53"/>
      <c r="MKH548" s="54"/>
      <c r="MKI548" s="55"/>
      <c r="MKJ548" s="73"/>
      <c r="MKK548" s="51"/>
      <c r="MKL548" s="50"/>
      <c r="MKM548" s="53"/>
      <c r="MKN548" s="54"/>
      <c r="MKO548" s="55"/>
      <c r="MKP548" s="73"/>
      <c r="MKQ548" s="51"/>
      <c r="MKR548" s="50"/>
      <c r="MKS548" s="53"/>
      <c r="MKT548" s="54"/>
      <c r="MKU548" s="55"/>
      <c r="MKV548" s="73"/>
      <c r="MKW548" s="51"/>
      <c r="MKX548" s="50"/>
      <c r="MKY548" s="53"/>
      <c r="MKZ548" s="54"/>
      <c r="MLA548" s="55"/>
      <c r="MLB548" s="73"/>
      <c r="MLC548" s="51"/>
      <c r="MLD548" s="50"/>
      <c r="MLE548" s="53"/>
      <c r="MLF548" s="54"/>
      <c r="MLG548" s="55"/>
      <c r="MLH548" s="73"/>
      <c r="MLI548" s="51"/>
      <c r="MLJ548" s="50"/>
      <c r="MLK548" s="53"/>
      <c r="MLL548" s="54"/>
      <c r="MLM548" s="55"/>
      <c r="MLN548" s="73"/>
      <c r="MLO548" s="51"/>
      <c r="MLP548" s="50"/>
      <c r="MLQ548" s="53"/>
      <c r="MLR548" s="54"/>
      <c r="MLS548" s="55"/>
      <c r="MLT548" s="73"/>
      <c r="MLU548" s="51"/>
      <c r="MLV548" s="50"/>
      <c r="MLW548" s="53"/>
      <c r="MLX548" s="54"/>
      <c r="MLY548" s="55"/>
      <c r="MLZ548" s="73"/>
      <c r="MMA548" s="51"/>
      <c r="MMB548" s="50"/>
      <c r="MMC548" s="53"/>
      <c r="MMD548" s="54"/>
      <c r="MME548" s="55"/>
      <c r="MMF548" s="73"/>
      <c r="MMG548" s="51"/>
      <c r="MMH548" s="50"/>
      <c r="MMI548" s="53"/>
      <c r="MMJ548" s="54"/>
      <c r="MMK548" s="55"/>
      <c r="MML548" s="73"/>
      <c r="MMM548" s="51"/>
      <c r="MMN548" s="50"/>
      <c r="MMO548" s="53"/>
      <c r="MMP548" s="54"/>
      <c r="MMQ548" s="55"/>
      <c r="MMR548" s="73"/>
      <c r="MMS548" s="51"/>
      <c r="MMT548" s="50"/>
      <c r="MMU548" s="53"/>
      <c r="MMV548" s="54"/>
      <c r="MMW548" s="55"/>
      <c r="MMX548" s="73"/>
      <c r="MMY548" s="51"/>
      <c r="MMZ548" s="50"/>
      <c r="MNA548" s="53"/>
      <c r="MNB548" s="54"/>
      <c r="MNC548" s="55"/>
      <c r="MND548" s="73"/>
      <c r="MNE548" s="51"/>
      <c r="MNF548" s="50"/>
      <c r="MNG548" s="53"/>
      <c r="MNH548" s="54"/>
      <c r="MNI548" s="55"/>
      <c r="MNJ548" s="73"/>
      <c r="MNK548" s="51"/>
      <c r="MNL548" s="50"/>
      <c r="MNM548" s="53"/>
      <c r="MNN548" s="54"/>
      <c r="MNO548" s="55"/>
      <c r="MNP548" s="73"/>
      <c r="MNQ548" s="51"/>
      <c r="MNR548" s="50"/>
      <c r="MNS548" s="53"/>
      <c r="MNT548" s="54"/>
      <c r="MNU548" s="55"/>
      <c r="MNV548" s="73"/>
      <c r="MNW548" s="51"/>
      <c r="MNX548" s="50"/>
      <c r="MNY548" s="53"/>
      <c r="MNZ548" s="54"/>
      <c r="MOA548" s="55"/>
      <c r="MOB548" s="73"/>
      <c r="MOC548" s="51"/>
      <c r="MOD548" s="50"/>
      <c r="MOE548" s="53"/>
      <c r="MOF548" s="54"/>
      <c r="MOG548" s="55"/>
      <c r="MOH548" s="73"/>
      <c r="MOI548" s="51"/>
      <c r="MOJ548" s="50"/>
      <c r="MOK548" s="53"/>
      <c r="MOL548" s="54"/>
      <c r="MOM548" s="55"/>
      <c r="MON548" s="73"/>
      <c r="MOO548" s="51"/>
      <c r="MOP548" s="50"/>
      <c r="MOQ548" s="53"/>
      <c r="MOR548" s="54"/>
      <c r="MOS548" s="55"/>
      <c r="MOT548" s="73"/>
      <c r="MOU548" s="51"/>
      <c r="MOV548" s="50"/>
      <c r="MOW548" s="53"/>
      <c r="MOX548" s="54"/>
      <c r="MOY548" s="55"/>
      <c r="MOZ548" s="73"/>
      <c r="MPA548" s="51"/>
      <c r="MPB548" s="50"/>
      <c r="MPC548" s="53"/>
      <c r="MPD548" s="54"/>
      <c r="MPE548" s="55"/>
      <c r="MPF548" s="73"/>
      <c r="MPG548" s="51"/>
      <c r="MPH548" s="50"/>
      <c r="MPI548" s="53"/>
      <c r="MPJ548" s="54"/>
      <c r="MPK548" s="55"/>
      <c r="MPL548" s="73"/>
      <c r="MPM548" s="51"/>
      <c r="MPN548" s="50"/>
      <c r="MPO548" s="53"/>
      <c r="MPP548" s="54"/>
      <c r="MPQ548" s="55"/>
      <c r="MPR548" s="73"/>
      <c r="MPS548" s="51"/>
      <c r="MPT548" s="50"/>
      <c r="MPU548" s="53"/>
      <c r="MPV548" s="54"/>
      <c r="MPW548" s="55"/>
      <c r="MPX548" s="73"/>
      <c r="MPY548" s="51"/>
      <c r="MPZ548" s="50"/>
      <c r="MQA548" s="53"/>
      <c r="MQB548" s="54"/>
      <c r="MQC548" s="55"/>
      <c r="MQD548" s="73"/>
      <c r="MQE548" s="51"/>
      <c r="MQF548" s="50"/>
      <c r="MQG548" s="53"/>
      <c r="MQH548" s="54"/>
      <c r="MQI548" s="55"/>
      <c r="MQJ548" s="73"/>
      <c r="MQK548" s="51"/>
      <c r="MQL548" s="50"/>
      <c r="MQM548" s="53"/>
      <c r="MQN548" s="54"/>
      <c r="MQO548" s="55"/>
      <c r="MQP548" s="73"/>
      <c r="MQQ548" s="51"/>
      <c r="MQR548" s="50"/>
      <c r="MQS548" s="53"/>
      <c r="MQT548" s="54"/>
      <c r="MQU548" s="55"/>
      <c r="MQV548" s="73"/>
      <c r="MQW548" s="51"/>
      <c r="MQX548" s="50"/>
      <c r="MQY548" s="53"/>
      <c r="MQZ548" s="54"/>
      <c r="MRA548" s="55"/>
      <c r="MRB548" s="73"/>
      <c r="MRC548" s="51"/>
      <c r="MRD548" s="50"/>
      <c r="MRE548" s="53"/>
      <c r="MRF548" s="54"/>
      <c r="MRG548" s="55"/>
      <c r="MRH548" s="73"/>
      <c r="MRI548" s="51"/>
      <c r="MRJ548" s="50"/>
      <c r="MRK548" s="53"/>
      <c r="MRL548" s="54"/>
      <c r="MRM548" s="55"/>
      <c r="MRN548" s="73"/>
      <c r="MRO548" s="51"/>
      <c r="MRP548" s="50"/>
      <c r="MRQ548" s="53"/>
      <c r="MRR548" s="54"/>
      <c r="MRS548" s="55"/>
      <c r="MRT548" s="73"/>
      <c r="MRU548" s="51"/>
      <c r="MRV548" s="50"/>
      <c r="MRW548" s="53"/>
      <c r="MRX548" s="54"/>
      <c r="MRY548" s="55"/>
      <c r="MRZ548" s="73"/>
      <c r="MSA548" s="51"/>
      <c r="MSB548" s="50"/>
      <c r="MSC548" s="53"/>
      <c r="MSD548" s="54"/>
      <c r="MSE548" s="55"/>
      <c r="MSF548" s="73"/>
      <c r="MSG548" s="51"/>
      <c r="MSH548" s="50"/>
      <c r="MSI548" s="53"/>
      <c r="MSJ548" s="54"/>
      <c r="MSK548" s="55"/>
      <c r="MSL548" s="73"/>
      <c r="MSM548" s="51"/>
      <c r="MSN548" s="50"/>
      <c r="MSO548" s="53"/>
      <c r="MSP548" s="54"/>
      <c r="MSQ548" s="55"/>
      <c r="MSR548" s="73"/>
      <c r="MSS548" s="51"/>
      <c r="MST548" s="50"/>
      <c r="MSU548" s="53"/>
      <c r="MSV548" s="54"/>
      <c r="MSW548" s="55"/>
      <c r="MSX548" s="73"/>
      <c r="MSY548" s="51"/>
      <c r="MSZ548" s="50"/>
      <c r="MTA548" s="53"/>
      <c r="MTB548" s="54"/>
      <c r="MTC548" s="55"/>
      <c r="MTD548" s="73"/>
      <c r="MTE548" s="51"/>
      <c r="MTF548" s="50"/>
      <c r="MTG548" s="53"/>
      <c r="MTH548" s="54"/>
      <c r="MTI548" s="55"/>
      <c r="MTJ548" s="73"/>
      <c r="MTK548" s="51"/>
      <c r="MTL548" s="50"/>
      <c r="MTM548" s="53"/>
      <c r="MTN548" s="54"/>
      <c r="MTO548" s="55"/>
      <c r="MTP548" s="73"/>
      <c r="MTQ548" s="51"/>
      <c r="MTR548" s="50"/>
      <c r="MTS548" s="53"/>
      <c r="MTT548" s="54"/>
      <c r="MTU548" s="55"/>
      <c r="MTV548" s="73"/>
      <c r="MTW548" s="51"/>
      <c r="MTX548" s="50"/>
      <c r="MTY548" s="53"/>
      <c r="MTZ548" s="54"/>
      <c r="MUA548" s="55"/>
      <c r="MUB548" s="73"/>
      <c r="MUC548" s="51"/>
      <c r="MUD548" s="50"/>
      <c r="MUE548" s="53"/>
      <c r="MUF548" s="54"/>
      <c r="MUG548" s="55"/>
      <c r="MUH548" s="73"/>
      <c r="MUI548" s="51"/>
      <c r="MUJ548" s="50"/>
      <c r="MUK548" s="53"/>
      <c r="MUL548" s="54"/>
      <c r="MUM548" s="55"/>
      <c r="MUN548" s="73"/>
      <c r="MUO548" s="51"/>
      <c r="MUP548" s="50"/>
      <c r="MUQ548" s="53"/>
      <c r="MUR548" s="54"/>
      <c r="MUS548" s="55"/>
      <c r="MUT548" s="73"/>
      <c r="MUU548" s="51"/>
      <c r="MUV548" s="50"/>
      <c r="MUW548" s="53"/>
      <c r="MUX548" s="54"/>
      <c r="MUY548" s="55"/>
      <c r="MUZ548" s="73"/>
      <c r="MVA548" s="51"/>
      <c r="MVB548" s="50"/>
      <c r="MVC548" s="53"/>
      <c r="MVD548" s="54"/>
      <c r="MVE548" s="55"/>
      <c r="MVF548" s="73"/>
      <c r="MVG548" s="51"/>
      <c r="MVH548" s="50"/>
      <c r="MVI548" s="53"/>
      <c r="MVJ548" s="54"/>
      <c r="MVK548" s="55"/>
      <c r="MVL548" s="73"/>
      <c r="MVM548" s="51"/>
      <c r="MVN548" s="50"/>
      <c r="MVO548" s="53"/>
      <c r="MVP548" s="54"/>
      <c r="MVQ548" s="55"/>
      <c r="MVR548" s="73"/>
      <c r="MVS548" s="51"/>
      <c r="MVT548" s="50"/>
      <c r="MVU548" s="53"/>
      <c r="MVV548" s="54"/>
      <c r="MVW548" s="55"/>
      <c r="MVX548" s="73"/>
      <c r="MVY548" s="51"/>
      <c r="MVZ548" s="50"/>
      <c r="MWA548" s="53"/>
      <c r="MWB548" s="54"/>
      <c r="MWC548" s="55"/>
      <c r="MWD548" s="73"/>
      <c r="MWE548" s="51"/>
      <c r="MWF548" s="50"/>
      <c r="MWG548" s="53"/>
      <c r="MWH548" s="54"/>
      <c r="MWI548" s="55"/>
      <c r="MWJ548" s="73"/>
      <c r="MWK548" s="51"/>
      <c r="MWL548" s="50"/>
      <c r="MWM548" s="53"/>
      <c r="MWN548" s="54"/>
      <c r="MWO548" s="55"/>
      <c r="MWP548" s="73"/>
      <c r="MWQ548" s="51"/>
      <c r="MWR548" s="50"/>
      <c r="MWS548" s="53"/>
      <c r="MWT548" s="54"/>
      <c r="MWU548" s="55"/>
      <c r="MWV548" s="73"/>
      <c r="MWW548" s="51"/>
      <c r="MWX548" s="50"/>
      <c r="MWY548" s="53"/>
      <c r="MWZ548" s="54"/>
      <c r="MXA548" s="55"/>
      <c r="MXB548" s="73"/>
      <c r="MXC548" s="51"/>
      <c r="MXD548" s="50"/>
      <c r="MXE548" s="53"/>
      <c r="MXF548" s="54"/>
      <c r="MXG548" s="55"/>
      <c r="MXH548" s="73"/>
      <c r="MXI548" s="51"/>
      <c r="MXJ548" s="50"/>
      <c r="MXK548" s="53"/>
      <c r="MXL548" s="54"/>
      <c r="MXM548" s="55"/>
      <c r="MXN548" s="73"/>
      <c r="MXO548" s="51"/>
      <c r="MXP548" s="50"/>
      <c r="MXQ548" s="53"/>
      <c r="MXR548" s="54"/>
      <c r="MXS548" s="55"/>
      <c r="MXT548" s="73"/>
      <c r="MXU548" s="51"/>
      <c r="MXV548" s="50"/>
      <c r="MXW548" s="53"/>
      <c r="MXX548" s="54"/>
      <c r="MXY548" s="55"/>
      <c r="MXZ548" s="73"/>
      <c r="MYA548" s="51"/>
      <c r="MYB548" s="50"/>
      <c r="MYC548" s="53"/>
      <c r="MYD548" s="54"/>
      <c r="MYE548" s="55"/>
      <c r="MYF548" s="73"/>
      <c r="MYG548" s="51"/>
      <c r="MYH548" s="50"/>
      <c r="MYI548" s="53"/>
      <c r="MYJ548" s="54"/>
      <c r="MYK548" s="55"/>
      <c r="MYL548" s="73"/>
      <c r="MYM548" s="51"/>
      <c r="MYN548" s="50"/>
      <c r="MYO548" s="53"/>
      <c r="MYP548" s="54"/>
      <c r="MYQ548" s="55"/>
      <c r="MYR548" s="73"/>
      <c r="MYS548" s="51"/>
      <c r="MYT548" s="50"/>
      <c r="MYU548" s="53"/>
      <c r="MYV548" s="54"/>
      <c r="MYW548" s="55"/>
      <c r="MYX548" s="73"/>
      <c r="MYY548" s="51"/>
      <c r="MYZ548" s="50"/>
      <c r="MZA548" s="53"/>
      <c r="MZB548" s="54"/>
      <c r="MZC548" s="55"/>
      <c r="MZD548" s="73"/>
      <c r="MZE548" s="51"/>
      <c r="MZF548" s="50"/>
      <c r="MZG548" s="53"/>
      <c r="MZH548" s="54"/>
      <c r="MZI548" s="55"/>
      <c r="MZJ548" s="73"/>
      <c r="MZK548" s="51"/>
      <c r="MZL548" s="50"/>
      <c r="MZM548" s="53"/>
      <c r="MZN548" s="54"/>
      <c r="MZO548" s="55"/>
      <c r="MZP548" s="73"/>
      <c r="MZQ548" s="51"/>
      <c r="MZR548" s="50"/>
      <c r="MZS548" s="53"/>
      <c r="MZT548" s="54"/>
      <c r="MZU548" s="55"/>
      <c r="MZV548" s="73"/>
      <c r="MZW548" s="51"/>
      <c r="MZX548" s="50"/>
      <c r="MZY548" s="53"/>
      <c r="MZZ548" s="54"/>
      <c r="NAA548" s="55"/>
      <c r="NAB548" s="73"/>
      <c r="NAC548" s="51"/>
      <c r="NAD548" s="50"/>
      <c r="NAE548" s="53"/>
      <c r="NAF548" s="54"/>
      <c r="NAG548" s="55"/>
      <c r="NAH548" s="73"/>
      <c r="NAI548" s="51"/>
      <c r="NAJ548" s="50"/>
      <c r="NAK548" s="53"/>
      <c r="NAL548" s="54"/>
      <c r="NAM548" s="55"/>
      <c r="NAN548" s="73"/>
      <c r="NAO548" s="51"/>
      <c r="NAP548" s="50"/>
      <c r="NAQ548" s="53"/>
      <c r="NAR548" s="54"/>
      <c r="NAS548" s="55"/>
      <c r="NAT548" s="73"/>
      <c r="NAU548" s="51"/>
      <c r="NAV548" s="50"/>
      <c r="NAW548" s="53"/>
      <c r="NAX548" s="54"/>
      <c r="NAY548" s="55"/>
      <c r="NAZ548" s="73"/>
      <c r="NBA548" s="51"/>
      <c r="NBB548" s="50"/>
      <c r="NBC548" s="53"/>
      <c r="NBD548" s="54"/>
      <c r="NBE548" s="55"/>
      <c r="NBF548" s="73"/>
      <c r="NBG548" s="51"/>
      <c r="NBH548" s="50"/>
      <c r="NBI548" s="53"/>
      <c r="NBJ548" s="54"/>
      <c r="NBK548" s="55"/>
      <c r="NBL548" s="73"/>
      <c r="NBM548" s="51"/>
      <c r="NBN548" s="50"/>
      <c r="NBO548" s="53"/>
      <c r="NBP548" s="54"/>
      <c r="NBQ548" s="55"/>
      <c r="NBR548" s="73"/>
      <c r="NBS548" s="51"/>
      <c r="NBT548" s="50"/>
      <c r="NBU548" s="53"/>
      <c r="NBV548" s="54"/>
      <c r="NBW548" s="55"/>
      <c r="NBX548" s="73"/>
      <c r="NBY548" s="51"/>
      <c r="NBZ548" s="50"/>
      <c r="NCA548" s="53"/>
      <c r="NCB548" s="54"/>
      <c r="NCC548" s="55"/>
      <c r="NCD548" s="73"/>
      <c r="NCE548" s="51"/>
      <c r="NCF548" s="50"/>
      <c r="NCG548" s="53"/>
      <c r="NCH548" s="54"/>
      <c r="NCI548" s="55"/>
      <c r="NCJ548" s="73"/>
      <c r="NCK548" s="51"/>
      <c r="NCL548" s="50"/>
      <c r="NCM548" s="53"/>
      <c r="NCN548" s="54"/>
      <c r="NCO548" s="55"/>
      <c r="NCP548" s="73"/>
      <c r="NCQ548" s="51"/>
      <c r="NCR548" s="50"/>
      <c r="NCS548" s="53"/>
      <c r="NCT548" s="54"/>
      <c r="NCU548" s="55"/>
      <c r="NCV548" s="73"/>
      <c r="NCW548" s="51"/>
      <c r="NCX548" s="50"/>
      <c r="NCY548" s="53"/>
      <c r="NCZ548" s="54"/>
      <c r="NDA548" s="55"/>
      <c r="NDB548" s="73"/>
      <c r="NDC548" s="51"/>
      <c r="NDD548" s="50"/>
      <c r="NDE548" s="53"/>
      <c r="NDF548" s="54"/>
      <c r="NDG548" s="55"/>
      <c r="NDH548" s="73"/>
      <c r="NDI548" s="51"/>
      <c r="NDJ548" s="50"/>
      <c r="NDK548" s="53"/>
      <c r="NDL548" s="54"/>
      <c r="NDM548" s="55"/>
      <c r="NDN548" s="73"/>
      <c r="NDO548" s="51"/>
      <c r="NDP548" s="50"/>
      <c r="NDQ548" s="53"/>
      <c r="NDR548" s="54"/>
      <c r="NDS548" s="55"/>
      <c r="NDT548" s="73"/>
      <c r="NDU548" s="51"/>
      <c r="NDV548" s="50"/>
      <c r="NDW548" s="53"/>
      <c r="NDX548" s="54"/>
      <c r="NDY548" s="55"/>
      <c r="NDZ548" s="73"/>
      <c r="NEA548" s="51"/>
      <c r="NEB548" s="50"/>
      <c r="NEC548" s="53"/>
      <c r="NED548" s="54"/>
      <c r="NEE548" s="55"/>
      <c r="NEF548" s="73"/>
      <c r="NEG548" s="51"/>
      <c r="NEH548" s="50"/>
      <c r="NEI548" s="53"/>
      <c r="NEJ548" s="54"/>
      <c r="NEK548" s="55"/>
      <c r="NEL548" s="73"/>
      <c r="NEM548" s="51"/>
      <c r="NEN548" s="50"/>
      <c r="NEO548" s="53"/>
      <c r="NEP548" s="54"/>
      <c r="NEQ548" s="55"/>
      <c r="NER548" s="73"/>
      <c r="NES548" s="51"/>
      <c r="NET548" s="50"/>
      <c r="NEU548" s="53"/>
      <c r="NEV548" s="54"/>
      <c r="NEW548" s="55"/>
      <c r="NEX548" s="73"/>
      <c r="NEY548" s="51"/>
      <c r="NEZ548" s="50"/>
      <c r="NFA548" s="53"/>
      <c r="NFB548" s="54"/>
      <c r="NFC548" s="55"/>
      <c r="NFD548" s="73"/>
      <c r="NFE548" s="51"/>
      <c r="NFF548" s="50"/>
      <c r="NFG548" s="53"/>
      <c r="NFH548" s="54"/>
      <c r="NFI548" s="55"/>
      <c r="NFJ548" s="73"/>
      <c r="NFK548" s="51"/>
      <c r="NFL548" s="50"/>
      <c r="NFM548" s="53"/>
      <c r="NFN548" s="54"/>
      <c r="NFO548" s="55"/>
      <c r="NFP548" s="73"/>
      <c r="NFQ548" s="51"/>
      <c r="NFR548" s="50"/>
      <c r="NFS548" s="53"/>
      <c r="NFT548" s="54"/>
      <c r="NFU548" s="55"/>
      <c r="NFV548" s="73"/>
      <c r="NFW548" s="51"/>
      <c r="NFX548" s="50"/>
      <c r="NFY548" s="53"/>
      <c r="NFZ548" s="54"/>
      <c r="NGA548" s="55"/>
      <c r="NGB548" s="73"/>
      <c r="NGC548" s="51"/>
      <c r="NGD548" s="50"/>
      <c r="NGE548" s="53"/>
      <c r="NGF548" s="54"/>
      <c r="NGG548" s="55"/>
      <c r="NGH548" s="73"/>
      <c r="NGI548" s="51"/>
      <c r="NGJ548" s="50"/>
      <c r="NGK548" s="53"/>
      <c r="NGL548" s="54"/>
      <c r="NGM548" s="55"/>
      <c r="NGN548" s="73"/>
      <c r="NGO548" s="51"/>
      <c r="NGP548" s="50"/>
      <c r="NGQ548" s="53"/>
      <c r="NGR548" s="54"/>
      <c r="NGS548" s="55"/>
      <c r="NGT548" s="73"/>
      <c r="NGU548" s="51"/>
      <c r="NGV548" s="50"/>
      <c r="NGW548" s="53"/>
      <c r="NGX548" s="54"/>
      <c r="NGY548" s="55"/>
      <c r="NGZ548" s="73"/>
      <c r="NHA548" s="51"/>
      <c r="NHB548" s="50"/>
      <c r="NHC548" s="53"/>
      <c r="NHD548" s="54"/>
      <c r="NHE548" s="55"/>
      <c r="NHF548" s="73"/>
      <c r="NHG548" s="51"/>
      <c r="NHH548" s="50"/>
      <c r="NHI548" s="53"/>
      <c r="NHJ548" s="54"/>
      <c r="NHK548" s="55"/>
      <c r="NHL548" s="73"/>
      <c r="NHM548" s="51"/>
      <c r="NHN548" s="50"/>
      <c r="NHO548" s="53"/>
      <c r="NHP548" s="54"/>
      <c r="NHQ548" s="55"/>
      <c r="NHR548" s="73"/>
      <c r="NHS548" s="51"/>
      <c r="NHT548" s="50"/>
      <c r="NHU548" s="53"/>
      <c r="NHV548" s="54"/>
      <c r="NHW548" s="55"/>
      <c r="NHX548" s="73"/>
      <c r="NHY548" s="51"/>
      <c r="NHZ548" s="50"/>
      <c r="NIA548" s="53"/>
      <c r="NIB548" s="54"/>
      <c r="NIC548" s="55"/>
      <c r="NID548" s="73"/>
      <c r="NIE548" s="51"/>
      <c r="NIF548" s="50"/>
      <c r="NIG548" s="53"/>
      <c r="NIH548" s="54"/>
      <c r="NII548" s="55"/>
      <c r="NIJ548" s="73"/>
      <c r="NIK548" s="51"/>
      <c r="NIL548" s="50"/>
      <c r="NIM548" s="53"/>
      <c r="NIN548" s="54"/>
      <c r="NIO548" s="55"/>
      <c r="NIP548" s="73"/>
      <c r="NIQ548" s="51"/>
      <c r="NIR548" s="50"/>
      <c r="NIS548" s="53"/>
      <c r="NIT548" s="54"/>
      <c r="NIU548" s="55"/>
      <c r="NIV548" s="73"/>
      <c r="NIW548" s="51"/>
      <c r="NIX548" s="50"/>
      <c r="NIY548" s="53"/>
      <c r="NIZ548" s="54"/>
      <c r="NJA548" s="55"/>
      <c r="NJB548" s="73"/>
      <c r="NJC548" s="51"/>
      <c r="NJD548" s="50"/>
      <c r="NJE548" s="53"/>
      <c r="NJF548" s="54"/>
      <c r="NJG548" s="55"/>
      <c r="NJH548" s="73"/>
      <c r="NJI548" s="51"/>
      <c r="NJJ548" s="50"/>
      <c r="NJK548" s="53"/>
      <c r="NJL548" s="54"/>
      <c r="NJM548" s="55"/>
      <c r="NJN548" s="73"/>
      <c r="NJO548" s="51"/>
      <c r="NJP548" s="50"/>
      <c r="NJQ548" s="53"/>
      <c r="NJR548" s="54"/>
      <c r="NJS548" s="55"/>
      <c r="NJT548" s="73"/>
      <c r="NJU548" s="51"/>
      <c r="NJV548" s="50"/>
      <c r="NJW548" s="53"/>
      <c r="NJX548" s="54"/>
      <c r="NJY548" s="55"/>
      <c r="NJZ548" s="73"/>
      <c r="NKA548" s="51"/>
      <c r="NKB548" s="50"/>
      <c r="NKC548" s="53"/>
      <c r="NKD548" s="54"/>
      <c r="NKE548" s="55"/>
      <c r="NKF548" s="73"/>
      <c r="NKG548" s="51"/>
      <c r="NKH548" s="50"/>
      <c r="NKI548" s="53"/>
      <c r="NKJ548" s="54"/>
      <c r="NKK548" s="55"/>
      <c r="NKL548" s="73"/>
      <c r="NKM548" s="51"/>
      <c r="NKN548" s="50"/>
      <c r="NKO548" s="53"/>
      <c r="NKP548" s="54"/>
      <c r="NKQ548" s="55"/>
      <c r="NKR548" s="73"/>
      <c r="NKS548" s="51"/>
      <c r="NKT548" s="50"/>
      <c r="NKU548" s="53"/>
      <c r="NKV548" s="54"/>
      <c r="NKW548" s="55"/>
      <c r="NKX548" s="73"/>
      <c r="NKY548" s="51"/>
      <c r="NKZ548" s="50"/>
      <c r="NLA548" s="53"/>
      <c r="NLB548" s="54"/>
      <c r="NLC548" s="55"/>
      <c r="NLD548" s="73"/>
      <c r="NLE548" s="51"/>
      <c r="NLF548" s="50"/>
      <c r="NLG548" s="53"/>
      <c r="NLH548" s="54"/>
      <c r="NLI548" s="55"/>
      <c r="NLJ548" s="73"/>
      <c r="NLK548" s="51"/>
      <c r="NLL548" s="50"/>
      <c r="NLM548" s="53"/>
      <c r="NLN548" s="54"/>
      <c r="NLO548" s="55"/>
      <c r="NLP548" s="73"/>
      <c r="NLQ548" s="51"/>
      <c r="NLR548" s="50"/>
      <c r="NLS548" s="53"/>
      <c r="NLT548" s="54"/>
      <c r="NLU548" s="55"/>
      <c r="NLV548" s="73"/>
      <c r="NLW548" s="51"/>
      <c r="NLX548" s="50"/>
      <c r="NLY548" s="53"/>
      <c r="NLZ548" s="54"/>
      <c r="NMA548" s="55"/>
      <c r="NMB548" s="73"/>
      <c r="NMC548" s="51"/>
      <c r="NMD548" s="50"/>
      <c r="NME548" s="53"/>
      <c r="NMF548" s="54"/>
      <c r="NMG548" s="55"/>
      <c r="NMH548" s="73"/>
      <c r="NMI548" s="51"/>
      <c r="NMJ548" s="50"/>
      <c r="NMK548" s="53"/>
      <c r="NML548" s="54"/>
      <c r="NMM548" s="55"/>
      <c r="NMN548" s="73"/>
      <c r="NMO548" s="51"/>
      <c r="NMP548" s="50"/>
      <c r="NMQ548" s="53"/>
      <c r="NMR548" s="54"/>
      <c r="NMS548" s="55"/>
      <c r="NMT548" s="73"/>
      <c r="NMU548" s="51"/>
      <c r="NMV548" s="50"/>
      <c r="NMW548" s="53"/>
      <c r="NMX548" s="54"/>
      <c r="NMY548" s="55"/>
      <c r="NMZ548" s="73"/>
      <c r="NNA548" s="51"/>
      <c r="NNB548" s="50"/>
      <c r="NNC548" s="53"/>
      <c r="NND548" s="54"/>
      <c r="NNE548" s="55"/>
      <c r="NNF548" s="73"/>
      <c r="NNG548" s="51"/>
      <c r="NNH548" s="50"/>
      <c r="NNI548" s="53"/>
      <c r="NNJ548" s="54"/>
      <c r="NNK548" s="55"/>
      <c r="NNL548" s="73"/>
      <c r="NNM548" s="51"/>
      <c r="NNN548" s="50"/>
      <c r="NNO548" s="53"/>
      <c r="NNP548" s="54"/>
      <c r="NNQ548" s="55"/>
      <c r="NNR548" s="73"/>
      <c r="NNS548" s="51"/>
      <c r="NNT548" s="50"/>
      <c r="NNU548" s="53"/>
      <c r="NNV548" s="54"/>
      <c r="NNW548" s="55"/>
      <c r="NNX548" s="73"/>
      <c r="NNY548" s="51"/>
      <c r="NNZ548" s="50"/>
      <c r="NOA548" s="53"/>
      <c r="NOB548" s="54"/>
      <c r="NOC548" s="55"/>
      <c r="NOD548" s="73"/>
      <c r="NOE548" s="51"/>
      <c r="NOF548" s="50"/>
      <c r="NOG548" s="53"/>
      <c r="NOH548" s="54"/>
      <c r="NOI548" s="55"/>
      <c r="NOJ548" s="73"/>
      <c r="NOK548" s="51"/>
      <c r="NOL548" s="50"/>
      <c r="NOM548" s="53"/>
      <c r="NON548" s="54"/>
      <c r="NOO548" s="55"/>
      <c r="NOP548" s="73"/>
      <c r="NOQ548" s="51"/>
      <c r="NOR548" s="50"/>
      <c r="NOS548" s="53"/>
      <c r="NOT548" s="54"/>
      <c r="NOU548" s="55"/>
      <c r="NOV548" s="73"/>
      <c r="NOW548" s="51"/>
      <c r="NOX548" s="50"/>
      <c r="NOY548" s="53"/>
      <c r="NOZ548" s="54"/>
      <c r="NPA548" s="55"/>
      <c r="NPB548" s="73"/>
      <c r="NPC548" s="51"/>
      <c r="NPD548" s="50"/>
      <c r="NPE548" s="53"/>
      <c r="NPF548" s="54"/>
      <c r="NPG548" s="55"/>
      <c r="NPH548" s="73"/>
      <c r="NPI548" s="51"/>
      <c r="NPJ548" s="50"/>
      <c r="NPK548" s="53"/>
      <c r="NPL548" s="54"/>
      <c r="NPM548" s="55"/>
      <c r="NPN548" s="73"/>
      <c r="NPO548" s="51"/>
      <c r="NPP548" s="50"/>
      <c r="NPQ548" s="53"/>
      <c r="NPR548" s="54"/>
      <c r="NPS548" s="55"/>
      <c r="NPT548" s="73"/>
      <c r="NPU548" s="51"/>
      <c r="NPV548" s="50"/>
      <c r="NPW548" s="53"/>
      <c r="NPX548" s="54"/>
      <c r="NPY548" s="55"/>
      <c r="NPZ548" s="73"/>
      <c r="NQA548" s="51"/>
      <c r="NQB548" s="50"/>
      <c r="NQC548" s="53"/>
      <c r="NQD548" s="54"/>
      <c r="NQE548" s="55"/>
      <c r="NQF548" s="73"/>
      <c r="NQG548" s="51"/>
      <c r="NQH548" s="50"/>
      <c r="NQI548" s="53"/>
      <c r="NQJ548" s="54"/>
      <c r="NQK548" s="55"/>
      <c r="NQL548" s="73"/>
      <c r="NQM548" s="51"/>
      <c r="NQN548" s="50"/>
      <c r="NQO548" s="53"/>
      <c r="NQP548" s="54"/>
      <c r="NQQ548" s="55"/>
      <c r="NQR548" s="73"/>
      <c r="NQS548" s="51"/>
      <c r="NQT548" s="50"/>
      <c r="NQU548" s="53"/>
      <c r="NQV548" s="54"/>
      <c r="NQW548" s="55"/>
      <c r="NQX548" s="73"/>
      <c r="NQY548" s="51"/>
      <c r="NQZ548" s="50"/>
      <c r="NRA548" s="53"/>
      <c r="NRB548" s="54"/>
      <c r="NRC548" s="55"/>
      <c r="NRD548" s="73"/>
      <c r="NRE548" s="51"/>
      <c r="NRF548" s="50"/>
      <c r="NRG548" s="53"/>
      <c r="NRH548" s="54"/>
      <c r="NRI548" s="55"/>
      <c r="NRJ548" s="73"/>
      <c r="NRK548" s="51"/>
      <c r="NRL548" s="50"/>
      <c r="NRM548" s="53"/>
      <c r="NRN548" s="54"/>
      <c r="NRO548" s="55"/>
      <c r="NRP548" s="73"/>
      <c r="NRQ548" s="51"/>
      <c r="NRR548" s="50"/>
      <c r="NRS548" s="53"/>
      <c r="NRT548" s="54"/>
      <c r="NRU548" s="55"/>
      <c r="NRV548" s="73"/>
      <c r="NRW548" s="51"/>
      <c r="NRX548" s="50"/>
      <c r="NRY548" s="53"/>
      <c r="NRZ548" s="54"/>
      <c r="NSA548" s="55"/>
      <c r="NSB548" s="73"/>
      <c r="NSC548" s="51"/>
      <c r="NSD548" s="50"/>
      <c r="NSE548" s="53"/>
      <c r="NSF548" s="54"/>
      <c r="NSG548" s="55"/>
      <c r="NSH548" s="73"/>
      <c r="NSI548" s="51"/>
      <c r="NSJ548" s="50"/>
      <c r="NSK548" s="53"/>
      <c r="NSL548" s="54"/>
      <c r="NSM548" s="55"/>
      <c r="NSN548" s="73"/>
      <c r="NSO548" s="51"/>
      <c r="NSP548" s="50"/>
      <c r="NSQ548" s="53"/>
      <c r="NSR548" s="54"/>
      <c r="NSS548" s="55"/>
      <c r="NST548" s="73"/>
      <c r="NSU548" s="51"/>
      <c r="NSV548" s="50"/>
      <c r="NSW548" s="53"/>
      <c r="NSX548" s="54"/>
      <c r="NSY548" s="55"/>
      <c r="NSZ548" s="73"/>
      <c r="NTA548" s="51"/>
      <c r="NTB548" s="50"/>
      <c r="NTC548" s="53"/>
      <c r="NTD548" s="54"/>
      <c r="NTE548" s="55"/>
      <c r="NTF548" s="73"/>
      <c r="NTG548" s="51"/>
      <c r="NTH548" s="50"/>
      <c r="NTI548" s="53"/>
      <c r="NTJ548" s="54"/>
      <c r="NTK548" s="55"/>
      <c r="NTL548" s="73"/>
      <c r="NTM548" s="51"/>
      <c r="NTN548" s="50"/>
      <c r="NTO548" s="53"/>
      <c r="NTP548" s="54"/>
      <c r="NTQ548" s="55"/>
      <c r="NTR548" s="73"/>
      <c r="NTS548" s="51"/>
      <c r="NTT548" s="50"/>
      <c r="NTU548" s="53"/>
      <c r="NTV548" s="54"/>
      <c r="NTW548" s="55"/>
      <c r="NTX548" s="73"/>
      <c r="NTY548" s="51"/>
      <c r="NTZ548" s="50"/>
      <c r="NUA548" s="53"/>
      <c r="NUB548" s="54"/>
      <c r="NUC548" s="55"/>
      <c r="NUD548" s="73"/>
      <c r="NUE548" s="51"/>
      <c r="NUF548" s="50"/>
      <c r="NUG548" s="53"/>
      <c r="NUH548" s="54"/>
      <c r="NUI548" s="55"/>
      <c r="NUJ548" s="73"/>
      <c r="NUK548" s="51"/>
      <c r="NUL548" s="50"/>
      <c r="NUM548" s="53"/>
      <c r="NUN548" s="54"/>
      <c r="NUO548" s="55"/>
      <c r="NUP548" s="73"/>
      <c r="NUQ548" s="51"/>
      <c r="NUR548" s="50"/>
      <c r="NUS548" s="53"/>
      <c r="NUT548" s="54"/>
      <c r="NUU548" s="55"/>
      <c r="NUV548" s="73"/>
      <c r="NUW548" s="51"/>
      <c r="NUX548" s="50"/>
      <c r="NUY548" s="53"/>
      <c r="NUZ548" s="54"/>
      <c r="NVA548" s="55"/>
      <c r="NVB548" s="73"/>
      <c r="NVC548" s="51"/>
      <c r="NVD548" s="50"/>
      <c r="NVE548" s="53"/>
      <c r="NVF548" s="54"/>
      <c r="NVG548" s="55"/>
      <c r="NVH548" s="73"/>
      <c r="NVI548" s="51"/>
      <c r="NVJ548" s="50"/>
      <c r="NVK548" s="53"/>
      <c r="NVL548" s="54"/>
      <c r="NVM548" s="55"/>
      <c r="NVN548" s="73"/>
      <c r="NVO548" s="51"/>
      <c r="NVP548" s="50"/>
      <c r="NVQ548" s="53"/>
      <c r="NVR548" s="54"/>
      <c r="NVS548" s="55"/>
      <c r="NVT548" s="73"/>
      <c r="NVU548" s="51"/>
      <c r="NVV548" s="50"/>
      <c r="NVW548" s="53"/>
      <c r="NVX548" s="54"/>
      <c r="NVY548" s="55"/>
      <c r="NVZ548" s="73"/>
      <c r="NWA548" s="51"/>
      <c r="NWB548" s="50"/>
      <c r="NWC548" s="53"/>
      <c r="NWD548" s="54"/>
      <c r="NWE548" s="55"/>
      <c r="NWF548" s="73"/>
      <c r="NWG548" s="51"/>
      <c r="NWH548" s="50"/>
      <c r="NWI548" s="53"/>
      <c r="NWJ548" s="54"/>
      <c r="NWK548" s="55"/>
      <c r="NWL548" s="73"/>
      <c r="NWM548" s="51"/>
      <c r="NWN548" s="50"/>
      <c r="NWO548" s="53"/>
      <c r="NWP548" s="54"/>
      <c r="NWQ548" s="55"/>
      <c r="NWR548" s="73"/>
      <c r="NWS548" s="51"/>
      <c r="NWT548" s="50"/>
      <c r="NWU548" s="53"/>
      <c r="NWV548" s="54"/>
      <c r="NWW548" s="55"/>
      <c r="NWX548" s="73"/>
      <c r="NWY548" s="51"/>
      <c r="NWZ548" s="50"/>
      <c r="NXA548" s="53"/>
      <c r="NXB548" s="54"/>
      <c r="NXC548" s="55"/>
      <c r="NXD548" s="73"/>
      <c r="NXE548" s="51"/>
      <c r="NXF548" s="50"/>
      <c r="NXG548" s="53"/>
      <c r="NXH548" s="54"/>
      <c r="NXI548" s="55"/>
      <c r="NXJ548" s="73"/>
      <c r="NXK548" s="51"/>
      <c r="NXL548" s="50"/>
      <c r="NXM548" s="53"/>
      <c r="NXN548" s="54"/>
      <c r="NXO548" s="55"/>
      <c r="NXP548" s="73"/>
      <c r="NXQ548" s="51"/>
      <c r="NXR548" s="50"/>
      <c r="NXS548" s="53"/>
      <c r="NXT548" s="54"/>
      <c r="NXU548" s="55"/>
      <c r="NXV548" s="73"/>
      <c r="NXW548" s="51"/>
      <c r="NXX548" s="50"/>
      <c r="NXY548" s="53"/>
      <c r="NXZ548" s="54"/>
      <c r="NYA548" s="55"/>
      <c r="NYB548" s="73"/>
      <c r="NYC548" s="51"/>
      <c r="NYD548" s="50"/>
      <c r="NYE548" s="53"/>
      <c r="NYF548" s="54"/>
      <c r="NYG548" s="55"/>
      <c r="NYH548" s="73"/>
      <c r="NYI548" s="51"/>
      <c r="NYJ548" s="50"/>
      <c r="NYK548" s="53"/>
      <c r="NYL548" s="54"/>
      <c r="NYM548" s="55"/>
      <c r="NYN548" s="73"/>
      <c r="NYO548" s="51"/>
      <c r="NYP548" s="50"/>
      <c r="NYQ548" s="53"/>
      <c r="NYR548" s="54"/>
      <c r="NYS548" s="55"/>
      <c r="NYT548" s="73"/>
      <c r="NYU548" s="51"/>
      <c r="NYV548" s="50"/>
      <c r="NYW548" s="53"/>
      <c r="NYX548" s="54"/>
      <c r="NYY548" s="55"/>
      <c r="NYZ548" s="73"/>
      <c r="NZA548" s="51"/>
      <c r="NZB548" s="50"/>
      <c r="NZC548" s="53"/>
      <c r="NZD548" s="54"/>
      <c r="NZE548" s="55"/>
      <c r="NZF548" s="73"/>
      <c r="NZG548" s="51"/>
      <c r="NZH548" s="50"/>
      <c r="NZI548" s="53"/>
      <c r="NZJ548" s="54"/>
      <c r="NZK548" s="55"/>
      <c r="NZL548" s="73"/>
      <c r="NZM548" s="51"/>
      <c r="NZN548" s="50"/>
      <c r="NZO548" s="53"/>
      <c r="NZP548" s="54"/>
      <c r="NZQ548" s="55"/>
      <c r="NZR548" s="73"/>
      <c r="NZS548" s="51"/>
      <c r="NZT548" s="50"/>
      <c r="NZU548" s="53"/>
      <c r="NZV548" s="54"/>
      <c r="NZW548" s="55"/>
      <c r="NZX548" s="73"/>
      <c r="NZY548" s="51"/>
      <c r="NZZ548" s="50"/>
      <c r="OAA548" s="53"/>
      <c r="OAB548" s="54"/>
      <c r="OAC548" s="55"/>
      <c r="OAD548" s="73"/>
      <c r="OAE548" s="51"/>
      <c r="OAF548" s="50"/>
      <c r="OAG548" s="53"/>
      <c r="OAH548" s="54"/>
      <c r="OAI548" s="55"/>
      <c r="OAJ548" s="73"/>
      <c r="OAK548" s="51"/>
      <c r="OAL548" s="50"/>
      <c r="OAM548" s="53"/>
      <c r="OAN548" s="54"/>
      <c r="OAO548" s="55"/>
      <c r="OAP548" s="73"/>
      <c r="OAQ548" s="51"/>
      <c r="OAR548" s="50"/>
      <c r="OAS548" s="53"/>
      <c r="OAT548" s="54"/>
      <c r="OAU548" s="55"/>
      <c r="OAV548" s="73"/>
      <c r="OAW548" s="51"/>
      <c r="OAX548" s="50"/>
      <c r="OAY548" s="53"/>
      <c r="OAZ548" s="54"/>
      <c r="OBA548" s="55"/>
      <c r="OBB548" s="73"/>
      <c r="OBC548" s="51"/>
      <c r="OBD548" s="50"/>
      <c r="OBE548" s="53"/>
      <c r="OBF548" s="54"/>
      <c r="OBG548" s="55"/>
      <c r="OBH548" s="73"/>
      <c r="OBI548" s="51"/>
      <c r="OBJ548" s="50"/>
      <c r="OBK548" s="53"/>
      <c r="OBL548" s="54"/>
      <c r="OBM548" s="55"/>
      <c r="OBN548" s="73"/>
      <c r="OBO548" s="51"/>
      <c r="OBP548" s="50"/>
      <c r="OBQ548" s="53"/>
      <c r="OBR548" s="54"/>
      <c r="OBS548" s="55"/>
      <c r="OBT548" s="73"/>
      <c r="OBU548" s="51"/>
      <c r="OBV548" s="50"/>
      <c r="OBW548" s="53"/>
      <c r="OBX548" s="54"/>
      <c r="OBY548" s="55"/>
      <c r="OBZ548" s="73"/>
      <c r="OCA548" s="51"/>
      <c r="OCB548" s="50"/>
      <c r="OCC548" s="53"/>
      <c r="OCD548" s="54"/>
      <c r="OCE548" s="55"/>
      <c r="OCF548" s="73"/>
      <c r="OCG548" s="51"/>
      <c r="OCH548" s="50"/>
      <c r="OCI548" s="53"/>
      <c r="OCJ548" s="54"/>
      <c r="OCK548" s="55"/>
      <c r="OCL548" s="73"/>
      <c r="OCM548" s="51"/>
      <c r="OCN548" s="50"/>
      <c r="OCO548" s="53"/>
      <c r="OCP548" s="54"/>
      <c r="OCQ548" s="55"/>
      <c r="OCR548" s="73"/>
      <c r="OCS548" s="51"/>
      <c r="OCT548" s="50"/>
      <c r="OCU548" s="53"/>
      <c r="OCV548" s="54"/>
      <c r="OCW548" s="55"/>
      <c r="OCX548" s="73"/>
      <c r="OCY548" s="51"/>
      <c r="OCZ548" s="50"/>
      <c r="ODA548" s="53"/>
      <c r="ODB548" s="54"/>
      <c r="ODC548" s="55"/>
      <c r="ODD548" s="73"/>
      <c r="ODE548" s="51"/>
      <c r="ODF548" s="50"/>
      <c r="ODG548" s="53"/>
      <c r="ODH548" s="54"/>
      <c r="ODI548" s="55"/>
      <c r="ODJ548" s="73"/>
      <c r="ODK548" s="51"/>
      <c r="ODL548" s="50"/>
      <c r="ODM548" s="53"/>
      <c r="ODN548" s="54"/>
      <c r="ODO548" s="55"/>
      <c r="ODP548" s="73"/>
      <c r="ODQ548" s="51"/>
      <c r="ODR548" s="50"/>
      <c r="ODS548" s="53"/>
      <c r="ODT548" s="54"/>
      <c r="ODU548" s="55"/>
      <c r="ODV548" s="73"/>
      <c r="ODW548" s="51"/>
      <c r="ODX548" s="50"/>
      <c r="ODY548" s="53"/>
      <c r="ODZ548" s="54"/>
      <c r="OEA548" s="55"/>
      <c r="OEB548" s="73"/>
      <c r="OEC548" s="51"/>
      <c r="OED548" s="50"/>
      <c r="OEE548" s="53"/>
      <c r="OEF548" s="54"/>
      <c r="OEG548" s="55"/>
      <c r="OEH548" s="73"/>
      <c r="OEI548" s="51"/>
      <c r="OEJ548" s="50"/>
      <c r="OEK548" s="53"/>
      <c r="OEL548" s="54"/>
      <c r="OEM548" s="55"/>
      <c r="OEN548" s="73"/>
      <c r="OEO548" s="51"/>
      <c r="OEP548" s="50"/>
      <c r="OEQ548" s="53"/>
      <c r="OER548" s="54"/>
      <c r="OES548" s="55"/>
      <c r="OET548" s="73"/>
      <c r="OEU548" s="51"/>
      <c r="OEV548" s="50"/>
      <c r="OEW548" s="53"/>
      <c r="OEX548" s="54"/>
      <c r="OEY548" s="55"/>
      <c r="OEZ548" s="73"/>
      <c r="OFA548" s="51"/>
      <c r="OFB548" s="50"/>
      <c r="OFC548" s="53"/>
      <c r="OFD548" s="54"/>
      <c r="OFE548" s="55"/>
      <c r="OFF548" s="73"/>
      <c r="OFG548" s="51"/>
      <c r="OFH548" s="50"/>
      <c r="OFI548" s="53"/>
      <c r="OFJ548" s="54"/>
      <c r="OFK548" s="55"/>
      <c r="OFL548" s="73"/>
      <c r="OFM548" s="51"/>
      <c r="OFN548" s="50"/>
      <c r="OFO548" s="53"/>
      <c r="OFP548" s="54"/>
      <c r="OFQ548" s="55"/>
      <c r="OFR548" s="73"/>
      <c r="OFS548" s="51"/>
      <c r="OFT548" s="50"/>
      <c r="OFU548" s="53"/>
      <c r="OFV548" s="54"/>
      <c r="OFW548" s="55"/>
      <c r="OFX548" s="73"/>
      <c r="OFY548" s="51"/>
      <c r="OFZ548" s="50"/>
      <c r="OGA548" s="53"/>
      <c r="OGB548" s="54"/>
      <c r="OGC548" s="55"/>
      <c r="OGD548" s="73"/>
      <c r="OGE548" s="51"/>
      <c r="OGF548" s="50"/>
      <c r="OGG548" s="53"/>
      <c r="OGH548" s="54"/>
      <c r="OGI548" s="55"/>
      <c r="OGJ548" s="73"/>
      <c r="OGK548" s="51"/>
      <c r="OGL548" s="50"/>
      <c r="OGM548" s="53"/>
      <c r="OGN548" s="54"/>
      <c r="OGO548" s="55"/>
      <c r="OGP548" s="73"/>
      <c r="OGQ548" s="51"/>
      <c r="OGR548" s="50"/>
      <c r="OGS548" s="53"/>
      <c r="OGT548" s="54"/>
      <c r="OGU548" s="55"/>
      <c r="OGV548" s="73"/>
      <c r="OGW548" s="51"/>
      <c r="OGX548" s="50"/>
      <c r="OGY548" s="53"/>
      <c r="OGZ548" s="54"/>
      <c r="OHA548" s="55"/>
      <c r="OHB548" s="73"/>
      <c r="OHC548" s="51"/>
      <c r="OHD548" s="50"/>
      <c r="OHE548" s="53"/>
      <c r="OHF548" s="54"/>
      <c r="OHG548" s="55"/>
      <c r="OHH548" s="73"/>
      <c r="OHI548" s="51"/>
      <c r="OHJ548" s="50"/>
      <c r="OHK548" s="53"/>
      <c r="OHL548" s="54"/>
      <c r="OHM548" s="55"/>
      <c r="OHN548" s="73"/>
      <c r="OHO548" s="51"/>
      <c r="OHP548" s="50"/>
      <c r="OHQ548" s="53"/>
      <c r="OHR548" s="54"/>
      <c r="OHS548" s="55"/>
      <c r="OHT548" s="73"/>
      <c r="OHU548" s="51"/>
      <c r="OHV548" s="50"/>
      <c r="OHW548" s="53"/>
      <c r="OHX548" s="54"/>
      <c r="OHY548" s="55"/>
      <c r="OHZ548" s="73"/>
      <c r="OIA548" s="51"/>
      <c r="OIB548" s="50"/>
      <c r="OIC548" s="53"/>
      <c r="OID548" s="54"/>
      <c r="OIE548" s="55"/>
      <c r="OIF548" s="73"/>
      <c r="OIG548" s="51"/>
      <c r="OIH548" s="50"/>
      <c r="OII548" s="53"/>
      <c r="OIJ548" s="54"/>
      <c r="OIK548" s="55"/>
      <c r="OIL548" s="73"/>
      <c r="OIM548" s="51"/>
      <c r="OIN548" s="50"/>
      <c r="OIO548" s="53"/>
      <c r="OIP548" s="54"/>
      <c r="OIQ548" s="55"/>
      <c r="OIR548" s="73"/>
      <c r="OIS548" s="51"/>
      <c r="OIT548" s="50"/>
      <c r="OIU548" s="53"/>
      <c r="OIV548" s="54"/>
      <c r="OIW548" s="55"/>
      <c r="OIX548" s="73"/>
      <c r="OIY548" s="51"/>
      <c r="OIZ548" s="50"/>
      <c r="OJA548" s="53"/>
      <c r="OJB548" s="54"/>
      <c r="OJC548" s="55"/>
      <c r="OJD548" s="73"/>
      <c r="OJE548" s="51"/>
      <c r="OJF548" s="50"/>
      <c r="OJG548" s="53"/>
      <c r="OJH548" s="54"/>
      <c r="OJI548" s="55"/>
      <c r="OJJ548" s="73"/>
      <c r="OJK548" s="51"/>
      <c r="OJL548" s="50"/>
      <c r="OJM548" s="53"/>
      <c r="OJN548" s="54"/>
      <c r="OJO548" s="55"/>
      <c r="OJP548" s="73"/>
      <c r="OJQ548" s="51"/>
      <c r="OJR548" s="50"/>
      <c r="OJS548" s="53"/>
      <c r="OJT548" s="54"/>
      <c r="OJU548" s="55"/>
      <c r="OJV548" s="73"/>
      <c r="OJW548" s="51"/>
      <c r="OJX548" s="50"/>
      <c r="OJY548" s="53"/>
      <c r="OJZ548" s="54"/>
      <c r="OKA548" s="55"/>
      <c r="OKB548" s="73"/>
      <c r="OKC548" s="51"/>
      <c r="OKD548" s="50"/>
      <c r="OKE548" s="53"/>
      <c r="OKF548" s="54"/>
      <c r="OKG548" s="55"/>
      <c r="OKH548" s="73"/>
      <c r="OKI548" s="51"/>
      <c r="OKJ548" s="50"/>
      <c r="OKK548" s="53"/>
      <c r="OKL548" s="54"/>
      <c r="OKM548" s="55"/>
      <c r="OKN548" s="73"/>
      <c r="OKO548" s="51"/>
      <c r="OKP548" s="50"/>
      <c r="OKQ548" s="53"/>
      <c r="OKR548" s="54"/>
      <c r="OKS548" s="55"/>
      <c r="OKT548" s="73"/>
      <c r="OKU548" s="51"/>
      <c r="OKV548" s="50"/>
      <c r="OKW548" s="53"/>
      <c r="OKX548" s="54"/>
      <c r="OKY548" s="55"/>
      <c r="OKZ548" s="73"/>
      <c r="OLA548" s="51"/>
      <c r="OLB548" s="50"/>
      <c r="OLC548" s="53"/>
      <c r="OLD548" s="54"/>
      <c r="OLE548" s="55"/>
      <c r="OLF548" s="73"/>
      <c r="OLG548" s="51"/>
      <c r="OLH548" s="50"/>
      <c r="OLI548" s="53"/>
      <c r="OLJ548" s="54"/>
      <c r="OLK548" s="55"/>
      <c r="OLL548" s="73"/>
      <c r="OLM548" s="51"/>
      <c r="OLN548" s="50"/>
      <c r="OLO548" s="53"/>
      <c r="OLP548" s="54"/>
      <c r="OLQ548" s="55"/>
      <c r="OLR548" s="73"/>
      <c r="OLS548" s="51"/>
      <c r="OLT548" s="50"/>
      <c r="OLU548" s="53"/>
      <c r="OLV548" s="54"/>
      <c r="OLW548" s="55"/>
      <c r="OLX548" s="73"/>
      <c r="OLY548" s="51"/>
      <c r="OLZ548" s="50"/>
      <c r="OMA548" s="53"/>
      <c r="OMB548" s="54"/>
      <c r="OMC548" s="55"/>
      <c r="OMD548" s="73"/>
      <c r="OME548" s="51"/>
      <c r="OMF548" s="50"/>
      <c r="OMG548" s="53"/>
      <c r="OMH548" s="54"/>
      <c r="OMI548" s="55"/>
      <c r="OMJ548" s="73"/>
      <c r="OMK548" s="51"/>
      <c r="OML548" s="50"/>
      <c r="OMM548" s="53"/>
      <c r="OMN548" s="54"/>
      <c r="OMO548" s="55"/>
      <c r="OMP548" s="73"/>
      <c r="OMQ548" s="51"/>
      <c r="OMR548" s="50"/>
      <c r="OMS548" s="53"/>
      <c r="OMT548" s="54"/>
      <c r="OMU548" s="55"/>
      <c r="OMV548" s="73"/>
      <c r="OMW548" s="51"/>
      <c r="OMX548" s="50"/>
      <c r="OMY548" s="53"/>
      <c r="OMZ548" s="54"/>
      <c r="ONA548" s="55"/>
      <c r="ONB548" s="73"/>
      <c r="ONC548" s="51"/>
      <c r="OND548" s="50"/>
      <c r="ONE548" s="53"/>
      <c r="ONF548" s="54"/>
      <c r="ONG548" s="55"/>
      <c r="ONH548" s="73"/>
      <c r="ONI548" s="51"/>
      <c r="ONJ548" s="50"/>
      <c r="ONK548" s="53"/>
      <c r="ONL548" s="54"/>
      <c r="ONM548" s="55"/>
      <c r="ONN548" s="73"/>
      <c r="ONO548" s="51"/>
      <c r="ONP548" s="50"/>
      <c r="ONQ548" s="53"/>
      <c r="ONR548" s="54"/>
      <c r="ONS548" s="55"/>
      <c r="ONT548" s="73"/>
      <c r="ONU548" s="51"/>
      <c r="ONV548" s="50"/>
      <c r="ONW548" s="53"/>
      <c r="ONX548" s="54"/>
      <c r="ONY548" s="55"/>
      <c r="ONZ548" s="73"/>
      <c r="OOA548" s="51"/>
      <c r="OOB548" s="50"/>
      <c r="OOC548" s="53"/>
      <c r="OOD548" s="54"/>
      <c r="OOE548" s="55"/>
      <c r="OOF548" s="73"/>
      <c r="OOG548" s="51"/>
      <c r="OOH548" s="50"/>
      <c r="OOI548" s="53"/>
      <c r="OOJ548" s="54"/>
      <c r="OOK548" s="55"/>
      <c r="OOL548" s="73"/>
      <c r="OOM548" s="51"/>
      <c r="OON548" s="50"/>
      <c r="OOO548" s="53"/>
      <c r="OOP548" s="54"/>
      <c r="OOQ548" s="55"/>
      <c r="OOR548" s="73"/>
      <c r="OOS548" s="51"/>
      <c r="OOT548" s="50"/>
      <c r="OOU548" s="53"/>
      <c r="OOV548" s="54"/>
      <c r="OOW548" s="55"/>
      <c r="OOX548" s="73"/>
      <c r="OOY548" s="51"/>
      <c r="OOZ548" s="50"/>
      <c r="OPA548" s="53"/>
      <c r="OPB548" s="54"/>
      <c r="OPC548" s="55"/>
      <c r="OPD548" s="73"/>
      <c r="OPE548" s="51"/>
      <c r="OPF548" s="50"/>
      <c r="OPG548" s="53"/>
      <c r="OPH548" s="54"/>
      <c r="OPI548" s="55"/>
      <c r="OPJ548" s="73"/>
      <c r="OPK548" s="51"/>
      <c r="OPL548" s="50"/>
      <c r="OPM548" s="53"/>
      <c r="OPN548" s="54"/>
      <c r="OPO548" s="55"/>
      <c r="OPP548" s="73"/>
      <c r="OPQ548" s="51"/>
      <c r="OPR548" s="50"/>
      <c r="OPS548" s="53"/>
      <c r="OPT548" s="54"/>
      <c r="OPU548" s="55"/>
      <c r="OPV548" s="73"/>
      <c r="OPW548" s="51"/>
      <c r="OPX548" s="50"/>
      <c r="OPY548" s="53"/>
      <c r="OPZ548" s="54"/>
      <c r="OQA548" s="55"/>
      <c r="OQB548" s="73"/>
      <c r="OQC548" s="51"/>
      <c r="OQD548" s="50"/>
      <c r="OQE548" s="53"/>
      <c r="OQF548" s="54"/>
      <c r="OQG548" s="55"/>
      <c r="OQH548" s="73"/>
      <c r="OQI548" s="51"/>
      <c r="OQJ548" s="50"/>
      <c r="OQK548" s="53"/>
      <c r="OQL548" s="54"/>
      <c r="OQM548" s="55"/>
      <c r="OQN548" s="73"/>
      <c r="OQO548" s="51"/>
      <c r="OQP548" s="50"/>
      <c r="OQQ548" s="53"/>
      <c r="OQR548" s="54"/>
      <c r="OQS548" s="55"/>
      <c r="OQT548" s="73"/>
      <c r="OQU548" s="51"/>
      <c r="OQV548" s="50"/>
      <c r="OQW548" s="53"/>
      <c r="OQX548" s="54"/>
      <c r="OQY548" s="55"/>
      <c r="OQZ548" s="73"/>
      <c r="ORA548" s="51"/>
      <c r="ORB548" s="50"/>
      <c r="ORC548" s="53"/>
      <c r="ORD548" s="54"/>
      <c r="ORE548" s="55"/>
      <c r="ORF548" s="73"/>
      <c r="ORG548" s="51"/>
      <c r="ORH548" s="50"/>
      <c r="ORI548" s="53"/>
      <c r="ORJ548" s="54"/>
      <c r="ORK548" s="55"/>
      <c r="ORL548" s="73"/>
      <c r="ORM548" s="51"/>
      <c r="ORN548" s="50"/>
      <c r="ORO548" s="53"/>
      <c r="ORP548" s="54"/>
      <c r="ORQ548" s="55"/>
      <c r="ORR548" s="73"/>
      <c r="ORS548" s="51"/>
      <c r="ORT548" s="50"/>
      <c r="ORU548" s="53"/>
      <c r="ORV548" s="54"/>
      <c r="ORW548" s="55"/>
      <c r="ORX548" s="73"/>
      <c r="ORY548" s="51"/>
      <c r="ORZ548" s="50"/>
      <c r="OSA548" s="53"/>
      <c r="OSB548" s="54"/>
      <c r="OSC548" s="55"/>
      <c r="OSD548" s="73"/>
      <c r="OSE548" s="51"/>
      <c r="OSF548" s="50"/>
      <c r="OSG548" s="53"/>
      <c r="OSH548" s="54"/>
      <c r="OSI548" s="55"/>
      <c r="OSJ548" s="73"/>
      <c r="OSK548" s="51"/>
      <c r="OSL548" s="50"/>
      <c r="OSM548" s="53"/>
      <c r="OSN548" s="54"/>
      <c r="OSO548" s="55"/>
      <c r="OSP548" s="73"/>
      <c r="OSQ548" s="51"/>
      <c r="OSR548" s="50"/>
      <c r="OSS548" s="53"/>
      <c r="OST548" s="54"/>
      <c r="OSU548" s="55"/>
      <c r="OSV548" s="73"/>
      <c r="OSW548" s="51"/>
      <c r="OSX548" s="50"/>
      <c r="OSY548" s="53"/>
      <c r="OSZ548" s="54"/>
      <c r="OTA548" s="55"/>
      <c r="OTB548" s="73"/>
      <c r="OTC548" s="51"/>
      <c r="OTD548" s="50"/>
      <c r="OTE548" s="53"/>
      <c r="OTF548" s="54"/>
      <c r="OTG548" s="55"/>
      <c r="OTH548" s="73"/>
      <c r="OTI548" s="51"/>
      <c r="OTJ548" s="50"/>
      <c r="OTK548" s="53"/>
      <c r="OTL548" s="54"/>
      <c r="OTM548" s="55"/>
      <c r="OTN548" s="73"/>
      <c r="OTO548" s="51"/>
      <c r="OTP548" s="50"/>
      <c r="OTQ548" s="53"/>
      <c r="OTR548" s="54"/>
      <c r="OTS548" s="55"/>
      <c r="OTT548" s="73"/>
      <c r="OTU548" s="51"/>
      <c r="OTV548" s="50"/>
      <c r="OTW548" s="53"/>
      <c r="OTX548" s="54"/>
      <c r="OTY548" s="55"/>
      <c r="OTZ548" s="73"/>
      <c r="OUA548" s="51"/>
      <c r="OUB548" s="50"/>
      <c r="OUC548" s="53"/>
      <c r="OUD548" s="54"/>
      <c r="OUE548" s="55"/>
      <c r="OUF548" s="73"/>
      <c r="OUG548" s="51"/>
      <c r="OUH548" s="50"/>
      <c r="OUI548" s="53"/>
      <c r="OUJ548" s="54"/>
      <c r="OUK548" s="55"/>
      <c r="OUL548" s="73"/>
      <c r="OUM548" s="51"/>
      <c r="OUN548" s="50"/>
      <c r="OUO548" s="53"/>
      <c r="OUP548" s="54"/>
      <c r="OUQ548" s="55"/>
      <c r="OUR548" s="73"/>
      <c r="OUS548" s="51"/>
      <c r="OUT548" s="50"/>
      <c r="OUU548" s="53"/>
      <c r="OUV548" s="54"/>
      <c r="OUW548" s="55"/>
      <c r="OUX548" s="73"/>
      <c r="OUY548" s="51"/>
      <c r="OUZ548" s="50"/>
      <c r="OVA548" s="53"/>
      <c r="OVB548" s="54"/>
      <c r="OVC548" s="55"/>
      <c r="OVD548" s="73"/>
      <c r="OVE548" s="51"/>
      <c r="OVF548" s="50"/>
      <c r="OVG548" s="53"/>
      <c r="OVH548" s="54"/>
      <c r="OVI548" s="55"/>
      <c r="OVJ548" s="73"/>
      <c r="OVK548" s="51"/>
      <c r="OVL548" s="50"/>
      <c r="OVM548" s="53"/>
      <c r="OVN548" s="54"/>
      <c r="OVO548" s="55"/>
      <c r="OVP548" s="73"/>
      <c r="OVQ548" s="51"/>
      <c r="OVR548" s="50"/>
      <c r="OVS548" s="53"/>
      <c r="OVT548" s="54"/>
      <c r="OVU548" s="55"/>
      <c r="OVV548" s="73"/>
      <c r="OVW548" s="51"/>
      <c r="OVX548" s="50"/>
      <c r="OVY548" s="53"/>
      <c r="OVZ548" s="54"/>
      <c r="OWA548" s="55"/>
      <c r="OWB548" s="73"/>
      <c r="OWC548" s="51"/>
      <c r="OWD548" s="50"/>
      <c r="OWE548" s="53"/>
      <c r="OWF548" s="54"/>
      <c r="OWG548" s="55"/>
      <c r="OWH548" s="73"/>
      <c r="OWI548" s="51"/>
      <c r="OWJ548" s="50"/>
      <c r="OWK548" s="53"/>
      <c r="OWL548" s="54"/>
      <c r="OWM548" s="55"/>
      <c r="OWN548" s="73"/>
      <c r="OWO548" s="51"/>
      <c r="OWP548" s="50"/>
      <c r="OWQ548" s="53"/>
      <c r="OWR548" s="54"/>
      <c r="OWS548" s="55"/>
      <c r="OWT548" s="73"/>
      <c r="OWU548" s="51"/>
      <c r="OWV548" s="50"/>
      <c r="OWW548" s="53"/>
      <c r="OWX548" s="54"/>
      <c r="OWY548" s="55"/>
      <c r="OWZ548" s="73"/>
      <c r="OXA548" s="51"/>
      <c r="OXB548" s="50"/>
      <c r="OXC548" s="53"/>
      <c r="OXD548" s="54"/>
      <c r="OXE548" s="55"/>
      <c r="OXF548" s="73"/>
      <c r="OXG548" s="51"/>
      <c r="OXH548" s="50"/>
      <c r="OXI548" s="53"/>
      <c r="OXJ548" s="54"/>
      <c r="OXK548" s="55"/>
      <c r="OXL548" s="73"/>
      <c r="OXM548" s="51"/>
      <c r="OXN548" s="50"/>
      <c r="OXO548" s="53"/>
      <c r="OXP548" s="54"/>
      <c r="OXQ548" s="55"/>
      <c r="OXR548" s="73"/>
      <c r="OXS548" s="51"/>
      <c r="OXT548" s="50"/>
      <c r="OXU548" s="53"/>
      <c r="OXV548" s="54"/>
      <c r="OXW548" s="55"/>
      <c r="OXX548" s="73"/>
      <c r="OXY548" s="51"/>
      <c r="OXZ548" s="50"/>
      <c r="OYA548" s="53"/>
      <c r="OYB548" s="54"/>
      <c r="OYC548" s="55"/>
      <c r="OYD548" s="73"/>
      <c r="OYE548" s="51"/>
      <c r="OYF548" s="50"/>
      <c r="OYG548" s="53"/>
      <c r="OYH548" s="54"/>
      <c r="OYI548" s="55"/>
      <c r="OYJ548" s="73"/>
      <c r="OYK548" s="51"/>
      <c r="OYL548" s="50"/>
      <c r="OYM548" s="53"/>
      <c r="OYN548" s="54"/>
      <c r="OYO548" s="55"/>
      <c r="OYP548" s="73"/>
      <c r="OYQ548" s="51"/>
      <c r="OYR548" s="50"/>
      <c r="OYS548" s="53"/>
      <c r="OYT548" s="54"/>
      <c r="OYU548" s="55"/>
      <c r="OYV548" s="73"/>
      <c r="OYW548" s="51"/>
      <c r="OYX548" s="50"/>
      <c r="OYY548" s="53"/>
      <c r="OYZ548" s="54"/>
      <c r="OZA548" s="55"/>
      <c r="OZB548" s="73"/>
      <c r="OZC548" s="51"/>
      <c r="OZD548" s="50"/>
      <c r="OZE548" s="53"/>
      <c r="OZF548" s="54"/>
      <c r="OZG548" s="55"/>
      <c r="OZH548" s="73"/>
      <c r="OZI548" s="51"/>
      <c r="OZJ548" s="50"/>
      <c r="OZK548" s="53"/>
      <c r="OZL548" s="54"/>
      <c r="OZM548" s="55"/>
      <c r="OZN548" s="73"/>
      <c r="OZO548" s="51"/>
      <c r="OZP548" s="50"/>
      <c r="OZQ548" s="53"/>
      <c r="OZR548" s="54"/>
      <c r="OZS548" s="55"/>
      <c r="OZT548" s="73"/>
      <c r="OZU548" s="51"/>
      <c r="OZV548" s="50"/>
      <c r="OZW548" s="53"/>
      <c r="OZX548" s="54"/>
      <c r="OZY548" s="55"/>
      <c r="OZZ548" s="73"/>
      <c r="PAA548" s="51"/>
      <c r="PAB548" s="50"/>
      <c r="PAC548" s="53"/>
      <c r="PAD548" s="54"/>
      <c r="PAE548" s="55"/>
      <c r="PAF548" s="73"/>
      <c r="PAG548" s="51"/>
      <c r="PAH548" s="50"/>
      <c r="PAI548" s="53"/>
      <c r="PAJ548" s="54"/>
      <c r="PAK548" s="55"/>
      <c r="PAL548" s="73"/>
      <c r="PAM548" s="51"/>
      <c r="PAN548" s="50"/>
      <c r="PAO548" s="53"/>
      <c r="PAP548" s="54"/>
      <c r="PAQ548" s="55"/>
      <c r="PAR548" s="73"/>
      <c r="PAS548" s="51"/>
      <c r="PAT548" s="50"/>
      <c r="PAU548" s="53"/>
      <c r="PAV548" s="54"/>
      <c r="PAW548" s="55"/>
      <c r="PAX548" s="73"/>
      <c r="PAY548" s="51"/>
      <c r="PAZ548" s="50"/>
      <c r="PBA548" s="53"/>
      <c r="PBB548" s="54"/>
      <c r="PBC548" s="55"/>
      <c r="PBD548" s="73"/>
      <c r="PBE548" s="51"/>
      <c r="PBF548" s="50"/>
      <c r="PBG548" s="53"/>
      <c r="PBH548" s="54"/>
      <c r="PBI548" s="55"/>
      <c r="PBJ548" s="73"/>
      <c r="PBK548" s="51"/>
      <c r="PBL548" s="50"/>
      <c r="PBM548" s="53"/>
      <c r="PBN548" s="54"/>
      <c r="PBO548" s="55"/>
      <c r="PBP548" s="73"/>
      <c r="PBQ548" s="51"/>
      <c r="PBR548" s="50"/>
      <c r="PBS548" s="53"/>
      <c r="PBT548" s="54"/>
      <c r="PBU548" s="55"/>
      <c r="PBV548" s="73"/>
      <c r="PBW548" s="51"/>
      <c r="PBX548" s="50"/>
      <c r="PBY548" s="53"/>
      <c r="PBZ548" s="54"/>
      <c r="PCA548" s="55"/>
      <c r="PCB548" s="73"/>
      <c r="PCC548" s="51"/>
      <c r="PCD548" s="50"/>
      <c r="PCE548" s="53"/>
      <c r="PCF548" s="54"/>
      <c r="PCG548" s="55"/>
      <c r="PCH548" s="73"/>
      <c r="PCI548" s="51"/>
      <c r="PCJ548" s="50"/>
      <c r="PCK548" s="53"/>
      <c r="PCL548" s="54"/>
      <c r="PCM548" s="55"/>
      <c r="PCN548" s="73"/>
      <c r="PCO548" s="51"/>
      <c r="PCP548" s="50"/>
      <c r="PCQ548" s="53"/>
      <c r="PCR548" s="54"/>
      <c r="PCS548" s="55"/>
      <c r="PCT548" s="73"/>
      <c r="PCU548" s="51"/>
      <c r="PCV548" s="50"/>
      <c r="PCW548" s="53"/>
      <c r="PCX548" s="54"/>
      <c r="PCY548" s="55"/>
      <c r="PCZ548" s="73"/>
      <c r="PDA548" s="51"/>
      <c r="PDB548" s="50"/>
      <c r="PDC548" s="53"/>
      <c r="PDD548" s="54"/>
      <c r="PDE548" s="55"/>
      <c r="PDF548" s="73"/>
      <c r="PDG548" s="51"/>
      <c r="PDH548" s="50"/>
      <c r="PDI548" s="53"/>
      <c r="PDJ548" s="54"/>
      <c r="PDK548" s="55"/>
      <c r="PDL548" s="73"/>
      <c r="PDM548" s="51"/>
      <c r="PDN548" s="50"/>
      <c r="PDO548" s="53"/>
      <c r="PDP548" s="54"/>
      <c r="PDQ548" s="55"/>
      <c r="PDR548" s="73"/>
      <c r="PDS548" s="51"/>
      <c r="PDT548" s="50"/>
      <c r="PDU548" s="53"/>
      <c r="PDV548" s="54"/>
      <c r="PDW548" s="55"/>
      <c r="PDX548" s="73"/>
      <c r="PDY548" s="51"/>
      <c r="PDZ548" s="50"/>
      <c r="PEA548" s="53"/>
      <c r="PEB548" s="54"/>
      <c r="PEC548" s="55"/>
      <c r="PED548" s="73"/>
      <c r="PEE548" s="51"/>
      <c r="PEF548" s="50"/>
      <c r="PEG548" s="53"/>
      <c r="PEH548" s="54"/>
      <c r="PEI548" s="55"/>
      <c r="PEJ548" s="73"/>
      <c r="PEK548" s="51"/>
      <c r="PEL548" s="50"/>
      <c r="PEM548" s="53"/>
      <c r="PEN548" s="54"/>
      <c r="PEO548" s="55"/>
      <c r="PEP548" s="73"/>
      <c r="PEQ548" s="51"/>
      <c r="PER548" s="50"/>
      <c r="PES548" s="53"/>
      <c r="PET548" s="54"/>
      <c r="PEU548" s="55"/>
      <c r="PEV548" s="73"/>
      <c r="PEW548" s="51"/>
      <c r="PEX548" s="50"/>
      <c r="PEY548" s="53"/>
      <c r="PEZ548" s="54"/>
      <c r="PFA548" s="55"/>
      <c r="PFB548" s="73"/>
      <c r="PFC548" s="51"/>
      <c r="PFD548" s="50"/>
      <c r="PFE548" s="53"/>
      <c r="PFF548" s="54"/>
      <c r="PFG548" s="55"/>
      <c r="PFH548" s="73"/>
      <c r="PFI548" s="51"/>
      <c r="PFJ548" s="50"/>
      <c r="PFK548" s="53"/>
      <c r="PFL548" s="54"/>
      <c r="PFM548" s="55"/>
      <c r="PFN548" s="73"/>
      <c r="PFO548" s="51"/>
      <c r="PFP548" s="50"/>
      <c r="PFQ548" s="53"/>
      <c r="PFR548" s="54"/>
      <c r="PFS548" s="55"/>
      <c r="PFT548" s="73"/>
      <c r="PFU548" s="51"/>
      <c r="PFV548" s="50"/>
      <c r="PFW548" s="53"/>
      <c r="PFX548" s="54"/>
      <c r="PFY548" s="55"/>
      <c r="PFZ548" s="73"/>
      <c r="PGA548" s="51"/>
      <c r="PGB548" s="50"/>
      <c r="PGC548" s="53"/>
      <c r="PGD548" s="54"/>
      <c r="PGE548" s="55"/>
      <c r="PGF548" s="73"/>
      <c r="PGG548" s="51"/>
      <c r="PGH548" s="50"/>
      <c r="PGI548" s="53"/>
      <c r="PGJ548" s="54"/>
      <c r="PGK548" s="55"/>
      <c r="PGL548" s="73"/>
      <c r="PGM548" s="51"/>
      <c r="PGN548" s="50"/>
      <c r="PGO548" s="53"/>
      <c r="PGP548" s="54"/>
      <c r="PGQ548" s="55"/>
      <c r="PGR548" s="73"/>
      <c r="PGS548" s="51"/>
      <c r="PGT548" s="50"/>
      <c r="PGU548" s="53"/>
      <c r="PGV548" s="54"/>
      <c r="PGW548" s="55"/>
      <c r="PGX548" s="73"/>
      <c r="PGY548" s="51"/>
      <c r="PGZ548" s="50"/>
      <c r="PHA548" s="53"/>
      <c r="PHB548" s="54"/>
      <c r="PHC548" s="55"/>
      <c r="PHD548" s="73"/>
      <c r="PHE548" s="51"/>
      <c r="PHF548" s="50"/>
      <c r="PHG548" s="53"/>
      <c r="PHH548" s="54"/>
      <c r="PHI548" s="55"/>
      <c r="PHJ548" s="73"/>
      <c r="PHK548" s="51"/>
      <c r="PHL548" s="50"/>
      <c r="PHM548" s="53"/>
      <c r="PHN548" s="54"/>
      <c r="PHO548" s="55"/>
      <c r="PHP548" s="73"/>
      <c r="PHQ548" s="51"/>
      <c r="PHR548" s="50"/>
      <c r="PHS548" s="53"/>
      <c r="PHT548" s="54"/>
      <c r="PHU548" s="55"/>
      <c r="PHV548" s="73"/>
      <c r="PHW548" s="51"/>
      <c r="PHX548" s="50"/>
      <c r="PHY548" s="53"/>
      <c r="PHZ548" s="54"/>
      <c r="PIA548" s="55"/>
      <c r="PIB548" s="73"/>
      <c r="PIC548" s="51"/>
      <c r="PID548" s="50"/>
      <c r="PIE548" s="53"/>
      <c r="PIF548" s="54"/>
      <c r="PIG548" s="55"/>
      <c r="PIH548" s="73"/>
      <c r="PII548" s="51"/>
      <c r="PIJ548" s="50"/>
      <c r="PIK548" s="53"/>
      <c r="PIL548" s="54"/>
      <c r="PIM548" s="55"/>
      <c r="PIN548" s="73"/>
      <c r="PIO548" s="51"/>
      <c r="PIP548" s="50"/>
      <c r="PIQ548" s="53"/>
      <c r="PIR548" s="54"/>
      <c r="PIS548" s="55"/>
      <c r="PIT548" s="73"/>
      <c r="PIU548" s="51"/>
      <c r="PIV548" s="50"/>
      <c r="PIW548" s="53"/>
      <c r="PIX548" s="54"/>
      <c r="PIY548" s="55"/>
      <c r="PIZ548" s="73"/>
      <c r="PJA548" s="51"/>
      <c r="PJB548" s="50"/>
      <c r="PJC548" s="53"/>
      <c r="PJD548" s="54"/>
      <c r="PJE548" s="55"/>
      <c r="PJF548" s="73"/>
      <c r="PJG548" s="51"/>
      <c r="PJH548" s="50"/>
      <c r="PJI548" s="53"/>
      <c r="PJJ548" s="54"/>
      <c r="PJK548" s="55"/>
      <c r="PJL548" s="73"/>
      <c r="PJM548" s="51"/>
      <c r="PJN548" s="50"/>
      <c r="PJO548" s="53"/>
      <c r="PJP548" s="54"/>
      <c r="PJQ548" s="55"/>
      <c r="PJR548" s="73"/>
      <c r="PJS548" s="51"/>
      <c r="PJT548" s="50"/>
      <c r="PJU548" s="53"/>
      <c r="PJV548" s="54"/>
      <c r="PJW548" s="55"/>
      <c r="PJX548" s="73"/>
      <c r="PJY548" s="51"/>
      <c r="PJZ548" s="50"/>
      <c r="PKA548" s="53"/>
      <c r="PKB548" s="54"/>
      <c r="PKC548" s="55"/>
      <c r="PKD548" s="73"/>
      <c r="PKE548" s="51"/>
      <c r="PKF548" s="50"/>
      <c r="PKG548" s="53"/>
      <c r="PKH548" s="54"/>
      <c r="PKI548" s="55"/>
      <c r="PKJ548" s="73"/>
      <c r="PKK548" s="51"/>
      <c r="PKL548" s="50"/>
      <c r="PKM548" s="53"/>
      <c r="PKN548" s="54"/>
      <c r="PKO548" s="55"/>
      <c r="PKP548" s="73"/>
      <c r="PKQ548" s="51"/>
      <c r="PKR548" s="50"/>
      <c r="PKS548" s="53"/>
      <c r="PKT548" s="54"/>
      <c r="PKU548" s="55"/>
      <c r="PKV548" s="73"/>
      <c r="PKW548" s="51"/>
      <c r="PKX548" s="50"/>
      <c r="PKY548" s="53"/>
      <c r="PKZ548" s="54"/>
      <c r="PLA548" s="55"/>
      <c r="PLB548" s="73"/>
      <c r="PLC548" s="51"/>
      <c r="PLD548" s="50"/>
      <c r="PLE548" s="53"/>
      <c r="PLF548" s="54"/>
      <c r="PLG548" s="55"/>
      <c r="PLH548" s="73"/>
      <c r="PLI548" s="51"/>
      <c r="PLJ548" s="50"/>
      <c r="PLK548" s="53"/>
      <c r="PLL548" s="54"/>
      <c r="PLM548" s="55"/>
      <c r="PLN548" s="73"/>
      <c r="PLO548" s="51"/>
      <c r="PLP548" s="50"/>
      <c r="PLQ548" s="53"/>
      <c r="PLR548" s="54"/>
      <c r="PLS548" s="55"/>
      <c r="PLT548" s="73"/>
      <c r="PLU548" s="51"/>
      <c r="PLV548" s="50"/>
      <c r="PLW548" s="53"/>
      <c r="PLX548" s="54"/>
      <c r="PLY548" s="55"/>
      <c r="PLZ548" s="73"/>
      <c r="PMA548" s="51"/>
      <c r="PMB548" s="50"/>
      <c r="PMC548" s="53"/>
      <c r="PMD548" s="54"/>
      <c r="PME548" s="55"/>
      <c r="PMF548" s="73"/>
      <c r="PMG548" s="51"/>
      <c r="PMH548" s="50"/>
      <c r="PMI548" s="53"/>
      <c r="PMJ548" s="54"/>
      <c r="PMK548" s="55"/>
      <c r="PML548" s="73"/>
      <c r="PMM548" s="51"/>
      <c r="PMN548" s="50"/>
      <c r="PMO548" s="53"/>
      <c r="PMP548" s="54"/>
      <c r="PMQ548" s="55"/>
      <c r="PMR548" s="73"/>
      <c r="PMS548" s="51"/>
      <c r="PMT548" s="50"/>
      <c r="PMU548" s="53"/>
      <c r="PMV548" s="54"/>
      <c r="PMW548" s="55"/>
      <c r="PMX548" s="73"/>
      <c r="PMY548" s="51"/>
      <c r="PMZ548" s="50"/>
      <c r="PNA548" s="53"/>
      <c r="PNB548" s="54"/>
      <c r="PNC548" s="55"/>
      <c r="PND548" s="73"/>
      <c r="PNE548" s="51"/>
      <c r="PNF548" s="50"/>
      <c r="PNG548" s="53"/>
      <c r="PNH548" s="54"/>
      <c r="PNI548" s="55"/>
      <c r="PNJ548" s="73"/>
      <c r="PNK548" s="51"/>
      <c r="PNL548" s="50"/>
      <c r="PNM548" s="53"/>
      <c r="PNN548" s="54"/>
      <c r="PNO548" s="55"/>
      <c r="PNP548" s="73"/>
      <c r="PNQ548" s="51"/>
      <c r="PNR548" s="50"/>
      <c r="PNS548" s="53"/>
      <c r="PNT548" s="54"/>
      <c r="PNU548" s="55"/>
      <c r="PNV548" s="73"/>
      <c r="PNW548" s="51"/>
      <c r="PNX548" s="50"/>
      <c r="PNY548" s="53"/>
      <c r="PNZ548" s="54"/>
      <c r="POA548" s="55"/>
      <c r="POB548" s="73"/>
      <c r="POC548" s="51"/>
      <c r="POD548" s="50"/>
      <c r="POE548" s="53"/>
      <c r="POF548" s="54"/>
      <c r="POG548" s="55"/>
      <c r="POH548" s="73"/>
      <c r="POI548" s="51"/>
      <c r="POJ548" s="50"/>
      <c r="POK548" s="53"/>
      <c r="POL548" s="54"/>
      <c r="POM548" s="55"/>
      <c r="PON548" s="73"/>
      <c r="POO548" s="51"/>
      <c r="POP548" s="50"/>
      <c r="POQ548" s="53"/>
      <c r="POR548" s="54"/>
      <c r="POS548" s="55"/>
      <c r="POT548" s="73"/>
      <c r="POU548" s="51"/>
      <c r="POV548" s="50"/>
      <c r="POW548" s="53"/>
      <c r="POX548" s="54"/>
      <c r="POY548" s="55"/>
      <c r="POZ548" s="73"/>
      <c r="PPA548" s="51"/>
      <c r="PPB548" s="50"/>
      <c r="PPC548" s="53"/>
      <c r="PPD548" s="54"/>
      <c r="PPE548" s="55"/>
      <c r="PPF548" s="73"/>
      <c r="PPG548" s="51"/>
      <c r="PPH548" s="50"/>
      <c r="PPI548" s="53"/>
      <c r="PPJ548" s="54"/>
      <c r="PPK548" s="55"/>
      <c r="PPL548" s="73"/>
      <c r="PPM548" s="51"/>
      <c r="PPN548" s="50"/>
      <c r="PPO548" s="53"/>
      <c r="PPP548" s="54"/>
      <c r="PPQ548" s="55"/>
      <c r="PPR548" s="73"/>
      <c r="PPS548" s="51"/>
      <c r="PPT548" s="50"/>
      <c r="PPU548" s="53"/>
      <c r="PPV548" s="54"/>
      <c r="PPW548" s="55"/>
      <c r="PPX548" s="73"/>
      <c r="PPY548" s="51"/>
      <c r="PPZ548" s="50"/>
      <c r="PQA548" s="53"/>
      <c r="PQB548" s="54"/>
      <c r="PQC548" s="55"/>
      <c r="PQD548" s="73"/>
      <c r="PQE548" s="51"/>
      <c r="PQF548" s="50"/>
      <c r="PQG548" s="53"/>
      <c r="PQH548" s="54"/>
      <c r="PQI548" s="55"/>
      <c r="PQJ548" s="73"/>
      <c r="PQK548" s="51"/>
      <c r="PQL548" s="50"/>
      <c r="PQM548" s="53"/>
      <c r="PQN548" s="54"/>
      <c r="PQO548" s="55"/>
      <c r="PQP548" s="73"/>
      <c r="PQQ548" s="51"/>
      <c r="PQR548" s="50"/>
      <c r="PQS548" s="53"/>
      <c r="PQT548" s="54"/>
      <c r="PQU548" s="55"/>
      <c r="PQV548" s="73"/>
      <c r="PQW548" s="51"/>
      <c r="PQX548" s="50"/>
      <c r="PQY548" s="53"/>
      <c r="PQZ548" s="54"/>
      <c r="PRA548" s="55"/>
      <c r="PRB548" s="73"/>
      <c r="PRC548" s="51"/>
      <c r="PRD548" s="50"/>
      <c r="PRE548" s="53"/>
      <c r="PRF548" s="54"/>
      <c r="PRG548" s="55"/>
      <c r="PRH548" s="73"/>
      <c r="PRI548" s="51"/>
      <c r="PRJ548" s="50"/>
      <c r="PRK548" s="53"/>
      <c r="PRL548" s="54"/>
      <c r="PRM548" s="55"/>
      <c r="PRN548" s="73"/>
      <c r="PRO548" s="51"/>
      <c r="PRP548" s="50"/>
      <c r="PRQ548" s="53"/>
      <c r="PRR548" s="54"/>
      <c r="PRS548" s="55"/>
      <c r="PRT548" s="73"/>
      <c r="PRU548" s="51"/>
      <c r="PRV548" s="50"/>
      <c r="PRW548" s="53"/>
      <c r="PRX548" s="54"/>
      <c r="PRY548" s="55"/>
      <c r="PRZ548" s="73"/>
      <c r="PSA548" s="51"/>
      <c r="PSB548" s="50"/>
      <c r="PSC548" s="53"/>
      <c r="PSD548" s="54"/>
      <c r="PSE548" s="55"/>
      <c r="PSF548" s="73"/>
      <c r="PSG548" s="51"/>
      <c r="PSH548" s="50"/>
      <c r="PSI548" s="53"/>
      <c r="PSJ548" s="54"/>
      <c r="PSK548" s="55"/>
      <c r="PSL548" s="73"/>
      <c r="PSM548" s="51"/>
      <c r="PSN548" s="50"/>
      <c r="PSO548" s="53"/>
      <c r="PSP548" s="54"/>
      <c r="PSQ548" s="55"/>
      <c r="PSR548" s="73"/>
      <c r="PSS548" s="51"/>
      <c r="PST548" s="50"/>
      <c r="PSU548" s="53"/>
      <c r="PSV548" s="54"/>
      <c r="PSW548" s="55"/>
      <c r="PSX548" s="73"/>
      <c r="PSY548" s="51"/>
      <c r="PSZ548" s="50"/>
      <c r="PTA548" s="53"/>
      <c r="PTB548" s="54"/>
      <c r="PTC548" s="55"/>
      <c r="PTD548" s="73"/>
      <c r="PTE548" s="51"/>
      <c r="PTF548" s="50"/>
      <c r="PTG548" s="53"/>
      <c r="PTH548" s="54"/>
      <c r="PTI548" s="55"/>
      <c r="PTJ548" s="73"/>
      <c r="PTK548" s="51"/>
      <c r="PTL548" s="50"/>
      <c r="PTM548" s="53"/>
      <c r="PTN548" s="54"/>
      <c r="PTO548" s="55"/>
      <c r="PTP548" s="73"/>
      <c r="PTQ548" s="51"/>
      <c r="PTR548" s="50"/>
      <c r="PTS548" s="53"/>
      <c r="PTT548" s="54"/>
      <c r="PTU548" s="55"/>
      <c r="PTV548" s="73"/>
      <c r="PTW548" s="51"/>
      <c r="PTX548" s="50"/>
      <c r="PTY548" s="53"/>
      <c r="PTZ548" s="54"/>
      <c r="PUA548" s="55"/>
      <c r="PUB548" s="73"/>
      <c r="PUC548" s="51"/>
      <c r="PUD548" s="50"/>
      <c r="PUE548" s="53"/>
      <c r="PUF548" s="54"/>
      <c r="PUG548" s="55"/>
      <c r="PUH548" s="73"/>
      <c r="PUI548" s="51"/>
      <c r="PUJ548" s="50"/>
      <c r="PUK548" s="53"/>
      <c r="PUL548" s="54"/>
      <c r="PUM548" s="55"/>
      <c r="PUN548" s="73"/>
      <c r="PUO548" s="51"/>
      <c r="PUP548" s="50"/>
      <c r="PUQ548" s="53"/>
      <c r="PUR548" s="54"/>
      <c r="PUS548" s="55"/>
      <c r="PUT548" s="73"/>
      <c r="PUU548" s="51"/>
      <c r="PUV548" s="50"/>
      <c r="PUW548" s="53"/>
      <c r="PUX548" s="54"/>
      <c r="PUY548" s="55"/>
      <c r="PUZ548" s="73"/>
      <c r="PVA548" s="51"/>
      <c r="PVB548" s="50"/>
      <c r="PVC548" s="53"/>
      <c r="PVD548" s="54"/>
      <c r="PVE548" s="55"/>
      <c r="PVF548" s="73"/>
      <c r="PVG548" s="51"/>
      <c r="PVH548" s="50"/>
      <c r="PVI548" s="53"/>
      <c r="PVJ548" s="54"/>
      <c r="PVK548" s="55"/>
      <c r="PVL548" s="73"/>
      <c r="PVM548" s="51"/>
      <c r="PVN548" s="50"/>
      <c r="PVO548" s="53"/>
      <c r="PVP548" s="54"/>
      <c r="PVQ548" s="55"/>
      <c r="PVR548" s="73"/>
      <c r="PVS548" s="51"/>
      <c r="PVT548" s="50"/>
      <c r="PVU548" s="53"/>
      <c r="PVV548" s="54"/>
      <c r="PVW548" s="55"/>
      <c r="PVX548" s="73"/>
      <c r="PVY548" s="51"/>
      <c r="PVZ548" s="50"/>
      <c r="PWA548" s="53"/>
      <c r="PWB548" s="54"/>
      <c r="PWC548" s="55"/>
      <c r="PWD548" s="73"/>
      <c r="PWE548" s="51"/>
      <c r="PWF548" s="50"/>
      <c r="PWG548" s="53"/>
      <c r="PWH548" s="54"/>
      <c r="PWI548" s="55"/>
      <c r="PWJ548" s="73"/>
      <c r="PWK548" s="51"/>
      <c r="PWL548" s="50"/>
      <c r="PWM548" s="53"/>
      <c r="PWN548" s="54"/>
      <c r="PWO548" s="55"/>
      <c r="PWP548" s="73"/>
      <c r="PWQ548" s="51"/>
      <c r="PWR548" s="50"/>
      <c r="PWS548" s="53"/>
      <c r="PWT548" s="54"/>
      <c r="PWU548" s="55"/>
      <c r="PWV548" s="73"/>
      <c r="PWW548" s="51"/>
      <c r="PWX548" s="50"/>
      <c r="PWY548" s="53"/>
      <c r="PWZ548" s="54"/>
      <c r="PXA548" s="55"/>
      <c r="PXB548" s="73"/>
      <c r="PXC548" s="51"/>
      <c r="PXD548" s="50"/>
      <c r="PXE548" s="53"/>
      <c r="PXF548" s="54"/>
      <c r="PXG548" s="55"/>
      <c r="PXH548" s="73"/>
      <c r="PXI548" s="51"/>
      <c r="PXJ548" s="50"/>
      <c r="PXK548" s="53"/>
      <c r="PXL548" s="54"/>
      <c r="PXM548" s="55"/>
      <c r="PXN548" s="73"/>
      <c r="PXO548" s="51"/>
      <c r="PXP548" s="50"/>
      <c r="PXQ548" s="53"/>
      <c r="PXR548" s="54"/>
      <c r="PXS548" s="55"/>
      <c r="PXT548" s="73"/>
      <c r="PXU548" s="51"/>
      <c r="PXV548" s="50"/>
      <c r="PXW548" s="53"/>
      <c r="PXX548" s="54"/>
      <c r="PXY548" s="55"/>
      <c r="PXZ548" s="73"/>
      <c r="PYA548" s="51"/>
      <c r="PYB548" s="50"/>
      <c r="PYC548" s="53"/>
      <c r="PYD548" s="54"/>
      <c r="PYE548" s="55"/>
      <c r="PYF548" s="73"/>
      <c r="PYG548" s="51"/>
      <c r="PYH548" s="50"/>
      <c r="PYI548" s="53"/>
      <c r="PYJ548" s="54"/>
      <c r="PYK548" s="55"/>
      <c r="PYL548" s="73"/>
      <c r="PYM548" s="51"/>
      <c r="PYN548" s="50"/>
      <c r="PYO548" s="53"/>
      <c r="PYP548" s="54"/>
      <c r="PYQ548" s="55"/>
      <c r="PYR548" s="73"/>
      <c r="PYS548" s="51"/>
      <c r="PYT548" s="50"/>
      <c r="PYU548" s="53"/>
      <c r="PYV548" s="54"/>
      <c r="PYW548" s="55"/>
      <c r="PYX548" s="73"/>
      <c r="PYY548" s="51"/>
      <c r="PYZ548" s="50"/>
      <c r="PZA548" s="53"/>
      <c r="PZB548" s="54"/>
      <c r="PZC548" s="55"/>
      <c r="PZD548" s="73"/>
      <c r="PZE548" s="51"/>
      <c r="PZF548" s="50"/>
      <c r="PZG548" s="53"/>
      <c r="PZH548" s="54"/>
      <c r="PZI548" s="55"/>
      <c r="PZJ548" s="73"/>
      <c r="PZK548" s="51"/>
      <c r="PZL548" s="50"/>
      <c r="PZM548" s="53"/>
      <c r="PZN548" s="54"/>
      <c r="PZO548" s="55"/>
      <c r="PZP548" s="73"/>
      <c r="PZQ548" s="51"/>
      <c r="PZR548" s="50"/>
      <c r="PZS548" s="53"/>
      <c r="PZT548" s="54"/>
      <c r="PZU548" s="55"/>
      <c r="PZV548" s="73"/>
      <c r="PZW548" s="51"/>
      <c r="PZX548" s="50"/>
      <c r="PZY548" s="53"/>
      <c r="PZZ548" s="54"/>
      <c r="QAA548" s="55"/>
      <c r="QAB548" s="73"/>
      <c r="QAC548" s="51"/>
      <c r="QAD548" s="50"/>
      <c r="QAE548" s="53"/>
      <c r="QAF548" s="54"/>
      <c r="QAG548" s="55"/>
      <c r="QAH548" s="73"/>
      <c r="QAI548" s="51"/>
      <c r="QAJ548" s="50"/>
      <c r="QAK548" s="53"/>
      <c r="QAL548" s="54"/>
      <c r="QAM548" s="55"/>
      <c r="QAN548" s="73"/>
      <c r="QAO548" s="51"/>
      <c r="QAP548" s="50"/>
      <c r="QAQ548" s="53"/>
      <c r="QAR548" s="54"/>
      <c r="QAS548" s="55"/>
      <c r="QAT548" s="73"/>
      <c r="QAU548" s="51"/>
      <c r="QAV548" s="50"/>
      <c r="QAW548" s="53"/>
      <c r="QAX548" s="54"/>
      <c r="QAY548" s="55"/>
      <c r="QAZ548" s="73"/>
      <c r="QBA548" s="51"/>
      <c r="QBB548" s="50"/>
      <c r="QBC548" s="53"/>
      <c r="QBD548" s="54"/>
      <c r="QBE548" s="55"/>
      <c r="QBF548" s="73"/>
      <c r="QBG548" s="51"/>
      <c r="QBH548" s="50"/>
      <c r="QBI548" s="53"/>
      <c r="QBJ548" s="54"/>
      <c r="QBK548" s="55"/>
      <c r="QBL548" s="73"/>
      <c r="QBM548" s="51"/>
      <c r="QBN548" s="50"/>
      <c r="QBO548" s="53"/>
      <c r="QBP548" s="54"/>
      <c r="QBQ548" s="55"/>
      <c r="QBR548" s="73"/>
      <c r="QBS548" s="51"/>
      <c r="QBT548" s="50"/>
      <c r="QBU548" s="53"/>
      <c r="QBV548" s="54"/>
      <c r="QBW548" s="55"/>
      <c r="QBX548" s="73"/>
      <c r="QBY548" s="51"/>
      <c r="QBZ548" s="50"/>
      <c r="QCA548" s="53"/>
      <c r="QCB548" s="54"/>
      <c r="QCC548" s="55"/>
      <c r="QCD548" s="73"/>
      <c r="QCE548" s="51"/>
      <c r="QCF548" s="50"/>
      <c r="QCG548" s="53"/>
      <c r="QCH548" s="54"/>
      <c r="QCI548" s="55"/>
      <c r="QCJ548" s="73"/>
      <c r="QCK548" s="51"/>
      <c r="QCL548" s="50"/>
      <c r="QCM548" s="53"/>
      <c r="QCN548" s="54"/>
      <c r="QCO548" s="55"/>
      <c r="QCP548" s="73"/>
      <c r="QCQ548" s="51"/>
      <c r="QCR548" s="50"/>
      <c r="QCS548" s="53"/>
      <c r="QCT548" s="54"/>
      <c r="QCU548" s="55"/>
      <c r="QCV548" s="73"/>
      <c r="QCW548" s="51"/>
      <c r="QCX548" s="50"/>
      <c r="QCY548" s="53"/>
      <c r="QCZ548" s="54"/>
      <c r="QDA548" s="55"/>
      <c r="QDB548" s="73"/>
      <c r="QDC548" s="51"/>
      <c r="QDD548" s="50"/>
      <c r="QDE548" s="53"/>
      <c r="QDF548" s="54"/>
      <c r="QDG548" s="55"/>
      <c r="QDH548" s="73"/>
      <c r="QDI548" s="51"/>
      <c r="QDJ548" s="50"/>
      <c r="QDK548" s="53"/>
      <c r="QDL548" s="54"/>
      <c r="QDM548" s="55"/>
      <c r="QDN548" s="73"/>
      <c r="QDO548" s="51"/>
      <c r="QDP548" s="50"/>
      <c r="QDQ548" s="53"/>
      <c r="QDR548" s="54"/>
      <c r="QDS548" s="55"/>
      <c r="QDT548" s="73"/>
      <c r="QDU548" s="51"/>
      <c r="QDV548" s="50"/>
      <c r="QDW548" s="53"/>
      <c r="QDX548" s="54"/>
      <c r="QDY548" s="55"/>
      <c r="QDZ548" s="73"/>
      <c r="QEA548" s="51"/>
      <c r="QEB548" s="50"/>
      <c r="QEC548" s="53"/>
      <c r="QED548" s="54"/>
      <c r="QEE548" s="55"/>
      <c r="QEF548" s="73"/>
      <c r="QEG548" s="51"/>
      <c r="QEH548" s="50"/>
      <c r="QEI548" s="53"/>
      <c r="QEJ548" s="54"/>
      <c r="QEK548" s="55"/>
      <c r="QEL548" s="73"/>
      <c r="QEM548" s="51"/>
      <c r="QEN548" s="50"/>
      <c r="QEO548" s="53"/>
      <c r="QEP548" s="54"/>
      <c r="QEQ548" s="55"/>
      <c r="QER548" s="73"/>
      <c r="QES548" s="51"/>
      <c r="QET548" s="50"/>
      <c r="QEU548" s="53"/>
      <c r="QEV548" s="54"/>
      <c r="QEW548" s="55"/>
      <c r="QEX548" s="73"/>
      <c r="QEY548" s="51"/>
      <c r="QEZ548" s="50"/>
      <c r="QFA548" s="53"/>
      <c r="QFB548" s="54"/>
      <c r="QFC548" s="55"/>
      <c r="QFD548" s="73"/>
      <c r="QFE548" s="51"/>
      <c r="QFF548" s="50"/>
      <c r="QFG548" s="53"/>
      <c r="QFH548" s="54"/>
      <c r="QFI548" s="55"/>
      <c r="QFJ548" s="73"/>
      <c r="QFK548" s="51"/>
      <c r="QFL548" s="50"/>
      <c r="QFM548" s="53"/>
      <c r="QFN548" s="54"/>
      <c r="QFO548" s="55"/>
      <c r="QFP548" s="73"/>
      <c r="QFQ548" s="51"/>
      <c r="QFR548" s="50"/>
      <c r="QFS548" s="53"/>
      <c r="QFT548" s="54"/>
      <c r="QFU548" s="55"/>
      <c r="QFV548" s="73"/>
      <c r="QFW548" s="51"/>
      <c r="QFX548" s="50"/>
      <c r="QFY548" s="53"/>
      <c r="QFZ548" s="54"/>
      <c r="QGA548" s="55"/>
      <c r="QGB548" s="73"/>
      <c r="QGC548" s="51"/>
      <c r="QGD548" s="50"/>
      <c r="QGE548" s="53"/>
      <c r="QGF548" s="54"/>
      <c r="QGG548" s="55"/>
      <c r="QGH548" s="73"/>
      <c r="QGI548" s="51"/>
      <c r="QGJ548" s="50"/>
      <c r="QGK548" s="53"/>
      <c r="QGL548" s="54"/>
      <c r="QGM548" s="55"/>
      <c r="QGN548" s="73"/>
      <c r="QGO548" s="51"/>
      <c r="QGP548" s="50"/>
      <c r="QGQ548" s="53"/>
      <c r="QGR548" s="54"/>
      <c r="QGS548" s="55"/>
      <c r="QGT548" s="73"/>
      <c r="QGU548" s="51"/>
      <c r="QGV548" s="50"/>
      <c r="QGW548" s="53"/>
      <c r="QGX548" s="54"/>
      <c r="QGY548" s="55"/>
      <c r="QGZ548" s="73"/>
      <c r="QHA548" s="51"/>
      <c r="QHB548" s="50"/>
      <c r="QHC548" s="53"/>
      <c r="QHD548" s="54"/>
      <c r="QHE548" s="55"/>
      <c r="QHF548" s="73"/>
      <c r="QHG548" s="51"/>
      <c r="QHH548" s="50"/>
      <c r="QHI548" s="53"/>
      <c r="QHJ548" s="54"/>
      <c r="QHK548" s="55"/>
      <c r="QHL548" s="73"/>
      <c r="QHM548" s="51"/>
      <c r="QHN548" s="50"/>
      <c r="QHO548" s="53"/>
      <c r="QHP548" s="54"/>
      <c r="QHQ548" s="55"/>
      <c r="QHR548" s="73"/>
      <c r="QHS548" s="51"/>
      <c r="QHT548" s="50"/>
      <c r="QHU548" s="53"/>
      <c r="QHV548" s="54"/>
      <c r="QHW548" s="55"/>
      <c r="QHX548" s="73"/>
      <c r="QHY548" s="51"/>
      <c r="QHZ548" s="50"/>
      <c r="QIA548" s="53"/>
      <c r="QIB548" s="54"/>
      <c r="QIC548" s="55"/>
      <c r="QID548" s="73"/>
      <c r="QIE548" s="51"/>
      <c r="QIF548" s="50"/>
      <c r="QIG548" s="53"/>
      <c r="QIH548" s="54"/>
      <c r="QII548" s="55"/>
      <c r="QIJ548" s="73"/>
      <c r="QIK548" s="51"/>
      <c r="QIL548" s="50"/>
      <c r="QIM548" s="53"/>
      <c r="QIN548" s="54"/>
      <c r="QIO548" s="55"/>
      <c r="QIP548" s="73"/>
      <c r="QIQ548" s="51"/>
      <c r="QIR548" s="50"/>
      <c r="QIS548" s="53"/>
      <c r="QIT548" s="54"/>
      <c r="QIU548" s="55"/>
      <c r="QIV548" s="73"/>
      <c r="QIW548" s="51"/>
      <c r="QIX548" s="50"/>
      <c r="QIY548" s="53"/>
      <c r="QIZ548" s="54"/>
      <c r="QJA548" s="55"/>
      <c r="QJB548" s="73"/>
      <c r="QJC548" s="51"/>
      <c r="QJD548" s="50"/>
      <c r="QJE548" s="53"/>
      <c r="QJF548" s="54"/>
      <c r="QJG548" s="55"/>
      <c r="QJH548" s="73"/>
      <c r="QJI548" s="51"/>
      <c r="QJJ548" s="50"/>
      <c r="QJK548" s="53"/>
      <c r="QJL548" s="54"/>
      <c r="QJM548" s="55"/>
      <c r="QJN548" s="73"/>
      <c r="QJO548" s="51"/>
      <c r="QJP548" s="50"/>
      <c r="QJQ548" s="53"/>
      <c r="QJR548" s="54"/>
      <c r="QJS548" s="55"/>
      <c r="QJT548" s="73"/>
      <c r="QJU548" s="51"/>
      <c r="QJV548" s="50"/>
      <c r="QJW548" s="53"/>
      <c r="QJX548" s="54"/>
      <c r="QJY548" s="55"/>
      <c r="QJZ548" s="73"/>
      <c r="QKA548" s="51"/>
      <c r="QKB548" s="50"/>
      <c r="QKC548" s="53"/>
      <c r="QKD548" s="54"/>
      <c r="QKE548" s="55"/>
      <c r="QKF548" s="73"/>
      <c r="QKG548" s="51"/>
      <c r="QKH548" s="50"/>
      <c r="QKI548" s="53"/>
      <c r="QKJ548" s="54"/>
      <c r="QKK548" s="55"/>
      <c r="QKL548" s="73"/>
      <c r="QKM548" s="51"/>
      <c r="QKN548" s="50"/>
      <c r="QKO548" s="53"/>
      <c r="QKP548" s="54"/>
      <c r="QKQ548" s="55"/>
      <c r="QKR548" s="73"/>
      <c r="QKS548" s="51"/>
      <c r="QKT548" s="50"/>
      <c r="QKU548" s="53"/>
      <c r="QKV548" s="54"/>
      <c r="QKW548" s="55"/>
      <c r="QKX548" s="73"/>
      <c r="QKY548" s="51"/>
      <c r="QKZ548" s="50"/>
      <c r="QLA548" s="53"/>
      <c r="QLB548" s="54"/>
      <c r="QLC548" s="55"/>
      <c r="QLD548" s="73"/>
      <c r="QLE548" s="51"/>
      <c r="QLF548" s="50"/>
      <c r="QLG548" s="53"/>
      <c r="QLH548" s="54"/>
      <c r="QLI548" s="55"/>
      <c r="QLJ548" s="73"/>
      <c r="QLK548" s="51"/>
      <c r="QLL548" s="50"/>
      <c r="QLM548" s="53"/>
      <c r="QLN548" s="54"/>
      <c r="QLO548" s="55"/>
      <c r="QLP548" s="73"/>
      <c r="QLQ548" s="51"/>
      <c r="QLR548" s="50"/>
      <c r="QLS548" s="53"/>
      <c r="QLT548" s="54"/>
      <c r="QLU548" s="55"/>
      <c r="QLV548" s="73"/>
      <c r="QLW548" s="51"/>
      <c r="QLX548" s="50"/>
      <c r="QLY548" s="53"/>
      <c r="QLZ548" s="54"/>
      <c r="QMA548" s="55"/>
      <c r="QMB548" s="73"/>
      <c r="QMC548" s="51"/>
      <c r="QMD548" s="50"/>
      <c r="QME548" s="53"/>
      <c r="QMF548" s="54"/>
      <c r="QMG548" s="55"/>
      <c r="QMH548" s="73"/>
      <c r="QMI548" s="51"/>
      <c r="QMJ548" s="50"/>
      <c r="QMK548" s="53"/>
      <c r="QML548" s="54"/>
      <c r="QMM548" s="55"/>
      <c r="QMN548" s="73"/>
      <c r="QMO548" s="51"/>
      <c r="QMP548" s="50"/>
      <c r="QMQ548" s="53"/>
      <c r="QMR548" s="54"/>
      <c r="QMS548" s="55"/>
      <c r="QMT548" s="73"/>
      <c r="QMU548" s="51"/>
      <c r="QMV548" s="50"/>
      <c r="QMW548" s="53"/>
      <c r="QMX548" s="54"/>
      <c r="QMY548" s="55"/>
      <c r="QMZ548" s="73"/>
      <c r="QNA548" s="51"/>
      <c r="QNB548" s="50"/>
      <c r="QNC548" s="53"/>
      <c r="QND548" s="54"/>
      <c r="QNE548" s="55"/>
      <c r="QNF548" s="73"/>
      <c r="QNG548" s="51"/>
      <c r="QNH548" s="50"/>
      <c r="QNI548" s="53"/>
      <c r="QNJ548" s="54"/>
      <c r="QNK548" s="55"/>
      <c r="QNL548" s="73"/>
      <c r="QNM548" s="51"/>
      <c r="QNN548" s="50"/>
      <c r="QNO548" s="53"/>
      <c r="QNP548" s="54"/>
      <c r="QNQ548" s="55"/>
      <c r="QNR548" s="73"/>
      <c r="QNS548" s="51"/>
      <c r="QNT548" s="50"/>
      <c r="QNU548" s="53"/>
      <c r="QNV548" s="54"/>
      <c r="QNW548" s="55"/>
      <c r="QNX548" s="73"/>
      <c r="QNY548" s="51"/>
      <c r="QNZ548" s="50"/>
      <c r="QOA548" s="53"/>
      <c r="QOB548" s="54"/>
      <c r="QOC548" s="55"/>
      <c r="QOD548" s="73"/>
      <c r="QOE548" s="51"/>
      <c r="QOF548" s="50"/>
      <c r="QOG548" s="53"/>
      <c r="QOH548" s="54"/>
      <c r="QOI548" s="55"/>
      <c r="QOJ548" s="73"/>
      <c r="QOK548" s="51"/>
      <c r="QOL548" s="50"/>
      <c r="QOM548" s="53"/>
      <c r="QON548" s="54"/>
      <c r="QOO548" s="55"/>
      <c r="QOP548" s="73"/>
      <c r="QOQ548" s="51"/>
      <c r="QOR548" s="50"/>
      <c r="QOS548" s="53"/>
      <c r="QOT548" s="54"/>
      <c r="QOU548" s="55"/>
      <c r="QOV548" s="73"/>
      <c r="QOW548" s="51"/>
      <c r="QOX548" s="50"/>
      <c r="QOY548" s="53"/>
      <c r="QOZ548" s="54"/>
      <c r="QPA548" s="55"/>
      <c r="QPB548" s="73"/>
      <c r="QPC548" s="51"/>
      <c r="QPD548" s="50"/>
      <c r="QPE548" s="53"/>
      <c r="QPF548" s="54"/>
      <c r="QPG548" s="55"/>
      <c r="QPH548" s="73"/>
      <c r="QPI548" s="51"/>
      <c r="QPJ548" s="50"/>
      <c r="QPK548" s="53"/>
      <c r="QPL548" s="54"/>
      <c r="QPM548" s="55"/>
      <c r="QPN548" s="73"/>
      <c r="QPO548" s="51"/>
      <c r="QPP548" s="50"/>
      <c r="QPQ548" s="53"/>
      <c r="QPR548" s="54"/>
      <c r="QPS548" s="55"/>
      <c r="QPT548" s="73"/>
      <c r="QPU548" s="51"/>
      <c r="QPV548" s="50"/>
      <c r="QPW548" s="53"/>
      <c r="QPX548" s="54"/>
      <c r="QPY548" s="55"/>
      <c r="QPZ548" s="73"/>
      <c r="QQA548" s="51"/>
      <c r="QQB548" s="50"/>
      <c r="QQC548" s="53"/>
      <c r="QQD548" s="54"/>
      <c r="QQE548" s="55"/>
      <c r="QQF548" s="73"/>
      <c r="QQG548" s="51"/>
      <c r="QQH548" s="50"/>
      <c r="QQI548" s="53"/>
      <c r="QQJ548" s="54"/>
      <c r="QQK548" s="55"/>
      <c r="QQL548" s="73"/>
      <c r="QQM548" s="51"/>
      <c r="QQN548" s="50"/>
      <c r="QQO548" s="53"/>
      <c r="QQP548" s="54"/>
      <c r="QQQ548" s="55"/>
      <c r="QQR548" s="73"/>
      <c r="QQS548" s="51"/>
      <c r="QQT548" s="50"/>
      <c r="QQU548" s="53"/>
      <c r="QQV548" s="54"/>
      <c r="QQW548" s="55"/>
      <c r="QQX548" s="73"/>
      <c r="QQY548" s="51"/>
      <c r="QQZ548" s="50"/>
      <c r="QRA548" s="53"/>
      <c r="QRB548" s="54"/>
      <c r="QRC548" s="55"/>
      <c r="QRD548" s="73"/>
      <c r="QRE548" s="51"/>
      <c r="QRF548" s="50"/>
      <c r="QRG548" s="53"/>
      <c r="QRH548" s="54"/>
      <c r="QRI548" s="55"/>
      <c r="QRJ548" s="73"/>
      <c r="QRK548" s="51"/>
      <c r="QRL548" s="50"/>
      <c r="QRM548" s="53"/>
      <c r="QRN548" s="54"/>
      <c r="QRO548" s="55"/>
      <c r="QRP548" s="73"/>
      <c r="QRQ548" s="51"/>
      <c r="QRR548" s="50"/>
      <c r="QRS548" s="53"/>
      <c r="QRT548" s="54"/>
      <c r="QRU548" s="55"/>
      <c r="QRV548" s="73"/>
      <c r="QRW548" s="51"/>
      <c r="QRX548" s="50"/>
      <c r="QRY548" s="53"/>
      <c r="QRZ548" s="54"/>
      <c r="QSA548" s="55"/>
      <c r="QSB548" s="73"/>
      <c r="QSC548" s="51"/>
      <c r="QSD548" s="50"/>
      <c r="QSE548" s="53"/>
      <c r="QSF548" s="54"/>
      <c r="QSG548" s="55"/>
      <c r="QSH548" s="73"/>
      <c r="QSI548" s="51"/>
      <c r="QSJ548" s="50"/>
      <c r="QSK548" s="53"/>
      <c r="QSL548" s="54"/>
      <c r="QSM548" s="55"/>
      <c r="QSN548" s="73"/>
      <c r="QSO548" s="51"/>
      <c r="QSP548" s="50"/>
      <c r="QSQ548" s="53"/>
      <c r="QSR548" s="54"/>
      <c r="QSS548" s="55"/>
      <c r="QST548" s="73"/>
      <c r="QSU548" s="51"/>
      <c r="QSV548" s="50"/>
      <c r="QSW548" s="53"/>
      <c r="QSX548" s="54"/>
      <c r="QSY548" s="55"/>
      <c r="QSZ548" s="73"/>
      <c r="QTA548" s="51"/>
      <c r="QTB548" s="50"/>
      <c r="QTC548" s="53"/>
      <c r="QTD548" s="54"/>
      <c r="QTE548" s="55"/>
      <c r="QTF548" s="73"/>
      <c r="QTG548" s="51"/>
      <c r="QTH548" s="50"/>
      <c r="QTI548" s="53"/>
      <c r="QTJ548" s="54"/>
      <c r="QTK548" s="55"/>
      <c r="QTL548" s="73"/>
      <c r="QTM548" s="51"/>
      <c r="QTN548" s="50"/>
      <c r="QTO548" s="53"/>
      <c r="QTP548" s="54"/>
      <c r="QTQ548" s="55"/>
      <c r="QTR548" s="73"/>
      <c r="QTS548" s="51"/>
      <c r="QTT548" s="50"/>
      <c r="QTU548" s="53"/>
      <c r="QTV548" s="54"/>
      <c r="QTW548" s="55"/>
      <c r="QTX548" s="73"/>
      <c r="QTY548" s="51"/>
      <c r="QTZ548" s="50"/>
      <c r="QUA548" s="53"/>
      <c r="QUB548" s="54"/>
      <c r="QUC548" s="55"/>
      <c r="QUD548" s="73"/>
      <c r="QUE548" s="51"/>
      <c r="QUF548" s="50"/>
      <c r="QUG548" s="53"/>
      <c r="QUH548" s="54"/>
      <c r="QUI548" s="55"/>
      <c r="QUJ548" s="73"/>
      <c r="QUK548" s="51"/>
      <c r="QUL548" s="50"/>
      <c r="QUM548" s="53"/>
      <c r="QUN548" s="54"/>
      <c r="QUO548" s="55"/>
      <c r="QUP548" s="73"/>
      <c r="QUQ548" s="51"/>
      <c r="QUR548" s="50"/>
      <c r="QUS548" s="53"/>
      <c r="QUT548" s="54"/>
      <c r="QUU548" s="55"/>
      <c r="QUV548" s="73"/>
      <c r="QUW548" s="51"/>
      <c r="QUX548" s="50"/>
      <c r="QUY548" s="53"/>
      <c r="QUZ548" s="54"/>
      <c r="QVA548" s="55"/>
      <c r="QVB548" s="73"/>
      <c r="QVC548" s="51"/>
      <c r="QVD548" s="50"/>
      <c r="QVE548" s="53"/>
      <c r="QVF548" s="54"/>
      <c r="QVG548" s="55"/>
      <c r="QVH548" s="73"/>
      <c r="QVI548" s="51"/>
      <c r="QVJ548" s="50"/>
      <c r="QVK548" s="53"/>
      <c r="QVL548" s="54"/>
      <c r="QVM548" s="55"/>
      <c r="QVN548" s="73"/>
      <c r="QVO548" s="51"/>
      <c r="QVP548" s="50"/>
      <c r="QVQ548" s="53"/>
      <c r="QVR548" s="54"/>
      <c r="QVS548" s="55"/>
      <c r="QVT548" s="73"/>
      <c r="QVU548" s="51"/>
      <c r="QVV548" s="50"/>
      <c r="QVW548" s="53"/>
      <c r="QVX548" s="54"/>
      <c r="QVY548" s="55"/>
      <c r="QVZ548" s="73"/>
      <c r="QWA548" s="51"/>
      <c r="QWB548" s="50"/>
      <c r="QWC548" s="53"/>
      <c r="QWD548" s="54"/>
      <c r="QWE548" s="55"/>
      <c r="QWF548" s="73"/>
      <c r="QWG548" s="51"/>
      <c r="QWH548" s="50"/>
      <c r="QWI548" s="53"/>
      <c r="QWJ548" s="54"/>
      <c r="QWK548" s="55"/>
      <c r="QWL548" s="73"/>
      <c r="QWM548" s="51"/>
      <c r="QWN548" s="50"/>
      <c r="QWO548" s="53"/>
      <c r="QWP548" s="54"/>
      <c r="QWQ548" s="55"/>
      <c r="QWR548" s="73"/>
      <c r="QWS548" s="51"/>
      <c r="QWT548" s="50"/>
      <c r="QWU548" s="53"/>
      <c r="QWV548" s="54"/>
      <c r="QWW548" s="55"/>
      <c r="QWX548" s="73"/>
      <c r="QWY548" s="51"/>
      <c r="QWZ548" s="50"/>
      <c r="QXA548" s="53"/>
      <c r="QXB548" s="54"/>
      <c r="QXC548" s="55"/>
      <c r="QXD548" s="73"/>
      <c r="QXE548" s="51"/>
      <c r="QXF548" s="50"/>
      <c r="QXG548" s="53"/>
      <c r="QXH548" s="54"/>
      <c r="QXI548" s="55"/>
      <c r="QXJ548" s="73"/>
      <c r="QXK548" s="51"/>
      <c r="QXL548" s="50"/>
      <c r="QXM548" s="53"/>
      <c r="QXN548" s="54"/>
      <c r="QXO548" s="55"/>
      <c r="QXP548" s="73"/>
      <c r="QXQ548" s="51"/>
      <c r="QXR548" s="50"/>
      <c r="QXS548" s="53"/>
      <c r="QXT548" s="54"/>
      <c r="QXU548" s="55"/>
      <c r="QXV548" s="73"/>
      <c r="QXW548" s="51"/>
      <c r="QXX548" s="50"/>
      <c r="QXY548" s="53"/>
      <c r="QXZ548" s="54"/>
      <c r="QYA548" s="55"/>
      <c r="QYB548" s="73"/>
      <c r="QYC548" s="51"/>
      <c r="QYD548" s="50"/>
      <c r="QYE548" s="53"/>
      <c r="QYF548" s="54"/>
      <c r="QYG548" s="55"/>
      <c r="QYH548" s="73"/>
      <c r="QYI548" s="51"/>
      <c r="QYJ548" s="50"/>
      <c r="QYK548" s="53"/>
      <c r="QYL548" s="54"/>
      <c r="QYM548" s="55"/>
      <c r="QYN548" s="73"/>
      <c r="QYO548" s="51"/>
      <c r="QYP548" s="50"/>
      <c r="QYQ548" s="53"/>
      <c r="QYR548" s="54"/>
      <c r="QYS548" s="55"/>
      <c r="QYT548" s="73"/>
      <c r="QYU548" s="51"/>
      <c r="QYV548" s="50"/>
      <c r="QYW548" s="53"/>
      <c r="QYX548" s="54"/>
      <c r="QYY548" s="55"/>
      <c r="QYZ548" s="73"/>
      <c r="QZA548" s="51"/>
      <c r="QZB548" s="50"/>
      <c r="QZC548" s="53"/>
      <c r="QZD548" s="54"/>
      <c r="QZE548" s="55"/>
      <c r="QZF548" s="73"/>
      <c r="QZG548" s="51"/>
      <c r="QZH548" s="50"/>
      <c r="QZI548" s="53"/>
      <c r="QZJ548" s="54"/>
      <c r="QZK548" s="55"/>
      <c r="QZL548" s="73"/>
      <c r="QZM548" s="51"/>
      <c r="QZN548" s="50"/>
      <c r="QZO548" s="53"/>
      <c r="QZP548" s="54"/>
      <c r="QZQ548" s="55"/>
      <c r="QZR548" s="73"/>
      <c r="QZS548" s="51"/>
      <c r="QZT548" s="50"/>
      <c r="QZU548" s="53"/>
      <c r="QZV548" s="54"/>
      <c r="QZW548" s="55"/>
      <c r="QZX548" s="73"/>
      <c r="QZY548" s="51"/>
      <c r="QZZ548" s="50"/>
      <c r="RAA548" s="53"/>
      <c r="RAB548" s="54"/>
      <c r="RAC548" s="55"/>
      <c r="RAD548" s="73"/>
      <c r="RAE548" s="51"/>
      <c r="RAF548" s="50"/>
      <c r="RAG548" s="53"/>
      <c r="RAH548" s="54"/>
      <c r="RAI548" s="55"/>
      <c r="RAJ548" s="73"/>
      <c r="RAK548" s="51"/>
      <c r="RAL548" s="50"/>
      <c r="RAM548" s="53"/>
      <c r="RAN548" s="54"/>
      <c r="RAO548" s="55"/>
      <c r="RAP548" s="73"/>
      <c r="RAQ548" s="51"/>
      <c r="RAR548" s="50"/>
      <c r="RAS548" s="53"/>
      <c r="RAT548" s="54"/>
      <c r="RAU548" s="55"/>
      <c r="RAV548" s="73"/>
      <c r="RAW548" s="51"/>
      <c r="RAX548" s="50"/>
      <c r="RAY548" s="53"/>
      <c r="RAZ548" s="54"/>
      <c r="RBA548" s="55"/>
      <c r="RBB548" s="73"/>
      <c r="RBC548" s="51"/>
      <c r="RBD548" s="50"/>
      <c r="RBE548" s="53"/>
      <c r="RBF548" s="54"/>
      <c r="RBG548" s="55"/>
      <c r="RBH548" s="73"/>
      <c r="RBI548" s="51"/>
      <c r="RBJ548" s="50"/>
      <c r="RBK548" s="53"/>
      <c r="RBL548" s="54"/>
      <c r="RBM548" s="55"/>
      <c r="RBN548" s="73"/>
      <c r="RBO548" s="51"/>
      <c r="RBP548" s="50"/>
      <c r="RBQ548" s="53"/>
      <c r="RBR548" s="54"/>
      <c r="RBS548" s="55"/>
      <c r="RBT548" s="73"/>
      <c r="RBU548" s="51"/>
      <c r="RBV548" s="50"/>
      <c r="RBW548" s="53"/>
      <c r="RBX548" s="54"/>
      <c r="RBY548" s="55"/>
      <c r="RBZ548" s="73"/>
      <c r="RCA548" s="51"/>
      <c r="RCB548" s="50"/>
      <c r="RCC548" s="53"/>
      <c r="RCD548" s="54"/>
      <c r="RCE548" s="55"/>
      <c r="RCF548" s="73"/>
      <c r="RCG548" s="51"/>
      <c r="RCH548" s="50"/>
      <c r="RCI548" s="53"/>
      <c r="RCJ548" s="54"/>
      <c r="RCK548" s="55"/>
      <c r="RCL548" s="73"/>
      <c r="RCM548" s="51"/>
      <c r="RCN548" s="50"/>
      <c r="RCO548" s="53"/>
      <c r="RCP548" s="54"/>
      <c r="RCQ548" s="55"/>
      <c r="RCR548" s="73"/>
      <c r="RCS548" s="51"/>
      <c r="RCT548" s="50"/>
      <c r="RCU548" s="53"/>
      <c r="RCV548" s="54"/>
      <c r="RCW548" s="55"/>
      <c r="RCX548" s="73"/>
      <c r="RCY548" s="51"/>
      <c r="RCZ548" s="50"/>
      <c r="RDA548" s="53"/>
      <c r="RDB548" s="54"/>
      <c r="RDC548" s="55"/>
      <c r="RDD548" s="73"/>
      <c r="RDE548" s="51"/>
      <c r="RDF548" s="50"/>
      <c r="RDG548" s="53"/>
      <c r="RDH548" s="54"/>
      <c r="RDI548" s="55"/>
      <c r="RDJ548" s="73"/>
      <c r="RDK548" s="51"/>
      <c r="RDL548" s="50"/>
      <c r="RDM548" s="53"/>
      <c r="RDN548" s="54"/>
      <c r="RDO548" s="55"/>
      <c r="RDP548" s="73"/>
      <c r="RDQ548" s="51"/>
      <c r="RDR548" s="50"/>
      <c r="RDS548" s="53"/>
      <c r="RDT548" s="54"/>
      <c r="RDU548" s="55"/>
      <c r="RDV548" s="73"/>
      <c r="RDW548" s="51"/>
      <c r="RDX548" s="50"/>
      <c r="RDY548" s="53"/>
      <c r="RDZ548" s="54"/>
      <c r="REA548" s="55"/>
      <c r="REB548" s="73"/>
      <c r="REC548" s="51"/>
      <c r="RED548" s="50"/>
      <c r="REE548" s="53"/>
      <c r="REF548" s="54"/>
      <c r="REG548" s="55"/>
      <c r="REH548" s="73"/>
      <c r="REI548" s="51"/>
      <c r="REJ548" s="50"/>
      <c r="REK548" s="53"/>
      <c r="REL548" s="54"/>
      <c r="REM548" s="55"/>
      <c r="REN548" s="73"/>
      <c r="REO548" s="51"/>
      <c r="REP548" s="50"/>
      <c r="REQ548" s="53"/>
      <c r="RER548" s="54"/>
      <c r="RES548" s="55"/>
      <c r="RET548" s="73"/>
      <c r="REU548" s="51"/>
      <c r="REV548" s="50"/>
      <c r="REW548" s="53"/>
      <c r="REX548" s="54"/>
      <c r="REY548" s="55"/>
      <c r="REZ548" s="73"/>
      <c r="RFA548" s="51"/>
      <c r="RFB548" s="50"/>
      <c r="RFC548" s="53"/>
      <c r="RFD548" s="54"/>
      <c r="RFE548" s="55"/>
      <c r="RFF548" s="73"/>
      <c r="RFG548" s="51"/>
      <c r="RFH548" s="50"/>
      <c r="RFI548" s="53"/>
      <c r="RFJ548" s="54"/>
      <c r="RFK548" s="55"/>
      <c r="RFL548" s="73"/>
      <c r="RFM548" s="51"/>
      <c r="RFN548" s="50"/>
      <c r="RFO548" s="53"/>
      <c r="RFP548" s="54"/>
      <c r="RFQ548" s="55"/>
      <c r="RFR548" s="73"/>
      <c r="RFS548" s="51"/>
      <c r="RFT548" s="50"/>
      <c r="RFU548" s="53"/>
      <c r="RFV548" s="54"/>
      <c r="RFW548" s="55"/>
      <c r="RFX548" s="73"/>
      <c r="RFY548" s="51"/>
      <c r="RFZ548" s="50"/>
      <c r="RGA548" s="53"/>
      <c r="RGB548" s="54"/>
      <c r="RGC548" s="55"/>
      <c r="RGD548" s="73"/>
      <c r="RGE548" s="51"/>
      <c r="RGF548" s="50"/>
      <c r="RGG548" s="53"/>
      <c r="RGH548" s="54"/>
      <c r="RGI548" s="55"/>
      <c r="RGJ548" s="73"/>
      <c r="RGK548" s="51"/>
      <c r="RGL548" s="50"/>
      <c r="RGM548" s="53"/>
      <c r="RGN548" s="54"/>
      <c r="RGO548" s="55"/>
      <c r="RGP548" s="73"/>
      <c r="RGQ548" s="51"/>
      <c r="RGR548" s="50"/>
      <c r="RGS548" s="53"/>
      <c r="RGT548" s="54"/>
      <c r="RGU548" s="55"/>
      <c r="RGV548" s="73"/>
      <c r="RGW548" s="51"/>
      <c r="RGX548" s="50"/>
      <c r="RGY548" s="53"/>
      <c r="RGZ548" s="54"/>
      <c r="RHA548" s="55"/>
      <c r="RHB548" s="73"/>
      <c r="RHC548" s="51"/>
      <c r="RHD548" s="50"/>
      <c r="RHE548" s="53"/>
      <c r="RHF548" s="54"/>
      <c r="RHG548" s="55"/>
      <c r="RHH548" s="73"/>
      <c r="RHI548" s="51"/>
      <c r="RHJ548" s="50"/>
      <c r="RHK548" s="53"/>
      <c r="RHL548" s="54"/>
      <c r="RHM548" s="55"/>
      <c r="RHN548" s="73"/>
      <c r="RHO548" s="51"/>
      <c r="RHP548" s="50"/>
      <c r="RHQ548" s="53"/>
      <c r="RHR548" s="54"/>
      <c r="RHS548" s="55"/>
      <c r="RHT548" s="73"/>
      <c r="RHU548" s="51"/>
      <c r="RHV548" s="50"/>
      <c r="RHW548" s="53"/>
      <c r="RHX548" s="54"/>
      <c r="RHY548" s="55"/>
      <c r="RHZ548" s="73"/>
      <c r="RIA548" s="51"/>
      <c r="RIB548" s="50"/>
      <c r="RIC548" s="53"/>
      <c r="RID548" s="54"/>
      <c r="RIE548" s="55"/>
      <c r="RIF548" s="73"/>
      <c r="RIG548" s="51"/>
      <c r="RIH548" s="50"/>
      <c r="RII548" s="53"/>
      <c r="RIJ548" s="54"/>
      <c r="RIK548" s="55"/>
      <c r="RIL548" s="73"/>
      <c r="RIM548" s="51"/>
      <c r="RIN548" s="50"/>
      <c r="RIO548" s="53"/>
      <c r="RIP548" s="54"/>
      <c r="RIQ548" s="55"/>
      <c r="RIR548" s="73"/>
      <c r="RIS548" s="51"/>
      <c r="RIT548" s="50"/>
      <c r="RIU548" s="53"/>
      <c r="RIV548" s="54"/>
      <c r="RIW548" s="55"/>
      <c r="RIX548" s="73"/>
      <c r="RIY548" s="51"/>
      <c r="RIZ548" s="50"/>
      <c r="RJA548" s="53"/>
      <c r="RJB548" s="54"/>
      <c r="RJC548" s="55"/>
      <c r="RJD548" s="73"/>
      <c r="RJE548" s="51"/>
      <c r="RJF548" s="50"/>
      <c r="RJG548" s="53"/>
      <c r="RJH548" s="54"/>
      <c r="RJI548" s="55"/>
      <c r="RJJ548" s="73"/>
      <c r="RJK548" s="51"/>
      <c r="RJL548" s="50"/>
      <c r="RJM548" s="53"/>
      <c r="RJN548" s="54"/>
      <c r="RJO548" s="55"/>
      <c r="RJP548" s="73"/>
      <c r="RJQ548" s="51"/>
      <c r="RJR548" s="50"/>
      <c r="RJS548" s="53"/>
      <c r="RJT548" s="54"/>
      <c r="RJU548" s="55"/>
      <c r="RJV548" s="73"/>
      <c r="RJW548" s="51"/>
      <c r="RJX548" s="50"/>
      <c r="RJY548" s="53"/>
      <c r="RJZ548" s="54"/>
      <c r="RKA548" s="55"/>
      <c r="RKB548" s="73"/>
      <c r="RKC548" s="51"/>
      <c r="RKD548" s="50"/>
      <c r="RKE548" s="53"/>
      <c r="RKF548" s="54"/>
      <c r="RKG548" s="55"/>
      <c r="RKH548" s="73"/>
      <c r="RKI548" s="51"/>
      <c r="RKJ548" s="50"/>
      <c r="RKK548" s="53"/>
      <c r="RKL548" s="54"/>
      <c r="RKM548" s="55"/>
      <c r="RKN548" s="73"/>
      <c r="RKO548" s="51"/>
      <c r="RKP548" s="50"/>
      <c r="RKQ548" s="53"/>
      <c r="RKR548" s="54"/>
      <c r="RKS548" s="55"/>
      <c r="RKT548" s="73"/>
      <c r="RKU548" s="51"/>
      <c r="RKV548" s="50"/>
      <c r="RKW548" s="53"/>
      <c r="RKX548" s="54"/>
      <c r="RKY548" s="55"/>
      <c r="RKZ548" s="73"/>
      <c r="RLA548" s="51"/>
      <c r="RLB548" s="50"/>
      <c r="RLC548" s="53"/>
      <c r="RLD548" s="54"/>
      <c r="RLE548" s="55"/>
      <c r="RLF548" s="73"/>
      <c r="RLG548" s="51"/>
      <c r="RLH548" s="50"/>
      <c r="RLI548" s="53"/>
      <c r="RLJ548" s="54"/>
      <c r="RLK548" s="55"/>
      <c r="RLL548" s="73"/>
      <c r="RLM548" s="51"/>
      <c r="RLN548" s="50"/>
      <c r="RLO548" s="53"/>
      <c r="RLP548" s="54"/>
      <c r="RLQ548" s="55"/>
      <c r="RLR548" s="73"/>
      <c r="RLS548" s="51"/>
      <c r="RLT548" s="50"/>
      <c r="RLU548" s="53"/>
      <c r="RLV548" s="54"/>
      <c r="RLW548" s="55"/>
      <c r="RLX548" s="73"/>
      <c r="RLY548" s="51"/>
      <c r="RLZ548" s="50"/>
      <c r="RMA548" s="53"/>
      <c r="RMB548" s="54"/>
      <c r="RMC548" s="55"/>
      <c r="RMD548" s="73"/>
      <c r="RME548" s="51"/>
      <c r="RMF548" s="50"/>
      <c r="RMG548" s="53"/>
      <c r="RMH548" s="54"/>
      <c r="RMI548" s="55"/>
      <c r="RMJ548" s="73"/>
      <c r="RMK548" s="51"/>
      <c r="RML548" s="50"/>
      <c r="RMM548" s="53"/>
      <c r="RMN548" s="54"/>
      <c r="RMO548" s="55"/>
      <c r="RMP548" s="73"/>
      <c r="RMQ548" s="51"/>
      <c r="RMR548" s="50"/>
      <c r="RMS548" s="53"/>
      <c r="RMT548" s="54"/>
      <c r="RMU548" s="55"/>
      <c r="RMV548" s="73"/>
      <c r="RMW548" s="51"/>
      <c r="RMX548" s="50"/>
      <c r="RMY548" s="53"/>
      <c r="RMZ548" s="54"/>
      <c r="RNA548" s="55"/>
      <c r="RNB548" s="73"/>
      <c r="RNC548" s="51"/>
      <c r="RND548" s="50"/>
      <c r="RNE548" s="53"/>
      <c r="RNF548" s="54"/>
      <c r="RNG548" s="55"/>
      <c r="RNH548" s="73"/>
      <c r="RNI548" s="51"/>
      <c r="RNJ548" s="50"/>
      <c r="RNK548" s="53"/>
      <c r="RNL548" s="54"/>
      <c r="RNM548" s="55"/>
      <c r="RNN548" s="73"/>
      <c r="RNO548" s="51"/>
      <c r="RNP548" s="50"/>
      <c r="RNQ548" s="53"/>
      <c r="RNR548" s="54"/>
      <c r="RNS548" s="55"/>
      <c r="RNT548" s="73"/>
      <c r="RNU548" s="51"/>
      <c r="RNV548" s="50"/>
      <c r="RNW548" s="53"/>
      <c r="RNX548" s="54"/>
      <c r="RNY548" s="55"/>
      <c r="RNZ548" s="73"/>
      <c r="ROA548" s="51"/>
      <c r="ROB548" s="50"/>
      <c r="ROC548" s="53"/>
      <c r="ROD548" s="54"/>
      <c r="ROE548" s="55"/>
      <c r="ROF548" s="73"/>
      <c r="ROG548" s="51"/>
      <c r="ROH548" s="50"/>
      <c r="ROI548" s="53"/>
      <c r="ROJ548" s="54"/>
      <c r="ROK548" s="55"/>
      <c r="ROL548" s="73"/>
      <c r="ROM548" s="51"/>
      <c r="RON548" s="50"/>
      <c r="ROO548" s="53"/>
      <c r="ROP548" s="54"/>
      <c r="ROQ548" s="55"/>
      <c r="ROR548" s="73"/>
      <c r="ROS548" s="51"/>
      <c r="ROT548" s="50"/>
      <c r="ROU548" s="53"/>
      <c r="ROV548" s="54"/>
      <c r="ROW548" s="55"/>
      <c r="ROX548" s="73"/>
      <c r="ROY548" s="51"/>
      <c r="ROZ548" s="50"/>
      <c r="RPA548" s="53"/>
      <c r="RPB548" s="54"/>
      <c r="RPC548" s="55"/>
      <c r="RPD548" s="73"/>
      <c r="RPE548" s="51"/>
      <c r="RPF548" s="50"/>
      <c r="RPG548" s="53"/>
      <c r="RPH548" s="54"/>
      <c r="RPI548" s="55"/>
      <c r="RPJ548" s="73"/>
      <c r="RPK548" s="51"/>
      <c r="RPL548" s="50"/>
      <c r="RPM548" s="53"/>
      <c r="RPN548" s="54"/>
      <c r="RPO548" s="55"/>
      <c r="RPP548" s="73"/>
      <c r="RPQ548" s="51"/>
      <c r="RPR548" s="50"/>
      <c r="RPS548" s="53"/>
      <c r="RPT548" s="54"/>
      <c r="RPU548" s="55"/>
      <c r="RPV548" s="73"/>
      <c r="RPW548" s="51"/>
      <c r="RPX548" s="50"/>
      <c r="RPY548" s="53"/>
      <c r="RPZ548" s="54"/>
      <c r="RQA548" s="55"/>
      <c r="RQB548" s="73"/>
      <c r="RQC548" s="51"/>
      <c r="RQD548" s="50"/>
      <c r="RQE548" s="53"/>
      <c r="RQF548" s="54"/>
      <c r="RQG548" s="55"/>
      <c r="RQH548" s="73"/>
      <c r="RQI548" s="51"/>
      <c r="RQJ548" s="50"/>
      <c r="RQK548" s="53"/>
      <c r="RQL548" s="54"/>
      <c r="RQM548" s="55"/>
      <c r="RQN548" s="73"/>
      <c r="RQO548" s="51"/>
      <c r="RQP548" s="50"/>
      <c r="RQQ548" s="53"/>
      <c r="RQR548" s="54"/>
      <c r="RQS548" s="55"/>
      <c r="RQT548" s="73"/>
      <c r="RQU548" s="51"/>
      <c r="RQV548" s="50"/>
      <c r="RQW548" s="53"/>
      <c r="RQX548" s="54"/>
      <c r="RQY548" s="55"/>
      <c r="RQZ548" s="73"/>
      <c r="RRA548" s="51"/>
      <c r="RRB548" s="50"/>
      <c r="RRC548" s="53"/>
      <c r="RRD548" s="54"/>
      <c r="RRE548" s="55"/>
      <c r="RRF548" s="73"/>
      <c r="RRG548" s="51"/>
      <c r="RRH548" s="50"/>
      <c r="RRI548" s="53"/>
      <c r="RRJ548" s="54"/>
      <c r="RRK548" s="55"/>
      <c r="RRL548" s="73"/>
      <c r="RRM548" s="51"/>
      <c r="RRN548" s="50"/>
      <c r="RRO548" s="53"/>
      <c r="RRP548" s="54"/>
      <c r="RRQ548" s="55"/>
      <c r="RRR548" s="73"/>
      <c r="RRS548" s="51"/>
      <c r="RRT548" s="50"/>
      <c r="RRU548" s="53"/>
      <c r="RRV548" s="54"/>
      <c r="RRW548" s="55"/>
      <c r="RRX548" s="73"/>
      <c r="RRY548" s="51"/>
      <c r="RRZ548" s="50"/>
      <c r="RSA548" s="53"/>
      <c r="RSB548" s="54"/>
      <c r="RSC548" s="55"/>
      <c r="RSD548" s="73"/>
      <c r="RSE548" s="51"/>
      <c r="RSF548" s="50"/>
      <c r="RSG548" s="53"/>
      <c r="RSH548" s="54"/>
      <c r="RSI548" s="55"/>
      <c r="RSJ548" s="73"/>
      <c r="RSK548" s="51"/>
      <c r="RSL548" s="50"/>
      <c r="RSM548" s="53"/>
      <c r="RSN548" s="54"/>
      <c r="RSO548" s="55"/>
      <c r="RSP548" s="73"/>
      <c r="RSQ548" s="51"/>
      <c r="RSR548" s="50"/>
      <c r="RSS548" s="53"/>
      <c r="RST548" s="54"/>
      <c r="RSU548" s="55"/>
      <c r="RSV548" s="73"/>
      <c r="RSW548" s="51"/>
      <c r="RSX548" s="50"/>
      <c r="RSY548" s="53"/>
      <c r="RSZ548" s="54"/>
      <c r="RTA548" s="55"/>
      <c r="RTB548" s="73"/>
      <c r="RTC548" s="51"/>
      <c r="RTD548" s="50"/>
      <c r="RTE548" s="53"/>
      <c r="RTF548" s="54"/>
      <c r="RTG548" s="55"/>
      <c r="RTH548" s="73"/>
      <c r="RTI548" s="51"/>
      <c r="RTJ548" s="50"/>
      <c r="RTK548" s="53"/>
      <c r="RTL548" s="54"/>
      <c r="RTM548" s="55"/>
      <c r="RTN548" s="73"/>
      <c r="RTO548" s="51"/>
      <c r="RTP548" s="50"/>
      <c r="RTQ548" s="53"/>
      <c r="RTR548" s="54"/>
      <c r="RTS548" s="55"/>
      <c r="RTT548" s="73"/>
      <c r="RTU548" s="51"/>
      <c r="RTV548" s="50"/>
      <c r="RTW548" s="53"/>
      <c r="RTX548" s="54"/>
      <c r="RTY548" s="55"/>
      <c r="RTZ548" s="73"/>
      <c r="RUA548" s="51"/>
      <c r="RUB548" s="50"/>
      <c r="RUC548" s="53"/>
      <c r="RUD548" s="54"/>
      <c r="RUE548" s="55"/>
      <c r="RUF548" s="73"/>
      <c r="RUG548" s="51"/>
      <c r="RUH548" s="50"/>
      <c r="RUI548" s="53"/>
      <c r="RUJ548" s="54"/>
      <c r="RUK548" s="55"/>
      <c r="RUL548" s="73"/>
      <c r="RUM548" s="51"/>
      <c r="RUN548" s="50"/>
      <c r="RUO548" s="53"/>
      <c r="RUP548" s="54"/>
      <c r="RUQ548" s="55"/>
      <c r="RUR548" s="73"/>
      <c r="RUS548" s="51"/>
      <c r="RUT548" s="50"/>
      <c r="RUU548" s="53"/>
      <c r="RUV548" s="54"/>
      <c r="RUW548" s="55"/>
      <c r="RUX548" s="73"/>
      <c r="RUY548" s="51"/>
      <c r="RUZ548" s="50"/>
      <c r="RVA548" s="53"/>
      <c r="RVB548" s="54"/>
      <c r="RVC548" s="55"/>
      <c r="RVD548" s="73"/>
      <c r="RVE548" s="51"/>
      <c r="RVF548" s="50"/>
      <c r="RVG548" s="53"/>
      <c r="RVH548" s="54"/>
      <c r="RVI548" s="55"/>
      <c r="RVJ548" s="73"/>
      <c r="RVK548" s="51"/>
      <c r="RVL548" s="50"/>
      <c r="RVM548" s="53"/>
      <c r="RVN548" s="54"/>
      <c r="RVO548" s="55"/>
      <c r="RVP548" s="73"/>
      <c r="RVQ548" s="51"/>
      <c r="RVR548" s="50"/>
      <c r="RVS548" s="53"/>
      <c r="RVT548" s="54"/>
      <c r="RVU548" s="55"/>
      <c r="RVV548" s="73"/>
      <c r="RVW548" s="51"/>
      <c r="RVX548" s="50"/>
      <c r="RVY548" s="53"/>
      <c r="RVZ548" s="54"/>
      <c r="RWA548" s="55"/>
      <c r="RWB548" s="73"/>
      <c r="RWC548" s="51"/>
      <c r="RWD548" s="50"/>
      <c r="RWE548" s="53"/>
      <c r="RWF548" s="54"/>
      <c r="RWG548" s="55"/>
      <c r="RWH548" s="73"/>
      <c r="RWI548" s="51"/>
      <c r="RWJ548" s="50"/>
      <c r="RWK548" s="53"/>
      <c r="RWL548" s="54"/>
      <c r="RWM548" s="55"/>
      <c r="RWN548" s="73"/>
      <c r="RWO548" s="51"/>
      <c r="RWP548" s="50"/>
      <c r="RWQ548" s="53"/>
      <c r="RWR548" s="54"/>
      <c r="RWS548" s="55"/>
      <c r="RWT548" s="73"/>
      <c r="RWU548" s="51"/>
      <c r="RWV548" s="50"/>
      <c r="RWW548" s="53"/>
      <c r="RWX548" s="54"/>
      <c r="RWY548" s="55"/>
      <c r="RWZ548" s="73"/>
      <c r="RXA548" s="51"/>
      <c r="RXB548" s="50"/>
      <c r="RXC548" s="53"/>
      <c r="RXD548" s="54"/>
      <c r="RXE548" s="55"/>
      <c r="RXF548" s="73"/>
      <c r="RXG548" s="51"/>
      <c r="RXH548" s="50"/>
      <c r="RXI548" s="53"/>
      <c r="RXJ548" s="54"/>
      <c r="RXK548" s="55"/>
      <c r="RXL548" s="73"/>
      <c r="RXM548" s="51"/>
      <c r="RXN548" s="50"/>
      <c r="RXO548" s="53"/>
      <c r="RXP548" s="54"/>
      <c r="RXQ548" s="55"/>
      <c r="RXR548" s="73"/>
      <c r="RXS548" s="51"/>
      <c r="RXT548" s="50"/>
      <c r="RXU548" s="53"/>
      <c r="RXV548" s="54"/>
      <c r="RXW548" s="55"/>
      <c r="RXX548" s="73"/>
      <c r="RXY548" s="51"/>
      <c r="RXZ548" s="50"/>
      <c r="RYA548" s="53"/>
      <c r="RYB548" s="54"/>
      <c r="RYC548" s="55"/>
      <c r="RYD548" s="73"/>
      <c r="RYE548" s="51"/>
      <c r="RYF548" s="50"/>
      <c r="RYG548" s="53"/>
      <c r="RYH548" s="54"/>
      <c r="RYI548" s="55"/>
      <c r="RYJ548" s="73"/>
      <c r="RYK548" s="51"/>
      <c r="RYL548" s="50"/>
      <c r="RYM548" s="53"/>
      <c r="RYN548" s="54"/>
      <c r="RYO548" s="55"/>
      <c r="RYP548" s="73"/>
      <c r="RYQ548" s="51"/>
      <c r="RYR548" s="50"/>
      <c r="RYS548" s="53"/>
      <c r="RYT548" s="54"/>
      <c r="RYU548" s="55"/>
      <c r="RYV548" s="73"/>
      <c r="RYW548" s="51"/>
      <c r="RYX548" s="50"/>
      <c r="RYY548" s="53"/>
      <c r="RYZ548" s="54"/>
      <c r="RZA548" s="55"/>
      <c r="RZB548" s="73"/>
      <c r="RZC548" s="51"/>
      <c r="RZD548" s="50"/>
      <c r="RZE548" s="53"/>
      <c r="RZF548" s="54"/>
      <c r="RZG548" s="55"/>
      <c r="RZH548" s="73"/>
      <c r="RZI548" s="51"/>
      <c r="RZJ548" s="50"/>
      <c r="RZK548" s="53"/>
      <c r="RZL548" s="54"/>
      <c r="RZM548" s="55"/>
      <c r="RZN548" s="73"/>
      <c r="RZO548" s="51"/>
      <c r="RZP548" s="50"/>
      <c r="RZQ548" s="53"/>
      <c r="RZR548" s="54"/>
      <c r="RZS548" s="55"/>
      <c r="RZT548" s="73"/>
      <c r="RZU548" s="51"/>
      <c r="RZV548" s="50"/>
      <c r="RZW548" s="53"/>
      <c r="RZX548" s="54"/>
      <c r="RZY548" s="55"/>
      <c r="RZZ548" s="73"/>
      <c r="SAA548" s="51"/>
      <c r="SAB548" s="50"/>
      <c r="SAC548" s="53"/>
      <c r="SAD548" s="54"/>
      <c r="SAE548" s="55"/>
      <c r="SAF548" s="73"/>
      <c r="SAG548" s="51"/>
      <c r="SAH548" s="50"/>
      <c r="SAI548" s="53"/>
      <c r="SAJ548" s="54"/>
      <c r="SAK548" s="55"/>
      <c r="SAL548" s="73"/>
      <c r="SAM548" s="51"/>
      <c r="SAN548" s="50"/>
      <c r="SAO548" s="53"/>
      <c r="SAP548" s="54"/>
      <c r="SAQ548" s="55"/>
      <c r="SAR548" s="73"/>
      <c r="SAS548" s="51"/>
      <c r="SAT548" s="50"/>
      <c r="SAU548" s="53"/>
      <c r="SAV548" s="54"/>
      <c r="SAW548" s="55"/>
      <c r="SAX548" s="73"/>
      <c r="SAY548" s="51"/>
      <c r="SAZ548" s="50"/>
      <c r="SBA548" s="53"/>
      <c r="SBB548" s="54"/>
      <c r="SBC548" s="55"/>
      <c r="SBD548" s="73"/>
      <c r="SBE548" s="51"/>
      <c r="SBF548" s="50"/>
      <c r="SBG548" s="53"/>
      <c r="SBH548" s="54"/>
      <c r="SBI548" s="55"/>
      <c r="SBJ548" s="73"/>
      <c r="SBK548" s="51"/>
      <c r="SBL548" s="50"/>
      <c r="SBM548" s="53"/>
      <c r="SBN548" s="54"/>
      <c r="SBO548" s="55"/>
      <c r="SBP548" s="73"/>
      <c r="SBQ548" s="51"/>
      <c r="SBR548" s="50"/>
      <c r="SBS548" s="53"/>
      <c r="SBT548" s="54"/>
      <c r="SBU548" s="55"/>
      <c r="SBV548" s="73"/>
      <c r="SBW548" s="51"/>
      <c r="SBX548" s="50"/>
      <c r="SBY548" s="53"/>
      <c r="SBZ548" s="54"/>
      <c r="SCA548" s="55"/>
      <c r="SCB548" s="73"/>
      <c r="SCC548" s="51"/>
      <c r="SCD548" s="50"/>
      <c r="SCE548" s="53"/>
      <c r="SCF548" s="54"/>
      <c r="SCG548" s="55"/>
      <c r="SCH548" s="73"/>
      <c r="SCI548" s="51"/>
      <c r="SCJ548" s="50"/>
      <c r="SCK548" s="53"/>
      <c r="SCL548" s="54"/>
      <c r="SCM548" s="55"/>
      <c r="SCN548" s="73"/>
      <c r="SCO548" s="51"/>
      <c r="SCP548" s="50"/>
      <c r="SCQ548" s="53"/>
      <c r="SCR548" s="54"/>
      <c r="SCS548" s="55"/>
      <c r="SCT548" s="73"/>
      <c r="SCU548" s="51"/>
      <c r="SCV548" s="50"/>
      <c r="SCW548" s="53"/>
      <c r="SCX548" s="54"/>
      <c r="SCY548" s="55"/>
      <c r="SCZ548" s="73"/>
      <c r="SDA548" s="51"/>
      <c r="SDB548" s="50"/>
      <c r="SDC548" s="53"/>
      <c r="SDD548" s="54"/>
      <c r="SDE548" s="55"/>
      <c r="SDF548" s="73"/>
      <c r="SDG548" s="51"/>
      <c r="SDH548" s="50"/>
      <c r="SDI548" s="53"/>
      <c r="SDJ548" s="54"/>
      <c r="SDK548" s="55"/>
      <c r="SDL548" s="73"/>
      <c r="SDM548" s="51"/>
      <c r="SDN548" s="50"/>
      <c r="SDO548" s="53"/>
      <c r="SDP548" s="54"/>
      <c r="SDQ548" s="55"/>
      <c r="SDR548" s="73"/>
      <c r="SDS548" s="51"/>
      <c r="SDT548" s="50"/>
      <c r="SDU548" s="53"/>
      <c r="SDV548" s="54"/>
      <c r="SDW548" s="55"/>
      <c r="SDX548" s="73"/>
      <c r="SDY548" s="51"/>
      <c r="SDZ548" s="50"/>
      <c r="SEA548" s="53"/>
      <c r="SEB548" s="54"/>
      <c r="SEC548" s="55"/>
      <c r="SED548" s="73"/>
      <c r="SEE548" s="51"/>
      <c r="SEF548" s="50"/>
      <c r="SEG548" s="53"/>
      <c r="SEH548" s="54"/>
      <c r="SEI548" s="55"/>
      <c r="SEJ548" s="73"/>
      <c r="SEK548" s="51"/>
      <c r="SEL548" s="50"/>
      <c r="SEM548" s="53"/>
      <c r="SEN548" s="54"/>
      <c r="SEO548" s="55"/>
      <c r="SEP548" s="73"/>
      <c r="SEQ548" s="51"/>
      <c r="SER548" s="50"/>
      <c r="SES548" s="53"/>
      <c r="SET548" s="54"/>
      <c r="SEU548" s="55"/>
      <c r="SEV548" s="73"/>
      <c r="SEW548" s="51"/>
      <c r="SEX548" s="50"/>
      <c r="SEY548" s="53"/>
      <c r="SEZ548" s="54"/>
      <c r="SFA548" s="55"/>
      <c r="SFB548" s="73"/>
      <c r="SFC548" s="51"/>
      <c r="SFD548" s="50"/>
      <c r="SFE548" s="53"/>
      <c r="SFF548" s="54"/>
      <c r="SFG548" s="55"/>
      <c r="SFH548" s="73"/>
      <c r="SFI548" s="51"/>
      <c r="SFJ548" s="50"/>
      <c r="SFK548" s="53"/>
      <c r="SFL548" s="54"/>
      <c r="SFM548" s="55"/>
      <c r="SFN548" s="73"/>
      <c r="SFO548" s="51"/>
      <c r="SFP548" s="50"/>
      <c r="SFQ548" s="53"/>
      <c r="SFR548" s="54"/>
      <c r="SFS548" s="55"/>
      <c r="SFT548" s="73"/>
      <c r="SFU548" s="51"/>
      <c r="SFV548" s="50"/>
      <c r="SFW548" s="53"/>
      <c r="SFX548" s="54"/>
      <c r="SFY548" s="55"/>
      <c r="SFZ548" s="73"/>
      <c r="SGA548" s="51"/>
      <c r="SGB548" s="50"/>
      <c r="SGC548" s="53"/>
      <c r="SGD548" s="54"/>
      <c r="SGE548" s="55"/>
      <c r="SGF548" s="73"/>
      <c r="SGG548" s="51"/>
      <c r="SGH548" s="50"/>
      <c r="SGI548" s="53"/>
      <c r="SGJ548" s="54"/>
      <c r="SGK548" s="55"/>
      <c r="SGL548" s="73"/>
      <c r="SGM548" s="51"/>
      <c r="SGN548" s="50"/>
      <c r="SGO548" s="53"/>
      <c r="SGP548" s="54"/>
      <c r="SGQ548" s="55"/>
      <c r="SGR548" s="73"/>
      <c r="SGS548" s="51"/>
      <c r="SGT548" s="50"/>
      <c r="SGU548" s="53"/>
      <c r="SGV548" s="54"/>
      <c r="SGW548" s="55"/>
      <c r="SGX548" s="73"/>
      <c r="SGY548" s="51"/>
      <c r="SGZ548" s="50"/>
      <c r="SHA548" s="53"/>
      <c r="SHB548" s="54"/>
      <c r="SHC548" s="55"/>
      <c r="SHD548" s="73"/>
      <c r="SHE548" s="51"/>
      <c r="SHF548" s="50"/>
      <c r="SHG548" s="53"/>
      <c r="SHH548" s="54"/>
      <c r="SHI548" s="55"/>
      <c r="SHJ548" s="73"/>
      <c r="SHK548" s="51"/>
      <c r="SHL548" s="50"/>
      <c r="SHM548" s="53"/>
      <c r="SHN548" s="54"/>
      <c r="SHO548" s="55"/>
      <c r="SHP548" s="73"/>
      <c r="SHQ548" s="51"/>
      <c r="SHR548" s="50"/>
      <c r="SHS548" s="53"/>
      <c r="SHT548" s="54"/>
      <c r="SHU548" s="55"/>
      <c r="SHV548" s="73"/>
      <c r="SHW548" s="51"/>
      <c r="SHX548" s="50"/>
      <c r="SHY548" s="53"/>
      <c r="SHZ548" s="54"/>
      <c r="SIA548" s="55"/>
      <c r="SIB548" s="73"/>
      <c r="SIC548" s="51"/>
      <c r="SID548" s="50"/>
      <c r="SIE548" s="53"/>
      <c r="SIF548" s="54"/>
      <c r="SIG548" s="55"/>
      <c r="SIH548" s="73"/>
      <c r="SII548" s="51"/>
      <c r="SIJ548" s="50"/>
      <c r="SIK548" s="53"/>
      <c r="SIL548" s="54"/>
      <c r="SIM548" s="55"/>
      <c r="SIN548" s="73"/>
      <c r="SIO548" s="51"/>
      <c r="SIP548" s="50"/>
      <c r="SIQ548" s="53"/>
      <c r="SIR548" s="54"/>
      <c r="SIS548" s="55"/>
      <c r="SIT548" s="73"/>
      <c r="SIU548" s="51"/>
      <c r="SIV548" s="50"/>
      <c r="SIW548" s="53"/>
      <c r="SIX548" s="54"/>
      <c r="SIY548" s="55"/>
      <c r="SIZ548" s="73"/>
      <c r="SJA548" s="51"/>
      <c r="SJB548" s="50"/>
      <c r="SJC548" s="53"/>
      <c r="SJD548" s="54"/>
      <c r="SJE548" s="55"/>
      <c r="SJF548" s="73"/>
      <c r="SJG548" s="51"/>
      <c r="SJH548" s="50"/>
      <c r="SJI548" s="53"/>
      <c r="SJJ548" s="54"/>
      <c r="SJK548" s="55"/>
      <c r="SJL548" s="73"/>
      <c r="SJM548" s="51"/>
      <c r="SJN548" s="50"/>
      <c r="SJO548" s="53"/>
      <c r="SJP548" s="54"/>
      <c r="SJQ548" s="55"/>
      <c r="SJR548" s="73"/>
      <c r="SJS548" s="51"/>
      <c r="SJT548" s="50"/>
      <c r="SJU548" s="53"/>
      <c r="SJV548" s="54"/>
      <c r="SJW548" s="55"/>
      <c r="SJX548" s="73"/>
      <c r="SJY548" s="51"/>
      <c r="SJZ548" s="50"/>
      <c r="SKA548" s="53"/>
      <c r="SKB548" s="54"/>
      <c r="SKC548" s="55"/>
      <c r="SKD548" s="73"/>
      <c r="SKE548" s="51"/>
      <c r="SKF548" s="50"/>
      <c r="SKG548" s="53"/>
      <c r="SKH548" s="54"/>
      <c r="SKI548" s="55"/>
      <c r="SKJ548" s="73"/>
      <c r="SKK548" s="51"/>
      <c r="SKL548" s="50"/>
      <c r="SKM548" s="53"/>
      <c r="SKN548" s="54"/>
      <c r="SKO548" s="55"/>
      <c r="SKP548" s="73"/>
      <c r="SKQ548" s="51"/>
      <c r="SKR548" s="50"/>
      <c r="SKS548" s="53"/>
      <c r="SKT548" s="54"/>
      <c r="SKU548" s="55"/>
      <c r="SKV548" s="73"/>
      <c r="SKW548" s="51"/>
      <c r="SKX548" s="50"/>
      <c r="SKY548" s="53"/>
      <c r="SKZ548" s="54"/>
      <c r="SLA548" s="55"/>
      <c r="SLB548" s="73"/>
      <c r="SLC548" s="51"/>
      <c r="SLD548" s="50"/>
      <c r="SLE548" s="53"/>
      <c r="SLF548" s="54"/>
      <c r="SLG548" s="55"/>
      <c r="SLH548" s="73"/>
      <c r="SLI548" s="51"/>
      <c r="SLJ548" s="50"/>
      <c r="SLK548" s="53"/>
      <c r="SLL548" s="54"/>
      <c r="SLM548" s="55"/>
      <c r="SLN548" s="73"/>
      <c r="SLO548" s="51"/>
      <c r="SLP548" s="50"/>
      <c r="SLQ548" s="53"/>
      <c r="SLR548" s="54"/>
      <c r="SLS548" s="55"/>
      <c r="SLT548" s="73"/>
      <c r="SLU548" s="51"/>
      <c r="SLV548" s="50"/>
      <c r="SLW548" s="53"/>
      <c r="SLX548" s="54"/>
      <c r="SLY548" s="55"/>
      <c r="SLZ548" s="73"/>
      <c r="SMA548" s="51"/>
      <c r="SMB548" s="50"/>
      <c r="SMC548" s="53"/>
      <c r="SMD548" s="54"/>
      <c r="SME548" s="55"/>
      <c r="SMF548" s="73"/>
      <c r="SMG548" s="51"/>
      <c r="SMH548" s="50"/>
      <c r="SMI548" s="53"/>
      <c r="SMJ548" s="54"/>
      <c r="SMK548" s="55"/>
      <c r="SML548" s="73"/>
      <c r="SMM548" s="51"/>
      <c r="SMN548" s="50"/>
      <c r="SMO548" s="53"/>
      <c r="SMP548" s="54"/>
      <c r="SMQ548" s="55"/>
      <c r="SMR548" s="73"/>
      <c r="SMS548" s="51"/>
      <c r="SMT548" s="50"/>
      <c r="SMU548" s="53"/>
      <c r="SMV548" s="54"/>
      <c r="SMW548" s="55"/>
      <c r="SMX548" s="73"/>
      <c r="SMY548" s="51"/>
      <c r="SMZ548" s="50"/>
      <c r="SNA548" s="53"/>
      <c r="SNB548" s="54"/>
      <c r="SNC548" s="55"/>
      <c r="SND548" s="73"/>
      <c r="SNE548" s="51"/>
      <c r="SNF548" s="50"/>
      <c r="SNG548" s="53"/>
      <c r="SNH548" s="54"/>
      <c r="SNI548" s="55"/>
      <c r="SNJ548" s="73"/>
      <c r="SNK548" s="51"/>
      <c r="SNL548" s="50"/>
      <c r="SNM548" s="53"/>
      <c r="SNN548" s="54"/>
      <c r="SNO548" s="55"/>
      <c r="SNP548" s="73"/>
      <c r="SNQ548" s="51"/>
      <c r="SNR548" s="50"/>
      <c r="SNS548" s="53"/>
      <c r="SNT548" s="54"/>
      <c r="SNU548" s="55"/>
      <c r="SNV548" s="73"/>
      <c r="SNW548" s="51"/>
      <c r="SNX548" s="50"/>
      <c r="SNY548" s="53"/>
      <c r="SNZ548" s="54"/>
      <c r="SOA548" s="55"/>
      <c r="SOB548" s="73"/>
      <c r="SOC548" s="51"/>
      <c r="SOD548" s="50"/>
      <c r="SOE548" s="53"/>
      <c r="SOF548" s="54"/>
      <c r="SOG548" s="55"/>
      <c r="SOH548" s="73"/>
      <c r="SOI548" s="51"/>
      <c r="SOJ548" s="50"/>
      <c r="SOK548" s="53"/>
      <c r="SOL548" s="54"/>
      <c r="SOM548" s="55"/>
      <c r="SON548" s="73"/>
      <c r="SOO548" s="51"/>
      <c r="SOP548" s="50"/>
      <c r="SOQ548" s="53"/>
      <c r="SOR548" s="54"/>
      <c r="SOS548" s="55"/>
      <c r="SOT548" s="73"/>
      <c r="SOU548" s="51"/>
      <c r="SOV548" s="50"/>
      <c r="SOW548" s="53"/>
      <c r="SOX548" s="54"/>
      <c r="SOY548" s="55"/>
      <c r="SOZ548" s="73"/>
      <c r="SPA548" s="51"/>
      <c r="SPB548" s="50"/>
      <c r="SPC548" s="53"/>
      <c r="SPD548" s="54"/>
      <c r="SPE548" s="55"/>
      <c r="SPF548" s="73"/>
      <c r="SPG548" s="51"/>
      <c r="SPH548" s="50"/>
      <c r="SPI548" s="53"/>
      <c r="SPJ548" s="54"/>
      <c r="SPK548" s="55"/>
      <c r="SPL548" s="73"/>
      <c r="SPM548" s="51"/>
      <c r="SPN548" s="50"/>
      <c r="SPO548" s="53"/>
      <c r="SPP548" s="54"/>
      <c r="SPQ548" s="55"/>
      <c r="SPR548" s="73"/>
      <c r="SPS548" s="51"/>
      <c r="SPT548" s="50"/>
      <c r="SPU548" s="53"/>
      <c r="SPV548" s="54"/>
      <c r="SPW548" s="55"/>
      <c r="SPX548" s="73"/>
      <c r="SPY548" s="51"/>
      <c r="SPZ548" s="50"/>
      <c r="SQA548" s="53"/>
      <c r="SQB548" s="54"/>
      <c r="SQC548" s="55"/>
      <c r="SQD548" s="73"/>
      <c r="SQE548" s="51"/>
      <c r="SQF548" s="50"/>
      <c r="SQG548" s="53"/>
      <c r="SQH548" s="54"/>
      <c r="SQI548" s="55"/>
      <c r="SQJ548" s="73"/>
      <c r="SQK548" s="51"/>
      <c r="SQL548" s="50"/>
      <c r="SQM548" s="53"/>
      <c r="SQN548" s="54"/>
      <c r="SQO548" s="55"/>
      <c r="SQP548" s="73"/>
      <c r="SQQ548" s="51"/>
      <c r="SQR548" s="50"/>
      <c r="SQS548" s="53"/>
      <c r="SQT548" s="54"/>
      <c r="SQU548" s="55"/>
      <c r="SQV548" s="73"/>
      <c r="SQW548" s="51"/>
      <c r="SQX548" s="50"/>
      <c r="SQY548" s="53"/>
      <c r="SQZ548" s="54"/>
      <c r="SRA548" s="55"/>
      <c r="SRB548" s="73"/>
      <c r="SRC548" s="51"/>
      <c r="SRD548" s="50"/>
      <c r="SRE548" s="53"/>
      <c r="SRF548" s="54"/>
      <c r="SRG548" s="55"/>
      <c r="SRH548" s="73"/>
      <c r="SRI548" s="51"/>
      <c r="SRJ548" s="50"/>
      <c r="SRK548" s="53"/>
      <c r="SRL548" s="54"/>
      <c r="SRM548" s="55"/>
      <c r="SRN548" s="73"/>
      <c r="SRO548" s="51"/>
      <c r="SRP548" s="50"/>
      <c r="SRQ548" s="53"/>
      <c r="SRR548" s="54"/>
      <c r="SRS548" s="55"/>
      <c r="SRT548" s="73"/>
      <c r="SRU548" s="51"/>
      <c r="SRV548" s="50"/>
      <c r="SRW548" s="53"/>
      <c r="SRX548" s="54"/>
      <c r="SRY548" s="55"/>
      <c r="SRZ548" s="73"/>
      <c r="SSA548" s="51"/>
      <c r="SSB548" s="50"/>
      <c r="SSC548" s="53"/>
      <c r="SSD548" s="54"/>
      <c r="SSE548" s="55"/>
      <c r="SSF548" s="73"/>
      <c r="SSG548" s="51"/>
      <c r="SSH548" s="50"/>
      <c r="SSI548" s="53"/>
      <c r="SSJ548" s="54"/>
      <c r="SSK548" s="55"/>
      <c r="SSL548" s="73"/>
      <c r="SSM548" s="51"/>
      <c r="SSN548" s="50"/>
      <c r="SSO548" s="53"/>
      <c r="SSP548" s="54"/>
      <c r="SSQ548" s="55"/>
      <c r="SSR548" s="73"/>
      <c r="SSS548" s="51"/>
      <c r="SST548" s="50"/>
      <c r="SSU548" s="53"/>
      <c r="SSV548" s="54"/>
      <c r="SSW548" s="55"/>
      <c r="SSX548" s="73"/>
      <c r="SSY548" s="51"/>
      <c r="SSZ548" s="50"/>
      <c r="STA548" s="53"/>
      <c r="STB548" s="54"/>
      <c r="STC548" s="55"/>
      <c r="STD548" s="73"/>
      <c r="STE548" s="51"/>
      <c r="STF548" s="50"/>
      <c r="STG548" s="53"/>
      <c r="STH548" s="54"/>
      <c r="STI548" s="55"/>
      <c r="STJ548" s="73"/>
      <c r="STK548" s="51"/>
      <c r="STL548" s="50"/>
      <c r="STM548" s="53"/>
      <c r="STN548" s="54"/>
      <c r="STO548" s="55"/>
      <c r="STP548" s="73"/>
      <c r="STQ548" s="51"/>
      <c r="STR548" s="50"/>
      <c r="STS548" s="53"/>
      <c r="STT548" s="54"/>
      <c r="STU548" s="55"/>
      <c r="STV548" s="73"/>
      <c r="STW548" s="51"/>
      <c r="STX548" s="50"/>
      <c r="STY548" s="53"/>
      <c r="STZ548" s="54"/>
      <c r="SUA548" s="55"/>
      <c r="SUB548" s="73"/>
      <c r="SUC548" s="51"/>
      <c r="SUD548" s="50"/>
      <c r="SUE548" s="53"/>
      <c r="SUF548" s="54"/>
      <c r="SUG548" s="55"/>
      <c r="SUH548" s="73"/>
      <c r="SUI548" s="51"/>
      <c r="SUJ548" s="50"/>
      <c r="SUK548" s="53"/>
      <c r="SUL548" s="54"/>
      <c r="SUM548" s="55"/>
      <c r="SUN548" s="73"/>
      <c r="SUO548" s="51"/>
      <c r="SUP548" s="50"/>
      <c r="SUQ548" s="53"/>
      <c r="SUR548" s="54"/>
      <c r="SUS548" s="55"/>
      <c r="SUT548" s="73"/>
      <c r="SUU548" s="51"/>
      <c r="SUV548" s="50"/>
      <c r="SUW548" s="53"/>
      <c r="SUX548" s="54"/>
      <c r="SUY548" s="55"/>
      <c r="SUZ548" s="73"/>
      <c r="SVA548" s="51"/>
      <c r="SVB548" s="50"/>
      <c r="SVC548" s="53"/>
      <c r="SVD548" s="54"/>
      <c r="SVE548" s="55"/>
      <c r="SVF548" s="73"/>
      <c r="SVG548" s="51"/>
      <c r="SVH548" s="50"/>
      <c r="SVI548" s="53"/>
      <c r="SVJ548" s="54"/>
      <c r="SVK548" s="55"/>
      <c r="SVL548" s="73"/>
      <c r="SVM548" s="51"/>
      <c r="SVN548" s="50"/>
      <c r="SVO548" s="53"/>
      <c r="SVP548" s="54"/>
      <c r="SVQ548" s="55"/>
      <c r="SVR548" s="73"/>
      <c r="SVS548" s="51"/>
      <c r="SVT548" s="50"/>
      <c r="SVU548" s="53"/>
      <c r="SVV548" s="54"/>
      <c r="SVW548" s="55"/>
      <c r="SVX548" s="73"/>
      <c r="SVY548" s="51"/>
      <c r="SVZ548" s="50"/>
      <c r="SWA548" s="53"/>
      <c r="SWB548" s="54"/>
      <c r="SWC548" s="55"/>
      <c r="SWD548" s="73"/>
      <c r="SWE548" s="51"/>
      <c r="SWF548" s="50"/>
      <c r="SWG548" s="53"/>
      <c r="SWH548" s="54"/>
      <c r="SWI548" s="55"/>
      <c r="SWJ548" s="73"/>
      <c r="SWK548" s="51"/>
      <c r="SWL548" s="50"/>
      <c r="SWM548" s="53"/>
      <c r="SWN548" s="54"/>
      <c r="SWO548" s="55"/>
      <c r="SWP548" s="73"/>
      <c r="SWQ548" s="51"/>
      <c r="SWR548" s="50"/>
      <c r="SWS548" s="53"/>
      <c r="SWT548" s="54"/>
      <c r="SWU548" s="55"/>
      <c r="SWV548" s="73"/>
      <c r="SWW548" s="51"/>
      <c r="SWX548" s="50"/>
      <c r="SWY548" s="53"/>
      <c r="SWZ548" s="54"/>
      <c r="SXA548" s="55"/>
      <c r="SXB548" s="73"/>
      <c r="SXC548" s="51"/>
      <c r="SXD548" s="50"/>
      <c r="SXE548" s="53"/>
      <c r="SXF548" s="54"/>
      <c r="SXG548" s="55"/>
      <c r="SXH548" s="73"/>
      <c r="SXI548" s="51"/>
      <c r="SXJ548" s="50"/>
      <c r="SXK548" s="53"/>
      <c r="SXL548" s="54"/>
      <c r="SXM548" s="55"/>
      <c r="SXN548" s="73"/>
      <c r="SXO548" s="51"/>
      <c r="SXP548" s="50"/>
      <c r="SXQ548" s="53"/>
      <c r="SXR548" s="54"/>
      <c r="SXS548" s="55"/>
      <c r="SXT548" s="73"/>
      <c r="SXU548" s="51"/>
      <c r="SXV548" s="50"/>
      <c r="SXW548" s="53"/>
      <c r="SXX548" s="54"/>
      <c r="SXY548" s="55"/>
      <c r="SXZ548" s="73"/>
      <c r="SYA548" s="51"/>
      <c r="SYB548" s="50"/>
      <c r="SYC548" s="53"/>
      <c r="SYD548" s="54"/>
      <c r="SYE548" s="55"/>
      <c r="SYF548" s="73"/>
      <c r="SYG548" s="51"/>
      <c r="SYH548" s="50"/>
      <c r="SYI548" s="53"/>
      <c r="SYJ548" s="54"/>
      <c r="SYK548" s="55"/>
      <c r="SYL548" s="73"/>
      <c r="SYM548" s="51"/>
      <c r="SYN548" s="50"/>
      <c r="SYO548" s="53"/>
      <c r="SYP548" s="54"/>
      <c r="SYQ548" s="55"/>
      <c r="SYR548" s="73"/>
      <c r="SYS548" s="51"/>
      <c r="SYT548" s="50"/>
      <c r="SYU548" s="53"/>
      <c r="SYV548" s="54"/>
      <c r="SYW548" s="55"/>
      <c r="SYX548" s="73"/>
      <c r="SYY548" s="51"/>
      <c r="SYZ548" s="50"/>
      <c r="SZA548" s="53"/>
      <c r="SZB548" s="54"/>
      <c r="SZC548" s="55"/>
      <c r="SZD548" s="73"/>
      <c r="SZE548" s="51"/>
      <c r="SZF548" s="50"/>
      <c r="SZG548" s="53"/>
      <c r="SZH548" s="54"/>
      <c r="SZI548" s="55"/>
      <c r="SZJ548" s="73"/>
      <c r="SZK548" s="51"/>
      <c r="SZL548" s="50"/>
      <c r="SZM548" s="53"/>
      <c r="SZN548" s="54"/>
      <c r="SZO548" s="55"/>
      <c r="SZP548" s="73"/>
      <c r="SZQ548" s="51"/>
      <c r="SZR548" s="50"/>
      <c r="SZS548" s="53"/>
      <c r="SZT548" s="54"/>
      <c r="SZU548" s="55"/>
      <c r="SZV548" s="73"/>
      <c r="SZW548" s="51"/>
      <c r="SZX548" s="50"/>
      <c r="SZY548" s="53"/>
      <c r="SZZ548" s="54"/>
      <c r="TAA548" s="55"/>
      <c r="TAB548" s="73"/>
      <c r="TAC548" s="51"/>
      <c r="TAD548" s="50"/>
      <c r="TAE548" s="53"/>
      <c r="TAF548" s="54"/>
      <c r="TAG548" s="55"/>
      <c r="TAH548" s="73"/>
      <c r="TAI548" s="51"/>
      <c r="TAJ548" s="50"/>
      <c r="TAK548" s="53"/>
      <c r="TAL548" s="54"/>
      <c r="TAM548" s="55"/>
      <c r="TAN548" s="73"/>
      <c r="TAO548" s="51"/>
      <c r="TAP548" s="50"/>
      <c r="TAQ548" s="53"/>
      <c r="TAR548" s="54"/>
      <c r="TAS548" s="55"/>
      <c r="TAT548" s="73"/>
      <c r="TAU548" s="51"/>
      <c r="TAV548" s="50"/>
      <c r="TAW548" s="53"/>
      <c r="TAX548" s="54"/>
      <c r="TAY548" s="55"/>
      <c r="TAZ548" s="73"/>
      <c r="TBA548" s="51"/>
      <c r="TBB548" s="50"/>
      <c r="TBC548" s="53"/>
      <c r="TBD548" s="54"/>
      <c r="TBE548" s="55"/>
      <c r="TBF548" s="73"/>
      <c r="TBG548" s="51"/>
      <c r="TBH548" s="50"/>
      <c r="TBI548" s="53"/>
      <c r="TBJ548" s="54"/>
      <c r="TBK548" s="55"/>
      <c r="TBL548" s="73"/>
      <c r="TBM548" s="51"/>
      <c r="TBN548" s="50"/>
      <c r="TBO548" s="53"/>
      <c r="TBP548" s="54"/>
      <c r="TBQ548" s="55"/>
      <c r="TBR548" s="73"/>
      <c r="TBS548" s="51"/>
      <c r="TBT548" s="50"/>
      <c r="TBU548" s="53"/>
      <c r="TBV548" s="54"/>
      <c r="TBW548" s="55"/>
      <c r="TBX548" s="73"/>
      <c r="TBY548" s="51"/>
      <c r="TBZ548" s="50"/>
      <c r="TCA548" s="53"/>
      <c r="TCB548" s="54"/>
      <c r="TCC548" s="55"/>
      <c r="TCD548" s="73"/>
      <c r="TCE548" s="51"/>
      <c r="TCF548" s="50"/>
      <c r="TCG548" s="53"/>
      <c r="TCH548" s="54"/>
      <c r="TCI548" s="55"/>
      <c r="TCJ548" s="73"/>
      <c r="TCK548" s="51"/>
      <c r="TCL548" s="50"/>
      <c r="TCM548" s="53"/>
      <c r="TCN548" s="54"/>
      <c r="TCO548" s="55"/>
      <c r="TCP548" s="73"/>
      <c r="TCQ548" s="51"/>
      <c r="TCR548" s="50"/>
      <c r="TCS548" s="53"/>
      <c r="TCT548" s="54"/>
      <c r="TCU548" s="55"/>
      <c r="TCV548" s="73"/>
      <c r="TCW548" s="51"/>
      <c r="TCX548" s="50"/>
      <c r="TCY548" s="53"/>
      <c r="TCZ548" s="54"/>
      <c r="TDA548" s="55"/>
      <c r="TDB548" s="73"/>
      <c r="TDC548" s="51"/>
      <c r="TDD548" s="50"/>
      <c r="TDE548" s="53"/>
      <c r="TDF548" s="54"/>
      <c r="TDG548" s="55"/>
      <c r="TDH548" s="73"/>
      <c r="TDI548" s="51"/>
      <c r="TDJ548" s="50"/>
      <c r="TDK548" s="53"/>
      <c r="TDL548" s="54"/>
      <c r="TDM548" s="55"/>
      <c r="TDN548" s="73"/>
      <c r="TDO548" s="51"/>
      <c r="TDP548" s="50"/>
      <c r="TDQ548" s="53"/>
      <c r="TDR548" s="54"/>
      <c r="TDS548" s="55"/>
      <c r="TDT548" s="73"/>
      <c r="TDU548" s="51"/>
      <c r="TDV548" s="50"/>
      <c r="TDW548" s="53"/>
      <c r="TDX548" s="54"/>
      <c r="TDY548" s="55"/>
      <c r="TDZ548" s="73"/>
      <c r="TEA548" s="51"/>
      <c r="TEB548" s="50"/>
      <c r="TEC548" s="53"/>
      <c r="TED548" s="54"/>
      <c r="TEE548" s="55"/>
      <c r="TEF548" s="73"/>
      <c r="TEG548" s="51"/>
      <c r="TEH548" s="50"/>
      <c r="TEI548" s="53"/>
      <c r="TEJ548" s="54"/>
      <c r="TEK548" s="55"/>
      <c r="TEL548" s="73"/>
      <c r="TEM548" s="51"/>
      <c r="TEN548" s="50"/>
      <c r="TEO548" s="53"/>
      <c r="TEP548" s="54"/>
      <c r="TEQ548" s="55"/>
      <c r="TER548" s="73"/>
      <c r="TES548" s="51"/>
      <c r="TET548" s="50"/>
      <c r="TEU548" s="53"/>
      <c r="TEV548" s="54"/>
      <c r="TEW548" s="55"/>
      <c r="TEX548" s="73"/>
      <c r="TEY548" s="51"/>
      <c r="TEZ548" s="50"/>
      <c r="TFA548" s="53"/>
      <c r="TFB548" s="54"/>
      <c r="TFC548" s="55"/>
      <c r="TFD548" s="73"/>
      <c r="TFE548" s="51"/>
      <c r="TFF548" s="50"/>
      <c r="TFG548" s="53"/>
      <c r="TFH548" s="54"/>
      <c r="TFI548" s="55"/>
      <c r="TFJ548" s="73"/>
      <c r="TFK548" s="51"/>
      <c r="TFL548" s="50"/>
      <c r="TFM548" s="53"/>
      <c r="TFN548" s="54"/>
      <c r="TFO548" s="55"/>
      <c r="TFP548" s="73"/>
      <c r="TFQ548" s="51"/>
      <c r="TFR548" s="50"/>
      <c r="TFS548" s="53"/>
      <c r="TFT548" s="54"/>
      <c r="TFU548" s="55"/>
      <c r="TFV548" s="73"/>
      <c r="TFW548" s="51"/>
      <c r="TFX548" s="50"/>
      <c r="TFY548" s="53"/>
      <c r="TFZ548" s="54"/>
      <c r="TGA548" s="55"/>
      <c r="TGB548" s="73"/>
      <c r="TGC548" s="51"/>
      <c r="TGD548" s="50"/>
      <c r="TGE548" s="53"/>
      <c r="TGF548" s="54"/>
      <c r="TGG548" s="55"/>
      <c r="TGH548" s="73"/>
      <c r="TGI548" s="51"/>
      <c r="TGJ548" s="50"/>
      <c r="TGK548" s="53"/>
      <c r="TGL548" s="54"/>
      <c r="TGM548" s="55"/>
      <c r="TGN548" s="73"/>
      <c r="TGO548" s="51"/>
      <c r="TGP548" s="50"/>
      <c r="TGQ548" s="53"/>
      <c r="TGR548" s="54"/>
      <c r="TGS548" s="55"/>
      <c r="TGT548" s="73"/>
      <c r="TGU548" s="51"/>
      <c r="TGV548" s="50"/>
      <c r="TGW548" s="53"/>
      <c r="TGX548" s="54"/>
      <c r="TGY548" s="55"/>
      <c r="TGZ548" s="73"/>
      <c r="THA548" s="51"/>
      <c r="THB548" s="50"/>
      <c r="THC548" s="53"/>
      <c r="THD548" s="54"/>
      <c r="THE548" s="55"/>
      <c r="THF548" s="73"/>
      <c r="THG548" s="51"/>
      <c r="THH548" s="50"/>
      <c r="THI548" s="53"/>
      <c r="THJ548" s="54"/>
      <c r="THK548" s="55"/>
      <c r="THL548" s="73"/>
      <c r="THM548" s="51"/>
      <c r="THN548" s="50"/>
      <c r="THO548" s="53"/>
      <c r="THP548" s="54"/>
      <c r="THQ548" s="55"/>
      <c r="THR548" s="73"/>
      <c r="THS548" s="51"/>
      <c r="THT548" s="50"/>
      <c r="THU548" s="53"/>
      <c r="THV548" s="54"/>
      <c r="THW548" s="55"/>
      <c r="THX548" s="73"/>
      <c r="THY548" s="51"/>
      <c r="THZ548" s="50"/>
      <c r="TIA548" s="53"/>
      <c r="TIB548" s="54"/>
      <c r="TIC548" s="55"/>
      <c r="TID548" s="73"/>
      <c r="TIE548" s="51"/>
      <c r="TIF548" s="50"/>
      <c r="TIG548" s="53"/>
      <c r="TIH548" s="54"/>
      <c r="TII548" s="55"/>
      <c r="TIJ548" s="73"/>
      <c r="TIK548" s="51"/>
      <c r="TIL548" s="50"/>
      <c r="TIM548" s="53"/>
      <c r="TIN548" s="54"/>
      <c r="TIO548" s="55"/>
      <c r="TIP548" s="73"/>
      <c r="TIQ548" s="51"/>
      <c r="TIR548" s="50"/>
      <c r="TIS548" s="53"/>
      <c r="TIT548" s="54"/>
      <c r="TIU548" s="55"/>
      <c r="TIV548" s="73"/>
      <c r="TIW548" s="51"/>
      <c r="TIX548" s="50"/>
      <c r="TIY548" s="53"/>
      <c r="TIZ548" s="54"/>
      <c r="TJA548" s="55"/>
      <c r="TJB548" s="73"/>
      <c r="TJC548" s="51"/>
      <c r="TJD548" s="50"/>
      <c r="TJE548" s="53"/>
      <c r="TJF548" s="54"/>
      <c r="TJG548" s="55"/>
      <c r="TJH548" s="73"/>
      <c r="TJI548" s="51"/>
      <c r="TJJ548" s="50"/>
      <c r="TJK548" s="53"/>
      <c r="TJL548" s="54"/>
      <c r="TJM548" s="55"/>
      <c r="TJN548" s="73"/>
      <c r="TJO548" s="51"/>
      <c r="TJP548" s="50"/>
      <c r="TJQ548" s="53"/>
      <c r="TJR548" s="54"/>
      <c r="TJS548" s="55"/>
      <c r="TJT548" s="73"/>
      <c r="TJU548" s="51"/>
      <c r="TJV548" s="50"/>
      <c r="TJW548" s="53"/>
      <c r="TJX548" s="54"/>
      <c r="TJY548" s="55"/>
      <c r="TJZ548" s="73"/>
      <c r="TKA548" s="51"/>
      <c r="TKB548" s="50"/>
      <c r="TKC548" s="53"/>
      <c r="TKD548" s="54"/>
      <c r="TKE548" s="55"/>
      <c r="TKF548" s="73"/>
      <c r="TKG548" s="51"/>
      <c r="TKH548" s="50"/>
      <c r="TKI548" s="53"/>
      <c r="TKJ548" s="54"/>
      <c r="TKK548" s="55"/>
      <c r="TKL548" s="73"/>
      <c r="TKM548" s="51"/>
      <c r="TKN548" s="50"/>
      <c r="TKO548" s="53"/>
      <c r="TKP548" s="54"/>
      <c r="TKQ548" s="55"/>
      <c r="TKR548" s="73"/>
      <c r="TKS548" s="51"/>
      <c r="TKT548" s="50"/>
      <c r="TKU548" s="53"/>
      <c r="TKV548" s="54"/>
      <c r="TKW548" s="55"/>
      <c r="TKX548" s="73"/>
      <c r="TKY548" s="51"/>
      <c r="TKZ548" s="50"/>
      <c r="TLA548" s="53"/>
      <c r="TLB548" s="54"/>
      <c r="TLC548" s="55"/>
      <c r="TLD548" s="73"/>
      <c r="TLE548" s="51"/>
      <c r="TLF548" s="50"/>
      <c r="TLG548" s="53"/>
      <c r="TLH548" s="54"/>
      <c r="TLI548" s="55"/>
      <c r="TLJ548" s="73"/>
      <c r="TLK548" s="51"/>
      <c r="TLL548" s="50"/>
      <c r="TLM548" s="53"/>
      <c r="TLN548" s="54"/>
      <c r="TLO548" s="55"/>
      <c r="TLP548" s="73"/>
      <c r="TLQ548" s="51"/>
      <c r="TLR548" s="50"/>
      <c r="TLS548" s="53"/>
      <c r="TLT548" s="54"/>
      <c r="TLU548" s="55"/>
      <c r="TLV548" s="73"/>
      <c r="TLW548" s="51"/>
      <c r="TLX548" s="50"/>
      <c r="TLY548" s="53"/>
      <c r="TLZ548" s="54"/>
      <c r="TMA548" s="55"/>
      <c r="TMB548" s="73"/>
      <c r="TMC548" s="51"/>
      <c r="TMD548" s="50"/>
      <c r="TME548" s="53"/>
      <c r="TMF548" s="54"/>
      <c r="TMG548" s="55"/>
      <c r="TMH548" s="73"/>
      <c r="TMI548" s="51"/>
      <c r="TMJ548" s="50"/>
      <c r="TMK548" s="53"/>
      <c r="TML548" s="54"/>
      <c r="TMM548" s="55"/>
      <c r="TMN548" s="73"/>
      <c r="TMO548" s="51"/>
      <c r="TMP548" s="50"/>
      <c r="TMQ548" s="53"/>
      <c r="TMR548" s="54"/>
      <c r="TMS548" s="55"/>
      <c r="TMT548" s="73"/>
      <c r="TMU548" s="51"/>
      <c r="TMV548" s="50"/>
      <c r="TMW548" s="53"/>
      <c r="TMX548" s="54"/>
      <c r="TMY548" s="55"/>
      <c r="TMZ548" s="73"/>
      <c r="TNA548" s="51"/>
      <c r="TNB548" s="50"/>
      <c r="TNC548" s="53"/>
      <c r="TND548" s="54"/>
      <c r="TNE548" s="55"/>
      <c r="TNF548" s="73"/>
      <c r="TNG548" s="51"/>
      <c r="TNH548" s="50"/>
      <c r="TNI548" s="53"/>
      <c r="TNJ548" s="54"/>
      <c r="TNK548" s="55"/>
      <c r="TNL548" s="73"/>
      <c r="TNM548" s="51"/>
      <c r="TNN548" s="50"/>
      <c r="TNO548" s="53"/>
      <c r="TNP548" s="54"/>
      <c r="TNQ548" s="55"/>
      <c r="TNR548" s="73"/>
      <c r="TNS548" s="51"/>
      <c r="TNT548" s="50"/>
      <c r="TNU548" s="53"/>
      <c r="TNV548" s="54"/>
      <c r="TNW548" s="55"/>
      <c r="TNX548" s="73"/>
      <c r="TNY548" s="51"/>
      <c r="TNZ548" s="50"/>
      <c r="TOA548" s="53"/>
      <c r="TOB548" s="54"/>
      <c r="TOC548" s="55"/>
      <c r="TOD548" s="73"/>
      <c r="TOE548" s="51"/>
      <c r="TOF548" s="50"/>
      <c r="TOG548" s="53"/>
      <c r="TOH548" s="54"/>
      <c r="TOI548" s="55"/>
      <c r="TOJ548" s="73"/>
      <c r="TOK548" s="51"/>
      <c r="TOL548" s="50"/>
      <c r="TOM548" s="53"/>
      <c r="TON548" s="54"/>
      <c r="TOO548" s="55"/>
      <c r="TOP548" s="73"/>
      <c r="TOQ548" s="51"/>
      <c r="TOR548" s="50"/>
      <c r="TOS548" s="53"/>
      <c r="TOT548" s="54"/>
      <c r="TOU548" s="55"/>
      <c r="TOV548" s="73"/>
      <c r="TOW548" s="51"/>
      <c r="TOX548" s="50"/>
      <c r="TOY548" s="53"/>
      <c r="TOZ548" s="54"/>
      <c r="TPA548" s="55"/>
      <c r="TPB548" s="73"/>
      <c r="TPC548" s="51"/>
      <c r="TPD548" s="50"/>
      <c r="TPE548" s="53"/>
      <c r="TPF548" s="54"/>
      <c r="TPG548" s="55"/>
      <c r="TPH548" s="73"/>
      <c r="TPI548" s="51"/>
      <c r="TPJ548" s="50"/>
      <c r="TPK548" s="53"/>
      <c r="TPL548" s="54"/>
      <c r="TPM548" s="55"/>
      <c r="TPN548" s="73"/>
      <c r="TPO548" s="51"/>
      <c r="TPP548" s="50"/>
      <c r="TPQ548" s="53"/>
      <c r="TPR548" s="54"/>
      <c r="TPS548" s="55"/>
      <c r="TPT548" s="73"/>
      <c r="TPU548" s="51"/>
      <c r="TPV548" s="50"/>
      <c r="TPW548" s="53"/>
      <c r="TPX548" s="54"/>
      <c r="TPY548" s="55"/>
      <c r="TPZ548" s="73"/>
      <c r="TQA548" s="51"/>
      <c r="TQB548" s="50"/>
      <c r="TQC548" s="53"/>
      <c r="TQD548" s="54"/>
      <c r="TQE548" s="55"/>
      <c r="TQF548" s="73"/>
      <c r="TQG548" s="51"/>
      <c r="TQH548" s="50"/>
      <c r="TQI548" s="53"/>
      <c r="TQJ548" s="54"/>
      <c r="TQK548" s="55"/>
      <c r="TQL548" s="73"/>
      <c r="TQM548" s="51"/>
      <c r="TQN548" s="50"/>
      <c r="TQO548" s="53"/>
      <c r="TQP548" s="54"/>
      <c r="TQQ548" s="55"/>
      <c r="TQR548" s="73"/>
      <c r="TQS548" s="51"/>
      <c r="TQT548" s="50"/>
      <c r="TQU548" s="53"/>
      <c r="TQV548" s="54"/>
      <c r="TQW548" s="55"/>
      <c r="TQX548" s="73"/>
      <c r="TQY548" s="51"/>
      <c r="TQZ548" s="50"/>
      <c r="TRA548" s="53"/>
      <c r="TRB548" s="54"/>
      <c r="TRC548" s="55"/>
      <c r="TRD548" s="73"/>
      <c r="TRE548" s="51"/>
      <c r="TRF548" s="50"/>
      <c r="TRG548" s="53"/>
      <c r="TRH548" s="54"/>
      <c r="TRI548" s="55"/>
      <c r="TRJ548" s="73"/>
      <c r="TRK548" s="51"/>
      <c r="TRL548" s="50"/>
      <c r="TRM548" s="53"/>
      <c r="TRN548" s="54"/>
      <c r="TRO548" s="55"/>
      <c r="TRP548" s="73"/>
      <c r="TRQ548" s="51"/>
      <c r="TRR548" s="50"/>
      <c r="TRS548" s="53"/>
      <c r="TRT548" s="54"/>
      <c r="TRU548" s="55"/>
      <c r="TRV548" s="73"/>
      <c r="TRW548" s="51"/>
      <c r="TRX548" s="50"/>
      <c r="TRY548" s="53"/>
      <c r="TRZ548" s="54"/>
      <c r="TSA548" s="55"/>
      <c r="TSB548" s="73"/>
      <c r="TSC548" s="51"/>
      <c r="TSD548" s="50"/>
      <c r="TSE548" s="53"/>
      <c r="TSF548" s="54"/>
      <c r="TSG548" s="55"/>
      <c r="TSH548" s="73"/>
      <c r="TSI548" s="51"/>
      <c r="TSJ548" s="50"/>
      <c r="TSK548" s="53"/>
      <c r="TSL548" s="54"/>
      <c r="TSM548" s="55"/>
      <c r="TSN548" s="73"/>
      <c r="TSO548" s="51"/>
      <c r="TSP548" s="50"/>
      <c r="TSQ548" s="53"/>
      <c r="TSR548" s="54"/>
      <c r="TSS548" s="55"/>
      <c r="TST548" s="73"/>
      <c r="TSU548" s="51"/>
      <c r="TSV548" s="50"/>
      <c r="TSW548" s="53"/>
      <c r="TSX548" s="54"/>
      <c r="TSY548" s="55"/>
      <c r="TSZ548" s="73"/>
      <c r="TTA548" s="51"/>
      <c r="TTB548" s="50"/>
      <c r="TTC548" s="53"/>
      <c r="TTD548" s="54"/>
      <c r="TTE548" s="55"/>
      <c r="TTF548" s="73"/>
      <c r="TTG548" s="51"/>
      <c r="TTH548" s="50"/>
      <c r="TTI548" s="53"/>
      <c r="TTJ548" s="54"/>
      <c r="TTK548" s="55"/>
      <c r="TTL548" s="73"/>
      <c r="TTM548" s="51"/>
      <c r="TTN548" s="50"/>
      <c r="TTO548" s="53"/>
      <c r="TTP548" s="54"/>
      <c r="TTQ548" s="55"/>
      <c r="TTR548" s="73"/>
      <c r="TTS548" s="51"/>
      <c r="TTT548" s="50"/>
      <c r="TTU548" s="53"/>
      <c r="TTV548" s="54"/>
      <c r="TTW548" s="55"/>
      <c r="TTX548" s="73"/>
      <c r="TTY548" s="51"/>
      <c r="TTZ548" s="50"/>
      <c r="TUA548" s="53"/>
      <c r="TUB548" s="54"/>
      <c r="TUC548" s="55"/>
      <c r="TUD548" s="73"/>
      <c r="TUE548" s="51"/>
      <c r="TUF548" s="50"/>
      <c r="TUG548" s="53"/>
      <c r="TUH548" s="54"/>
      <c r="TUI548" s="55"/>
      <c r="TUJ548" s="73"/>
      <c r="TUK548" s="51"/>
      <c r="TUL548" s="50"/>
      <c r="TUM548" s="53"/>
      <c r="TUN548" s="54"/>
      <c r="TUO548" s="55"/>
      <c r="TUP548" s="73"/>
      <c r="TUQ548" s="51"/>
      <c r="TUR548" s="50"/>
      <c r="TUS548" s="53"/>
      <c r="TUT548" s="54"/>
      <c r="TUU548" s="55"/>
      <c r="TUV548" s="73"/>
      <c r="TUW548" s="51"/>
      <c r="TUX548" s="50"/>
      <c r="TUY548" s="53"/>
      <c r="TUZ548" s="54"/>
      <c r="TVA548" s="55"/>
      <c r="TVB548" s="73"/>
      <c r="TVC548" s="51"/>
      <c r="TVD548" s="50"/>
      <c r="TVE548" s="53"/>
      <c r="TVF548" s="54"/>
      <c r="TVG548" s="55"/>
      <c r="TVH548" s="73"/>
      <c r="TVI548" s="51"/>
      <c r="TVJ548" s="50"/>
      <c r="TVK548" s="53"/>
      <c r="TVL548" s="54"/>
      <c r="TVM548" s="55"/>
      <c r="TVN548" s="73"/>
      <c r="TVO548" s="51"/>
      <c r="TVP548" s="50"/>
      <c r="TVQ548" s="53"/>
      <c r="TVR548" s="54"/>
      <c r="TVS548" s="55"/>
      <c r="TVT548" s="73"/>
      <c r="TVU548" s="51"/>
      <c r="TVV548" s="50"/>
      <c r="TVW548" s="53"/>
      <c r="TVX548" s="54"/>
      <c r="TVY548" s="55"/>
      <c r="TVZ548" s="73"/>
      <c r="TWA548" s="51"/>
      <c r="TWB548" s="50"/>
      <c r="TWC548" s="53"/>
      <c r="TWD548" s="54"/>
      <c r="TWE548" s="55"/>
      <c r="TWF548" s="73"/>
      <c r="TWG548" s="51"/>
      <c r="TWH548" s="50"/>
      <c r="TWI548" s="53"/>
      <c r="TWJ548" s="54"/>
      <c r="TWK548" s="55"/>
      <c r="TWL548" s="73"/>
      <c r="TWM548" s="51"/>
      <c r="TWN548" s="50"/>
      <c r="TWO548" s="53"/>
      <c r="TWP548" s="54"/>
      <c r="TWQ548" s="55"/>
      <c r="TWR548" s="73"/>
      <c r="TWS548" s="51"/>
      <c r="TWT548" s="50"/>
      <c r="TWU548" s="53"/>
      <c r="TWV548" s="54"/>
      <c r="TWW548" s="55"/>
      <c r="TWX548" s="73"/>
      <c r="TWY548" s="51"/>
      <c r="TWZ548" s="50"/>
      <c r="TXA548" s="53"/>
      <c r="TXB548" s="54"/>
      <c r="TXC548" s="55"/>
      <c r="TXD548" s="73"/>
      <c r="TXE548" s="51"/>
      <c r="TXF548" s="50"/>
      <c r="TXG548" s="53"/>
      <c r="TXH548" s="54"/>
      <c r="TXI548" s="55"/>
      <c r="TXJ548" s="73"/>
      <c r="TXK548" s="51"/>
      <c r="TXL548" s="50"/>
      <c r="TXM548" s="53"/>
      <c r="TXN548" s="54"/>
      <c r="TXO548" s="55"/>
      <c r="TXP548" s="73"/>
      <c r="TXQ548" s="51"/>
      <c r="TXR548" s="50"/>
      <c r="TXS548" s="53"/>
      <c r="TXT548" s="54"/>
      <c r="TXU548" s="55"/>
      <c r="TXV548" s="73"/>
      <c r="TXW548" s="51"/>
      <c r="TXX548" s="50"/>
      <c r="TXY548" s="53"/>
      <c r="TXZ548" s="54"/>
      <c r="TYA548" s="55"/>
      <c r="TYB548" s="73"/>
      <c r="TYC548" s="51"/>
      <c r="TYD548" s="50"/>
      <c r="TYE548" s="53"/>
      <c r="TYF548" s="54"/>
      <c r="TYG548" s="55"/>
      <c r="TYH548" s="73"/>
      <c r="TYI548" s="51"/>
      <c r="TYJ548" s="50"/>
      <c r="TYK548" s="53"/>
      <c r="TYL548" s="54"/>
      <c r="TYM548" s="55"/>
      <c r="TYN548" s="73"/>
      <c r="TYO548" s="51"/>
      <c r="TYP548" s="50"/>
      <c r="TYQ548" s="53"/>
      <c r="TYR548" s="54"/>
      <c r="TYS548" s="55"/>
      <c r="TYT548" s="73"/>
      <c r="TYU548" s="51"/>
      <c r="TYV548" s="50"/>
      <c r="TYW548" s="53"/>
      <c r="TYX548" s="54"/>
      <c r="TYY548" s="55"/>
      <c r="TYZ548" s="73"/>
      <c r="TZA548" s="51"/>
      <c r="TZB548" s="50"/>
      <c r="TZC548" s="53"/>
      <c r="TZD548" s="54"/>
      <c r="TZE548" s="55"/>
      <c r="TZF548" s="73"/>
      <c r="TZG548" s="51"/>
      <c r="TZH548" s="50"/>
      <c r="TZI548" s="53"/>
      <c r="TZJ548" s="54"/>
      <c r="TZK548" s="55"/>
      <c r="TZL548" s="73"/>
      <c r="TZM548" s="51"/>
      <c r="TZN548" s="50"/>
      <c r="TZO548" s="53"/>
      <c r="TZP548" s="54"/>
      <c r="TZQ548" s="55"/>
      <c r="TZR548" s="73"/>
      <c r="TZS548" s="51"/>
      <c r="TZT548" s="50"/>
      <c r="TZU548" s="53"/>
      <c r="TZV548" s="54"/>
      <c r="TZW548" s="55"/>
      <c r="TZX548" s="73"/>
      <c r="TZY548" s="51"/>
      <c r="TZZ548" s="50"/>
      <c r="UAA548" s="53"/>
      <c r="UAB548" s="54"/>
      <c r="UAC548" s="55"/>
      <c r="UAD548" s="73"/>
      <c r="UAE548" s="51"/>
      <c r="UAF548" s="50"/>
      <c r="UAG548" s="53"/>
      <c r="UAH548" s="54"/>
      <c r="UAI548" s="55"/>
      <c r="UAJ548" s="73"/>
      <c r="UAK548" s="51"/>
      <c r="UAL548" s="50"/>
      <c r="UAM548" s="53"/>
      <c r="UAN548" s="54"/>
      <c r="UAO548" s="55"/>
      <c r="UAP548" s="73"/>
      <c r="UAQ548" s="51"/>
      <c r="UAR548" s="50"/>
      <c r="UAS548" s="53"/>
      <c r="UAT548" s="54"/>
      <c r="UAU548" s="55"/>
      <c r="UAV548" s="73"/>
      <c r="UAW548" s="51"/>
      <c r="UAX548" s="50"/>
      <c r="UAY548" s="53"/>
      <c r="UAZ548" s="54"/>
      <c r="UBA548" s="55"/>
      <c r="UBB548" s="73"/>
      <c r="UBC548" s="51"/>
      <c r="UBD548" s="50"/>
      <c r="UBE548" s="53"/>
      <c r="UBF548" s="54"/>
      <c r="UBG548" s="55"/>
      <c r="UBH548" s="73"/>
      <c r="UBI548" s="51"/>
      <c r="UBJ548" s="50"/>
      <c r="UBK548" s="53"/>
      <c r="UBL548" s="54"/>
      <c r="UBM548" s="55"/>
      <c r="UBN548" s="73"/>
      <c r="UBO548" s="51"/>
      <c r="UBP548" s="50"/>
      <c r="UBQ548" s="53"/>
      <c r="UBR548" s="54"/>
      <c r="UBS548" s="55"/>
      <c r="UBT548" s="73"/>
      <c r="UBU548" s="51"/>
      <c r="UBV548" s="50"/>
      <c r="UBW548" s="53"/>
      <c r="UBX548" s="54"/>
      <c r="UBY548" s="55"/>
      <c r="UBZ548" s="73"/>
      <c r="UCA548" s="51"/>
      <c r="UCB548" s="50"/>
      <c r="UCC548" s="53"/>
      <c r="UCD548" s="54"/>
      <c r="UCE548" s="55"/>
      <c r="UCF548" s="73"/>
      <c r="UCG548" s="51"/>
      <c r="UCH548" s="50"/>
      <c r="UCI548" s="53"/>
      <c r="UCJ548" s="54"/>
      <c r="UCK548" s="55"/>
      <c r="UCL548" s="73"/>
      <c r="UCM548" s="51"/>
      <c r="UCN548" s="50"/>
      <c r="UCO548" s="53"/>
      <c r="UCP548" s="54"/>
      <c r="UCQ548" s="55"/>
      <c r="UCR548" s="73"/>
      <c r="UCS548" s="51"/>
      <c r="UCT548" s="50"/>
      <c r="UCU548" s="53"/>
      <c r="UCV548" s="54"/>
      <c r="UCW548" s="55"/>
      <c r="UCX548" s="73"/>
      <c r="UCY548" s="51"/>
      <c r="UCZ548" s="50"/>
      <c r="UDA548" s="53"/>
      <c r="UDB548" s="54"/>
      <c r="UDC548" s="55"/>
      <c r="UDD548" s="73"/>
      <c r="UDE548" s="51"/>
      <c r="UDF548" s="50"/>
      <c r="UDG548" s="53"/>
      <c r="UDH548" s="54"/>
      <c r="UDI548" s="55"/>
      <c r="UDJ548" s="73"/>
      <c r="UDK548" s="51"/>
      <c r="UDL548" s="50"/>
      <c r="UDM548" s="53"/>
      <c r="UDN548" s="54"/>
      <c r="UDO548" s="55"/>
      <c r="UDP548" s="73"/>
      <c r="UDQ548" s="51"/>
      <c r="UDR548" s="50"/>
      <c r="UDS548" s="53"/>
      <c r="UDT548" s="54"/>
      <c r="UDU548" s="55"/>
      <c r="UDV548" s="73"/>
      <c r="UDW548" s="51"/>
      <c r="UDX548" s="50"/>
      <c r="UDY548" s="53"/>
      <c r="UDZ548" s="54"/>
      <c r="UEA548" s="55"/>
      <c r="UEB548" s="73"/>
      <c r="UEC548" s="51"/>
      <c r="UED548" s="50"/>
      <c r="UEE548" s="53"/>
      <c r="UEF548" s="54"/>
      <c r="UEG548" s="55"/>
      <c r="UEH548" s="73"/>
      <c r="UEI548" s="51"/>
      <c r="UEJ548" s="50"/>
      <c r="UEK548" s="53"/>
      <c r="UEL548" s="54"/>
      <c r="UEM548" s="55"/>
      <c r="UEN548" s="73"/>
      <c r="UEO548" s="51"/>
      <c r="UEP548" s="50"/>
      <c r="UEQ548" s="53"/>
      <c r="UER548" s="54"/>
      <c r="UES548" s="55"/>
      <c r="UET548" s="73"/>
      <c r="UEU548" s="51"/>
      <c r="UEV548" s="50"/>
      <c r="UEW548" s="53"/>
      <c r="UEX548" s="54"/>
      <c r="UEY548" s="55"/>
      <c r="UEZ548" s="73"/>
      <c r="UFA548" s="51"/>
      <c r="UFB548" s="50"/>
      <c r="UFC548" s="53"/>
      <c r="UFD548" s="54"/>
      <c r="UFE548" s="55"/>
      <c r="UFF548" s="73"/>
      <c r="UFG548" s="51"/>
      <c r="UFH548" s="50"/>
      <c r="UFI548" s="53"/>
      <c r="UFJ548" s="54"/>
      <c r="UFK548" s="55"/>
      <c r="UFL548" s="73"/>
      <c r="UFM548" s="51"/>
      <c r="UFN548" s="50"/>
      <c r="UFO548" s="53"/>
      <c r="UFP548" s="54"/>
      <c r="UFQ548" s="55"/>
      <c r="UFR548" s="73"/>
      <c r="UFS548" s="51"/>
      <c r="UFT548" s="50"/>
      <c r="UFU548" s="53"/>
      <c r="UFV548" s="54"/>
      <c r="UFW548" s="55"/>
      <c r="UFX548" s="73"/>
      <c r="UFY548" s="51"/>
      <c r="UFZ548" s="50"/>
      <c r="UGA548" s="53"/>
      <c r="UGB548" s="54"/>
      <c r="UGC548" s="55"/>
      <c r="UGD548" s="73"/>
      <c r="UGE548" s="51"/>
      <c r="UGF548" s="50"/>
      <c r="UGG548" s="53"/>
      <c r="UGH548" s="54"/>
      <c r="UGI548" s="55"/>
      <c r="UGJ548" s="73"/>
      <c r="UGK548" s="51"/>
      <c r="UGL548" s="50"/>
      <c r="UGM548" s="53"/>
      <c r="UGN548" s="54"/>
      <c r="UGO548" s="55"/>
      <c r="UGP548" s="73"/>
      <c r="UGQ548" s="51"/>
      <c r="UGR548" s="50"/>
      <c r="UGS548" s="53"/>
      <c r="UGT548" s="54"/>
      <c r="UGU548" s="55"/>
      <c r="UGV548" s="73"/>
      <c r="UGW548" s="51"/>
      <c r="UGX548" s="50"/>
      <c r="UGY548" s="53"/>
      <c r="UGZ548" s="54"/>
      <c r="UHA548" s="55"/>
      <c r="UHB548" s="73"/>
      <c r="UHC548" s="51"/>
      <c r="UHD548" s="50"/>
      <c r="UHE548" s="53"/>
      <c r="UHF548" s="54"/>
      <c r="UHG548" s="55"/>
      <c r="UHH548" s="73"/>
      <c r="UHI548" s="51"/>
      <c r="UHJ548" s="50"/>
      <c r="UHK548" s="53"/>
      <c r="UHL548" s="54"/>
      <c r="UHM548" s="55"/>
      <c r="UHN548" s="73"/>
      <c r="UHO548" s="51"/>
      <c r="UHP548" s="50"/>
      <c r="UHQ548" s="53"/>
      <c r="UHR548" s="54"/>
      <c r="UHS548" s="55"/>
      <c r="UHT548" s="73"/>
      <c r="UHU548" s="51"/>
      <c r="UHV548" s="50"/>
      <c r="UHW548" s="53"/>
      <c r="UHX548" s="54"/>
      <c r="UHY548" s="55"/>
      <c r="UHZ548" s="73"/>
      <c r="UIA548" s="51"/>
      <c r="UIB548" s="50"/>
      <c r="UIC548" s="53"/>
      <c r="UID548" s="54"/>
      <c r="UIE548" s="55"/>
      <c r="UIF548" s="73"/>
      <c r="UIG548" s="51"/>
      <c r="UIH548" s="50"/>
      <c r="UII548" s="53"/>
      <c r="UIJ548" s="54"/>
      <c r="UIK548" s="55"/>
      <c r="UIL548" s="73"/>
      <c r="UIM548" s="51"/>
      <c r="UIN548" s="50"/>
      <c r="UIO548" s="53"/>
      <c r="UIP548" s="54"/>
      <c r="UIQ548" s="55"/>
      <c r="UIR548" s="73"/>
      <c r="UIS548" s="51"/>
      <c r="UIT548" s="50"/>
      <c r="UIU548" s="53"/>
      <c r="UIV548" s="54"/>
      <c r="UIW548" s="55"/>
      <c r="UIX548" s="73"/>
      <c r="UIY548" s="51"/>
      <c r="UIZ548" s="50"/>
      <c r="UJA548" s="53"/>
      <c r="UJB548" s="54"/>
      <c r="UJC548" s="55"/>
      <c r="UJD548" s="73"/>
      <c r="UJE548" s="51"/>
      <c r="UJF548" s="50"/>
      <c r="UJG548" s="53"/>
      <c r="UJH548" s="54"/>
      <c r="UJI548" s="55"/>
      <c r="UJJ548" s="73"/>
      <c r="UJK548" s="51"/>
      <c r="UJL548" s="50"/>
      <c r="UJM548" s="53"/>
      <c r="UJN548" s="54"/>
      <c r="UJO548" s="55"/>
      <c r="UJP548" s="73"/>
      <c r="UJQ548" s="51"/>
      <c r="UJR548" s="50"/>
      <c r="UJS548" s="53"/>
      <c r="UJT548" s="54"/>
      <c r="UJU548" s="55"/>
      <c r="UJV548" s="73"/>
      <c r="UJW548" s="51"/>
      <c r="UJX548" s="50"/>
      <c r="UJY548" s="53"/>
      <c r="UJZ548" s="54"/>
      <c r="UKA548" s="55"/>
      <c r="UKB548" s="73"/>
      <c r="UKC548" s="51"/>
      <c r="UKD548" s="50"/>
      <c r="UKE548" s="53"/>
      <c r="UKF548" s="54"/>
      <c r="UKG548" s="55"/>
      <c r="UKH548" s="73"/>
      <c r="UKI548" s="51"/>
      <c r="UKJ548" s="50"/>
      <c r="UKK548" s="53"/>
      <c r="UKL548" s="54"/>
      <c r="UKM548" s="55"/>
      <c r="UKN548" s="73"/>
      <c r="UKO548" s="51"/>
      <c r="UKP548" s="50"/>
      <c r="UKQ548" s="53"/>
      <c r="UKR548" s="54"/>
      <c r="UKS548" s="55"/>
      <c r="UKT548" s="73"/>
      <c r="UKU548" s="51"/>
      <c r="UKV548" s="50"/>
      <c r="UKW548" s="53"/>
      <c r="UKX548" s="54"/>
      <c r="UKY548" s="55"/>
      <c r="UKZ548" s="73"/>
      <c r="ULA548" s="51"/>
      <c r="ULB548" s="50"/>
      <c r="ULC548" s="53"/>
      <c r="ULD548" s="54"/>
      <c r="ULE548" s="55"/>
      <c r="ULF548" s="73"/>
      <c r="ULG548" s="51"/>
      <c r="ULH548" s="50"/>
      <c r="ULI548" s="53"/>
      <c r="ULJ548" s="54"/>
      <c r="ULK548" s="55"/>
      <c r="ULL548" s="73"/>
      <c r="ULM548" s="51"/>
      <c r="ULN548" s="50"/>
      <c r="ULO548" s="53"/>
      <c r="ULP548" s="54"/>
      <c r="ULQ548" s="55"/>
      <c r="ULR548" s="73"/>
      <c r="ULS548" s="51"/>
      <c r="ULT548" s="50"/>
      <c r="ULU548" s="53"/>
      <c r="ULV548" s="54"/>
      <c r="ULW548" s="55"/>
      <c r="ULX548" s="73"/>
      <c r="ULY548" s="51"/>
      <c r="ULZ548" s="50"/>
      <c r="UMA548" s="53"/>
      <c r="UMB548" s="54"/>
      <c r="UMC548" s="55"/>
      <c r="UMD548" s="73"/>
      <c r="UME548" s="51"/>
      <c r="UMF548" s="50"/>
      <c r="UMG548" s="53"/>
      <c r="UMH548" s="54"/>
      <c r="UMI548" s="55"/>
      <c r="UMJ548" s="73"/>
      <c r="UMK548" s="51"/>
      <c r="UML548" s="50"/>
      <c r="UMM548" s="53"/>
      <c r="UMN548" s="54"/>
      <c r="UMO548" s="55"/>
      <c r="UMP548" s="73"/>
      <c r="UMQ548" s="51"/>
      <c r="UMR548" s="50"/>
      <c r="UMS548" s="53"/>
      <c r="UMT548" s="54"/>
      <c r="UMU548" s="55"/>
      <c r="UMV548" s="73"/>
      <c r="UMW548" s="51"/>
      <c r="UMX548" s="50"/>
      <c r="UMY548" s="53"/>
      <c r="UMZ548" s="54"/>
      <c r="UNA548" s="55"/>
      <c r="UNB548" s="73"/>
      <c r="UNC548" s="51"/>
      <c r="UND548" s="50"/>
      <c r="UNE548" s="53"/>
      <c r="UNF548" s="54"/>
      <c r="UNG548" s="55"/>
      <c r="UNH548" s="73"/>
      <c r="UNI548" s="51"/>
      <c r="UNJ548" s="50"/>
      <c r="UNK548" s="53"/>
      <c r="UNL548" s="54"/>
      <c r="UNM548" s="55"/>
      <c r="UNN548" s="73"/>
      <c r="UNO548" s="51"/>
      <c r="UNP548" s="50"/>
      <c r="UNQ548" s="53"/>
      <c r="UNR548" s="54"/>
      <c r="UNS548" s="55"/>
      <c r="UNT548" s="73"/>
      <c r="UNU548" s="51"/>
      <c r="UNV548" s="50"/>
      <c r="UNW548" s="53"/>
      <c r="UNX548" s="54"/>
      <c r="UNY548" s="55"/>
      <c r="UNZ548" s="73"/>
      <c r="UOA548" s="51"/>
      <c r="UOB548" s="50"/>
      <c r="UOC548" s="53"/>
      <c r="UOD548" s="54"/>
      <c r="UOE548" s="55"/>
      <c r="UOF548" s="73"/>
      <c r="UOG548" s="51"/>
      <c r="UOH548" s="50"/>
      <c r="UOI548" s="53"/>
      <c r="UOJ548" s="54"/>
      <c r="UOK548" s="55"/>
      <c r="UOL548" s="73"/>
      <c r="UOM548" s="51"/>
      <c r="UON548" s="50"/>
      <c r="UOO548" s="53"/>
      <c r="UOP548" s="54"/>
      <c r="UOQ548" s="55"/>
      <c r="UOR548" s="73"/>
      <c r="UOS548" s="51"/>
      <c r="UOT548" s="50"/>
      <c r="UOU548" s="53"/>
      <c r="UOV548" s="54"/>
      <c r="UOW548" s="55"/>
      <c r="UOX548" s="73"/>
      <c r="UOY548" s="51"/>
      <c r="UOZ548" s="50"/>
      <c r="UPA548" s="53"/>
      <c r="UPB548" s="54"/>
      <c r="UPC548" s="55"/>
      <c r="UPD548" s="73"/>
      <c r="UPE548" s="51"/>
      <c r="UPF548" s="50"/>
      <c r="UPG548" s="53"/>
      <c r="UPH548" s="54"/>
      <c r="UPI548" s="55"/>
      <c r="UPJ548" s="73"/>
      <c r="UPK548" s="51"/>
      <c r="UPL548" s="50"/>
      <c r="UPM548" s="53"/>
      <c r="UPN548" s="54"/>
      <c r="UPO548" s="55"/>
      <c r="UPP548" s="73"/>
      <c r="UPQ548" s="51"/>
      <c r="UPR548" s="50"/>
      <c r="UPS548" s="53"/>
      <c r="UPT548" s="54"/>
      <c r="UPU548" s="55"/>
      <c r="UPV548" s="73"/>
      <c r="UPW548" s="51"/>
      <c r="UPX548" s="50"/>
      <c r="UPY548" s="53"/>
      <c r="UPZ548" s="54"/>
      <c r="UQA548" s="55"/>
      <c r="UQB548" s="73"/>
      <c r="UQC548" s="51"/>
      <c r="UQD548" s="50"/>
      <c r="UQE548" s="53"/>
      <c r="UQF548" s="54"/>
      <c r="UQG548" s="55"/>
      <c r="UQH548" s="73"/>
      <c r="UQI548" s="51"/>
      <c r="UQJ548" s="50"/>
      <c r="UQK548" s="53"/>
      <c r="UQL548" s="54"/>
      <c r="UQM548" s="55"/>
      <c r="UQN548" s="73"/>
      <c r="UQO548" s="51"/>
      <c r="UQP548" s="50"/>
      <c r="UQQ548" s="53"/>
      <c r="UQR548" s="54"/>
      <c r="UQS548" s="55"/>
      <c r="UQT548" s="73"/>
      <c r="UQU548" s="51"/>
      <c r="UQV548" s="50"/>
      <c r="UQW548" s="53"/>
      <c r="UQX548" s="54"/>
      <c r="UQY548" s="55"/>
      <c r="UQZ548" s="73"/>
      <c r="URA548" s="51"/>
      <c r="URB548" s="50"/>
      <c r="URC548" s="53"/>
      <c r="URD548" s="54"/>
      <c r="URE548" s="55"/>
      <c r="URF548" s="73"/>
      <c r="URG548" s="51"/>
      <c r="URH548" s="50"/>
      <c r="URI548" s="53"/>
      <c r="URJ548" s="54"/>
      <c r="URK548" s="55"/>
      <c r="URL548" s="73"/>
      <c r="URM548" s="51"/>
      <c r="URN548" s="50"/>
      <c r="URO548" s="53"/>
      <c r="URP548" s="54"/>
      <c r="URQ548" s="55"/>
      <c r="URR548" s="73"/>
      <c r="URS548" s="51"/>
      <c r="URT548" s="50"/>
      <c r="URU548" s="53"/>
      <c r="URV548" s="54"/>
      <c r="URW548" s="55"/>
      <c r="URX548" s="73"/>
      <c r="URY548" s="51"/>
      <c r="URZ548" s="50"/>
      <c r="USA548" s="53"/>
      <c r="USB548" s="54"/>
      <c r="USC548" s="55"/>
      <c r="USD548" s="73"/>
      <c r="USE548" s="51"/>
      <c r="USF548" s="50"/>
      <c r="USG548" s="53"/>
      <c r="USH548" s="54"/>
      <c r="USI548" s="55"/>
      <c r="USJ548" s="73"/>
      <c r="USK548" s="51"/>
      <c r="USL548" s="50"/>
      <c r="USM548" s="53"/>
      <c r="USN548" s="54"/>
      <c r="USO548" s="55"/>
      <c r="USP548" s="73"/>
      <c r="USQ548" s="51"/>
      <c r="USR548" s="50"/>
      <c r="USS548" s="53"/>
      <c r="UST548" s="54"/>
      <c r="USU548" s="55"/>
      <c r="USV548" s="73"/>
      <c r="USW548" s="51"/>
      <c r="USX548" s="50"/>
      <c r="USY548" s="53"/>
      <c r="USZ548" s="54"/>
      <c r="UTA548" s="55"/>
      <c r="UTB548" s="73"/>
      <c r="UTC548" s="51"/>
      <c r="UTD548" s="50"/>
      <c r="UTE548" s="53"/>
      <c r="UTF548" s="54"/>
      <c r="UTG548" s="55"/>
      <c r="UTH548" s="73"/>
      <c r="UTI548" s="51"/>
      <c r="UTJ548" s="50"/>
      <c r="UTK548" s="53"/>
      <c r="UTL548" s="54"/>
      <c r="UTM548" s="55"/>
      <c r="UTN548" s="73"/>
      <c r="UTO548" s="51"/>
      <c r="UTP548" s="50"/>
      <c r="UTQ548" s="53"/>
      <c r="UTR548" s="54"/>
      <c r="UTS548" s="55"/>
      <c r="UTT548" s="73"/>
      <c r="UTU548" s="51"/>
      <c r="UTV548" s="50"/>
      <c r="UTW548" s="53"/>
      <c r="UTX548" s="54"/>
      <c r="UTY548" s="55"/>
      <c r="UTZ548" s="73"/>
      <c r="UUA548" s="51"/>
      <c r="UUB548" s="50"/>
      <c r="UUC548" s="53"/>
      <c r="UUD548" s="54"/>
      <c r="UUE548" s="55"/>
      <c r="UUF548" s="73"/>
      <c r="UUG548" s="51"/>
      <c r="UUH548" s="50"/>
      <c r="UUI548" s="53"/>
      <c r="UUJ548" s="54"/>
      <c r="UUK548" s="55"/>
      <c r="UUL548" s="73"/>
      <c r="UUM548" s="51"/>
      <c r="UUN548" s="50"/>
      <c r="UUO548" s="53"/>
      <c r="UUP548" s="54"/>
      <c r="UUQ548" s="55"/>
      <c r="UUR548" s="73"/>
      <c r="UUS548" s="51"/>
      <c r="UUT548" s="50"/>
      <c r="UUU548" s="53"/>
      <c r="UUV548" s="54"/>
      <c r="UUW548" s="55"/>
      <c r="UUX548" s="73"/>
      <c r="UUY548" s="51"/>
      <c r="UUZ548" s="50"/>
      <c r="UVA548" s="53"/>
      <c r="UVB548" s="54"/>
      <c r="UVC548" s="55"/>
      <c r="UVD548" s="73"/>
      <c r="UVE548" s="51"/>
      <c r="UVF548" s="50"/>
      <c r="UVG548" s="53"/>
      <c r="UVH548" s="54"/>
      <c r="UVI548" s="55"/>
      <c r="UVJ548" s="73"/>
      <c r="UVK548" s="51"/>
      <c r="UVL548" s="50"/>
      <c r="UVM548" s="53"/>
      <c r="UVN548" s="54"/>
      <c r="UVO548" s="55"/>
      <c r="UVP548" s="73"/>
      <c r="UVQ548" s="51"/>
      <c r="UVR548" s="50"/>
      <c r="UVS548" s="53"/>
      <c r="UVT548" s="54"/>
      <c r="UVU548" s="55"/>
      <c r="UVV548" s="73"/>
      <c r="UVW548" s="51"/>
      <c r="UVX548" s="50"/>
      <c r="UVY548" s="53"/>
      <c r="UVZ548" s="54"/>
      <c r="UWA548" s="55"/>
      <c r="UWB548" s="73"/>
      <c r="UWC548" s="51"/>
      <c r="UWD548" s="50"/>
      <c r="UWE548" s="53"/>
      <c r="UWF548" s="54"/>
      <c r="UWG548" s="55"/>
      <c r="UWH548" s="73"/>
      <c r="UWI548" s="51"/>
      <c r="UWJ548" s="50"/>
      <c r="UWK548" s="53"/>
      <c r="UWL548" s="54"/>
      <c r="UWM548" s="55"/>
      <c r="UWN548" s="73"/>
      <c r="UWO548" s="51"/>
      <c r="UWP548" s="50"/>
      <c r="UWQ548" s="53"/>
      <c r="UWR548" s="54"/>
      <c r="UWS548" s="55"/>
      <c r="UWT548" s="73"/>
      <c r="UWU548" s="51"/>
      <c r="UWV548" s="50"/>
      <c r="UWW548" s="53"/>
      <c r="UWX548" s="54"/>
      <c r="UWY548" s="55"/>
      <c r="UWZ548" s="73"/>
      <c r="UXA548" s="51"/>
      <c r="UXB548" s="50"/>
      <c r="UXC548" s="53"/>
      <c r="UXD548" s="54"/>
      <c r="UXE548" s="55"/>
      <c r="UXF548" s="73"/>
      <c r="UXG548" s="51"/>
      <c r="UXH548" s="50"/>
      <c r="UXI548" s="53"/>
      <c r="UXJ548" s="54"/>
      <c r="UXK548" s="55"/>
      <c r="UXL548" s="73"/>
      <c r="UXM548" s="51"/>
      <c r="UXN548" s="50"/>
      <c r="UXO548" s="53"/>
      <c r="UXP548" s="54"/>
      <c r="UXQ548" s="55"/>
      <c r="UXR548" s="73"/>
      <c r="UXS548" s="51"/>
      <c r="UXT548" s="50"/>
      <c r="UXU548" s="53"/>
      <c r="UXV548" s="54"/>
      <c r="UXW548" s="55"/>
      <c r="UXX548" s="73"/>
      <c r="UXY548" s="51"/>
      <c r="UXZ548" s="50"/>
      <c r="UYA548" s="53"/>
      <c r="UYB548" s="54"/>
      <c r="UYC548" s="55"/>
      <c r="UYD548" s="73"/>
      <c r="UYE548" s="51"/>
      <c r="UYF548" s="50"/>
      <c r="UYG548" s="53"/>
      <c r="UYH548" s="54"/>
      <c r="UYI548" s="55"/>
      <c r="UYJ548" s="73"/>
      <c r="UYK548" s="51"/>
      <c r="UYL548" s="50"/>
      <c r="UYM548" s="53"/>
      <c r="UYN548" s="54"/>
      <c r="UYO548" s="55"/>
      <c r="UYP548" s="73"/>
      <c r="UYQ548" s="51"/>
      <c r="UYR548" s="50"/>
      <c r="UYS548" s="53"/>
      <c r="UYT548" s="54"/>
      <c r="UYU548" s="55"/>
      <c r="UYV548" s="73"/>
      <c r="UYW548" s="51"/>
      <c r="UYX548" s="50"/>
      <c r="UYY548" s="53"/>
      <c r="UYZ548" s="54"/>
      <c r="UZA548" s="55"/>
      <c r="UZB548" s="73"/>
      <c r="UZC548" s="51"/>
      <c r="UZD548" s="50"/>
      <c r="UZE548" s="53"/>
      <c r="UZF548" s="54"/>
      <c r="UZG548" s="55"/>
      <c r="UZH548" s="73"/>
      <c r="UZI548" s="51"/>
      <c r="UZJ548" s="50"/>
      <c r="UZK548" s="53"/>
      <c r="UZL548" s="54"/>
      <c r="UZM548" s="55"/>
      <c r="UZN548" s="73"/>
      <c r="UZO548" s="51"/>
      <c r="UZP548" s="50"/>
      <c r="UZQ548" s="53"/>
      <c r="UZR548" s="54"/>
      <c r="UZS548" s="55"/>
      <c r="UZT548" s="73"/>
      <c r="UZU548" s="51"/>
      <c r="UZV548" s="50"/>
      <c r="UZW548" s="53"/>
      <c r="UZX548" s="54"/>
      <c r="UZY548" s="55"/>
      <c r="UZZ548" s="73"/>
      <c r="VAA548" s="51"/>
      <c r="VAB548" s="50"/>
      <c r="VAC548" s="53"/>
      <c r="VAD548" s="54"/>
      <c r="VAE548" s="55"/>
      <c r="VAF548" s="73"/>
      <c r="VAG548" s="51"/>
      <c r="VAH548" s="50"/>
      <c r="VAI548" s="53"/>
      <c r="VAJ548" s="54"/>
      <c r="VAK548" s="55"/>
      <c r="VAL548" s="73"/>
      <c r="VAM548" s="51"/>
      <c r="VAN548" s="50"/>
      <c r="VAO548" s="53"/>
      <c r="VAP548" s="54"/>
      <c r="VAQ548" s="55"/>
      <c r="VAR548" s="73"/>
      <c r="VAS548" s="51"/>
      <c r="VAT548" s="50"/>
      <c r="VAU548" s="53"/>
      <c r="VAV548" s="54"/>
      <c r="VAW548" s="55"/>
      <c r="VAX548" s="73"/>
      <c r="VAY548" s="51"/>
      <c r="VAZ548" s="50"/>
      <c r="VBA548" s="53"/>
      <c r="VBB548" s="54"/>
      <c r="VBC548" s="55"/>
      <c r="VBD548" s="73"/>
      <c r="VBE548" s="51"/>
      <c r="VBF548" s="50"/>
      <c r="VBG548" s="53"/>
      <c r="VBH548" s="54"/>
      <c r="VBI548" s="55"/>
      <c r="VBJ548" s="73"/>
      <c r="VBK548" s="51"/>
      <c r="VBL548" s="50"/>
      <c r="VBM548" s="53"/>
      <c r="VBN548" s="54"/>
      <c r="VBO548" s="55"/>
      <c r="VBP548" s="73"/>
      <c r="VBQ548" s="51"/>
      <c r="VBR548" s="50"/>
      <c r="VBS548" s="53"/>
      <c r="VBT548" s="54"/>
      <c r="VBU548" s="55"/>
      <c r="VBV548" s="73"/>
      <c r="VBW548" s="51"/>
      <c r="VBX548" s="50"/>
      <c r="VBY548" s="53"/>
      <c r="VBZ548" s="54"/>
      <c r="VCA548" s="55"/>
      <c r="VCB548" s="73"/>
      <c r="VCC548" s="51"/>
      <c r="VCD548" s="50"/>
      <c r="VCE548" s="53"/>
      <c r="VCF548" s="54"/>
      <c r="VCG548" s="55"/>
      <c r="VCH548" s="73"/>
      <c r="VCI548" s="51"/>
      <c r="VCJ548" s="50"/>
      <c r="VCK548" s="53"/>
      <c r="VCL548" s="54"/>
      <c r="VCM548" s="55"/>
      <c r="VCN548" s="73"/>
      <c r="VCO548" s="51"/>
      <c r="VCP548" s="50"/>
      <c r="VCQ548" s="53"/>
      <c r="VCR548" s="54"/>
      <c r="VCS548" s="55"/>
      <c r="VCT548" s="73"/>
      <c r="VCU548" s="51"/>
      <c r="VCV548" s="50"/>
      <c r="VCW548" s="53"/>
      <c r="VCX548" s="54"/>
      <c r="VCY548" s="55"/>
      <c r="VCZ548" s="73"/>
      <c r="VDA548" s="51"/>
      <c r="VDB548" s="50"/>
      <c r="VDC548" s="53"/>
      <c r="VDD548" s="54"/>
      <c r="VDE548" s="55"/>
      <c r="VDF548" s="73"/>
      <c r="VDG548" s="51"/>
      <c r="VDH548" s="50"/>
      <c r="VDI548" s="53"/>
      <c r="VDJ548" s="54"/>
      <c r="VDK548" s="55"/>
      <c r="VDL548" s="73"/>
      <c r="VDM548" s="51"/>
      <c r="VDN548" s="50"/>
      <c r="VDO548" s="53"/>
      <c r="VDP548" s="54"/>
      <c r="VDQ548" s="55"/>
      <c r="VDR548" s="73"/>
      <c r="VDS548" s="51"/>
      <c r="VDT548" s="50"/>
      <c r="VDU548" s="53"/>
      <c r="VDV548" s="54"/>
      <c r="VDW548" s="55"/>
      <c r="VDX548" s="73"/>
      <c r="VDY548" s="51"/>
      <c r="VDZ548" s="50"/>
      <c r="VEA548" s="53"/>
      <c r="VEB548" s="54"/>
      <c r="VEC548" s="55"/>
      <c r="VED548" s="73"/>
      <c r="VEE548" s="51"/>
      <c r="VEF548" s="50"/>
      <c r="VEG548" s="53"/>
      <c r="VEH548" s="54"/>
      <c r="VEI548" s="55"/>
      <c r="VEJ548" s="73"/>
      <c r="VEK548" s="51"/>
      <c r="VEL548" s="50"/>
      <c r="VEM548" s="53"/>
      <c r="VEN548" s="54"/>
      <c r="VEO548" s="55"/>
      <c r="VEP548" s="73"/>
      <c r="VEQ548" s="51"/>
      <c r="VER548" s="50"/>
      <c r="VES548" s="53"/>
      <c r="VET548" s="54"/>
      <c r="VEU548" s="55"/>
      <c r="VEV548" s="73"/>
      <c r="VEW548" s="51"/>
      <c r="VEX548" s="50"/>
      <c r="VEY548" s="53"/>
      <c r="VEZ548" s="54"/>
      <c r="VFA548" s="55"/>
      <c r="VFB548" s="73"/>
      <c r="VFC548" s="51"/>
      <c r="VFD548" s="50"/>
      <c r="VFE548" s="53"/>
      <c r="VFF548" s="54"/>
      <c r="VFG548" s="55"/>
      <c r="VFH548" s="73"/>
      <c r="VFI548" s="51"/>
      <c r="VFJ548" s="50"/>
      <c r="VFK548" s="53"/>
      <c r="VFL548" s="54"/>
      <c r="VFM548" s="55"/>
      <c r="VFN548" s="73"/>
      <c r="VFO548" s="51"/>
      <c r="VFP548" s="50"/>
      <c r="VFQ548" s="53"/>
      <c r="VFR548" s="54"/>
      <c r="VFS548" s="55"/>
      <c r="VFT548" s="73"/>
      <c r="VFU548" s="51"/>
      <c r="VFV548" s="50"/>
      <c r="VFW548" s="53"/>
      <c r="VFX548" s="54"/>
      <c r="VFY548" s="55"/>
      <c r="VFZ548" s="73"/>
      <c r="VGA548" s="51"/>
      <c r="VGB548" s="50"/>
      <c r="VGC548" s="53"/>
      <c r="VGD548" s="54"/>
      <c r="VGE548" s="55"/>
      <c r="VGF548" s="73"/>
      <c r="VGG548" s="51"/>
      <c r="VGH548" s="50"/>
      <c r="VGI548" s="53"/>
      <c r="VGJ548" s="54"/>
      <c r="VGK548" s="55"/>
      <c r="VGL548" s="73"/>
      <c r="VGM548" s="51"/>
      <c r="VGN548" s="50"/>
      <c r="VGO548" s="53"/>
      <c r="VGP548" s="54"/>
      <c r="VGQ548" s="55"/>
      <c r="VGR548" s="73"/>
      <c r="VGS548" s="51"/>
      <c r="VGT548" s="50"/>
      <c r="VGU548" s="53"/>
      <c r="VGV548" s="54"/>
      <c r="VGW548" s="55"/>
      <c r="VGX548" s="73"/>
      <c r="VGY548" s="51"/>
      <c r="VGZ548" s="50"/>
      <c r="VHA548" s="53"/>
      <c r="VHB548" s="54"/>
      <c r="VHC548" s="55"/>
      <c r="VHD548" s="73"/>
      <c r="VHE548" s="51"/>
      <c r="VHF548" s="50"/>
      <c r="VHG548" s="53"/>
      <c r="VHH548" s="54"/>
      <c r="VHI548" s="55"/>
      <c r="VHJ548" s="73"/>
      <c r="VHK548" s="51"/>
      <c r="VHL548" s="50"/>
      <c r="VHM548" s="53"/>
      <c r="VHN548" s="54"/>
      <c r="VHO548" s="55"/>
      <c r="VHP548" s="73"/>
      <c r="VHQ548" s="51"/>
      <c r="VHR548" s="50"/>
      <c r="VHS548" s="53"/>
      <c r="VHT548" s="54"/>
      <c r="VHU548" s="55"/>
      <c r="VHV548" s="73"/>
      <c r="VHW548" s="51"/>
      <c r="VHX548" s="50"/>
      <c r="VHY548" s="53"/>
      <c r="VHZ548" s="54"/>
      <c r="VIA548" s="55"/>
      <c r="VIB548" s="73"/>
      <c r="VIC548" s="51"/>
      <c r="VID548" s="50"/>
      <c r="VIE548" s="53"/>
      <c r="VIF548" s="54"/>
      <c r="VIG548" s="55"/>
      <c r="VIH548" s="73"/>
      <c r="VII548" s="51"/>
      <c r="VIJ548" s="50"/>
      <c r="VIK548" s="53"/>
      <c r="VIL548" s="54"/>
      <c r="VIM548" s="55"/>
      <c r="VIN548" s="73"/>
      <c r="VIO548" s="51"/>
      <c r="VIP548" s="50"/>
      <c r="VIQ548" s="53"/>
      <c r="VIR548" s="54"/>
      <c r="VIS548" s="55"/>
      <c r="VIT548" s="73"/>
      <c r="VIU548" s="51"/>
      <c r="VIV548" s="50"/>
      <c r="VIW548" s="53"/>
      <c r="VIX548" s="54"/>
      <c r="VIY548" s="55"/>
      <c r="VIZ548" s="73"/>
      <c r="VJA548" s="51"/>
      <c r="VJB548" s="50"/>
      <c r="VJC548" s="53"/>
      <c r="VJD548" s="54"/>
      <c r="VJE548" s="55"/>
      <c r="VJF548" s="73"/>
      <c r="VJG548" s="51"/>
      <c r="VJH548" s="50"/>
      <c r="VJI548" s="53"/>
      <c r="VJJ548" s="54"/>
      <c r="VJK548" s="55"/>
      <c r="VJL548" s="73"/>
      <c r="VJM548" s="51"/>
      <c r="VJN548" s="50"/>
      <c r="VJO548" s="53"/>
      <c r="VJP548" s="54"/>
      <c r="VJQ548" s="55"/>
      <c r="VJR548" s="73"/>
      <c r="VJS548" s="51"/>
      <c r="VJT548" s="50"/>
      <c r="VJU548" s="53"/>
      <c r="VJV548" s="54"/>
      <c r="VJW548" s="55"/>
      <c r="VJX548" s="73"/>
      <c r="VJY548" s="51"/>
      <c r="VJZ548" s="50"/>
      <c r="VKA548" s="53"/>
      <c r="VKB548" s="54"/>
      <c r="VKC548" s="55"/>
      <c r="VKD548" s="73"/>
      <c r="VKE548" s="51"/>
      <c r="VKF548" s="50"/>
      <c r="VKG548" s="53"/>
      <c r="VKH548" s="54"/>
      <c r="VKI548" s="55"/>
      <c r="VKJ548" s="73"/>
      <c r="VKK548" s="51"/>
      <c r="VKL548" s="50"/>
      <c r="VKM548" s="53"/>
      <c r="VKN548" s="54"/>
      <c r="VKO548" s="55"/>
      <c r="VKP548" s="73"/>
      <c r="VKQ548" s="51"/>
      <c r="VKR548" s="50"/>
      <c r="VKS548" s="53"/>
      <c r="VKT548" s="54"/>
      <c r="VKU548" s="55"/>
      <c r="VKV548" s="73"/>
      <c r="VKW548" s="51"/>
      <c r="VKX548" s="50"/>
      <c r="VKY548" s="53"/>
      <c r="VKZ548" s="54"/>
      <c r="VLA548" s="55"/>
      <c r="VLB548" s="73"/>
      <c r="VLC548" s="51"/>
      <c r="VLD548" s="50"/>
      <c r="VLE548" s="53"/>
      <c r="VLF548" s="54"/>
      <c r="VLG548" s="55"/>
      <c r="VLH548" s="73"/>
      <c r="VLI548" s="51"/>
      <c r="VLJ548" s="50"/>
      <c r="VLK548" s="53"/>
      <c r="VLL548" s="54"/>
      <c r="VLM548" s="55"/>
      <c r="VLN548" s="73"/>
      <c r="VLO548" s="51"/>
      <c r="VLP548" s="50"/>
      <c r="VLQ548" s="53"/>
      <c r="VLR548" s="54"/>
      <c r="VLS548" s="55"/>
      <c r="VLT548" s="73"/>
      <c r="VLU548" s="51"/>
      <c r="VLV548" s="50"/>
      <c r="VLW548" s="53"/>
      <c r="VLX548" s="54"/>
      <c r="VLY548" s="55"/>
      <c r="VLZ548" s="73"/>
      <c r="VMA548" s="51"/>
      <c r="VMB548" s="50"/>
      <c r="VMC548" s="53"/>
      <c r="VMD548" s="54"/>
      <c r="VME548" s="55"/>
      <c r="VMF548" s="73"/>
      <c r="VMG548" s="51"/>
      <c r="VMH548" s="50"/>
      <c r="VMI548" s="53"/>
      <c r="VMJ548" s="54"/>
      <c r="VMK548" s="55"/>
      <c r="VML548" s="73"/>
      <c r="VMM548" s="51"/>
      <c r="VMN548" s="50"/>
      <c r="VMO548" s="53"/>
      <c r="VMP548" s="54"/>
      <c r="VMQ548" s="55"/>
      <c r="VMR548" s="73"/>
      <c r="VMS548" s="51"/>
      <c r="VMT548" s="50"/>
      <c r="VMU548" s="53"/>
      <c r="VMV548" s="54"/>
      <c r="VMW548" s="55"/>
      <c r="VMX548" s="73"/>
      <c r="VMY548" s="51"/>
      <c r="VMZ548" s="50"/>
      <c r="VNA548" s="53"/>
      <c r="VNB548" s="54"/>
      <c r="VNC548" s="55"/>
      <c r="VND548" s="73"/>
      <c r="VNE548" s="51"/>
      <c r="VNF548" s="50"/>
      <c r="VNG548" s="53"/>
      <c r="VNH548" s="54"/>
      <c r="VNI548" s="55"/>
      <c r="VNJ548" s="73"/>
      <c r="VNK548" s="51"/>
      <c r="VNL548" s="50"/>
      <c r="VNM548" s="53"/>
      <c r="VNN548" s="54"/>
      <c r="VNO548" s="55"/>
      <c r="VNP548" s="73"/>
      <c r="VNQ548" s="51"/>
      <c r="VNR548" s="50"/>
      <c r="VNS548" s="53"/>
      <c r="VNT548" s="54"/>
      <c r="VNU548" s="55"/>
      <c r="VNV548" s="73"/>
      <c r="VNW548" s="51"/>
      <c r="VNX548" s="50"/>
      <c r="VNY548" s="53"/>
      <c r="VNZ548" s="54"/>
      <c r="VOA548" s="55"/>
      <c r="VOB548" s="73"/>
      <c r="VOC548" s="51"/>
      <c r="VOD548" s="50"/>
      <c r="VOE548" s="53"/>
      <c r="VOF548" s="54"/>
      <c r="VOG548" s="55"/>
      <c r="VOH548" s="73"/>
      <c r="VOI548" s="51"/>
      <c r="VOJ548" s="50"/>
      <c r="VOK548" s="53"/>
      <c r="VOL548" s="54"/>
      <c r="VOM548" s="55"/>
      <c r="VON548" s="73"/>
      <c r="VOO548" s="51"/>
      <c r="VOP548" s="50"/>
      <c r="VOQ548" s="53"/>
      <c r="VOR548" s="54"/>
      <c r="VOS548" s="55"/>
      <c r="VOT548" s="73"/>
      <c r="VOU548" s="51"/>
      <c r="VOV548" s="50"/>
      <c r="VOW548" s="53"/>
      <c r="VOX548" s="54"/>
      <c r="VOY548" s="55"/>
      <c r="VOZ548" s="73"/>
      <c r="VPA548" s="51"/>
      <c r="VPB548" s="50"/>
      <c r="VPC548" s="53"/>
      <c r="VPD548" s="54"/>
      <c r="VPE548" s="55"/>
      <c r="VPF548" s="73"/>
      <c r="VPG548" s="51"/>
      <c r="VPH548" s="50"/>
      <c r="VPI548" s="53"/>
      <c r="VPJ548" s="54"/>
      <c r="VPK548" s="55"/>
      <c r="VPL548" s="73"/>
      <c r="VPM548" s="51"/>
      <c r="VPN548" s="50"/>
      <c r="VPO548" s="53"/>
      <c r="VPP548" s="54"/>
      <c r="VPQ548" s="55"/>
      <c r="VPR548" s="73"/>
      <c r="VPS548" s="51"/>
      <c r="VPT548" s="50"/>
      <c r="VPU548" s="53"/>
      <c r="VPV548" s="54"/>
      <c r="VPW548" s="55"/>
      <c r="VPX548" s="73"/>
      <c r="VPY548" s="51"/>
      <c r="VPZ548" s="50"/>
      <c r="VQA548" s="53"/>
      <c r="VQB548" s="54"/>
      <c r="VQC548" s="55"/>
      <c r="VQD548" s="73"/>
      <c r="VQE548" s="51"/>
      <c r="VQF548" s="50"/>
      <c r="VQG548" s="53"/>
      <c r="VQH548" s="54"/>
      <c r="VQI548" s="55"/>
      <c r="VQJ548" s="73"/>
      <c r="VQK548" s="51"/>
      <c r="VQL548" s="50"/>
      <c r="VQM548" s="53"/>
      <c r="VQN548" s="54"/>
      <c r="VQO548" s="55"/>
      <c r="VQP548" s="73"/>
      <c r="VQQ548" s="51"/>
      <c r="VQR548" s="50"/>
      <c r="VQS548" s="53"/>
      <c r="VQT548" s="54"/>
      <c r="VQU548" s="55"/>
      <c r="VQV548" s="73"/>
      <c r="VQW548" s="51"/>
      <c r="VQX548" s="50"/>
      <c r="VQY548" s="53"/>
      <c r="VQZ548" s="54"/>
      <c r="VRA548" s="55"/>
      <c r="VRB548" s="73"/>
      <c r="VRC548" s="51"/>
      <c r="VRD548" s="50"/>
      <c r="VRE548" s="53"/>
      <c r="VRF548" s="54"/>
      <c r="VRG548" s="55"/>
      <c r="VRH548" s="73"/>
      <c r="VRI548" s="51"/>
      <c r="VRJ548" s="50"/>
      <c r="VRK548" s="53"/>
      <c r="VRL548" s="54"/>
      <c r="VRM548" s="55"/>
      <c r="VRN548" s="73"/>
      <c r="VRO548" s="51"/>
      <c r="VRP548" s="50"/>
      <c r="VRQ548" s="53"/>
      <c r="VRR548" s="54"/>
      <c r="VRS548" s="55"/>
      <c r="VRT548" s="73"/>
      <c r="VRU548" s="51"/>
      <c r="VRV548" s="50"/>
      <c r="VRW548" s="53"/>
      <c r="VRX548" s="54"/>
      <c r="VRY548" s="55"/>
      <c r="VRZ548" s="73"/>
      <c r="VSA548" s="51"/>
      <c r="VSB548" s="50"/>
      <c r="VSC548" s="53"/>
      <c r="VSD548" s="54"/>
      <c r="VSE548" s="55"/>
      <c r="VSF548" s="73"/>
      <c r="VSG548" s="51"/>
      <c r="VSH548" s="50"/>
      <c r="VSI548" s="53"/>
      <c r="VSJ548" s="54"/>
      <c r="VSK548" s="55"/>
      <c r="VSL548" s="73"/>
      <c r="VSM548" s="51"/>
      <c r="VSN548" s="50"/>
      <c r="VSO548" s="53"/>
      <c r="VSP548" s="54"/>
      <c r="VSQ548" s="55"/>
      <c r="VSR548" s="73"/>
      <c r="VSS548" s="51"/>
      <c r="VST548" s="50"/>
      <c r="VSU548" s="53"/>
      <c r="VSV548" s="54"/>
      <c r="VSW548" s="55"/>
      <c r="VSX548" s="73"/>
      <c r="VSY548" s="51"/>
      <c r="VSZ548" s="50"/>
      <c r="VTA548" s="53"/>
      <c r="VTB548" s="54"/>
      <c r="VTC548" s="55"/>
      <c r="VTD548" s="73"/>
      <c r="VTE548" s="51"/>
      <c r="VTF548" s="50"/>
      <c r="VTG548" s="53"/>
      <c r="VTH548" s="54"/>
      <c r="VTI548" s="55"/>
      <c r="VTJ548" s="73"/>
      <c r="VTK548" s="51"/>
      <c r="VTL548" s="50"/>
      <c r="VTM548" s="53"/>
      <c r="VTN548" s="54"/>
      <c r="VTO548" s="55"/>
      <c r="VTP548" s="73"/>
      <c r="VTQ548" s="51"/>
      <c r="VTR548" s="50"/>
      <c r="VTS548" s="53"/>
      <c r="VTT548" s="54"/>
      <c r="VTU548" s="55"/>
      <c r="VTV548" s="73"/>
      <c r="VTW548" s="51"/>
      <c r="VTX548" s="50"/>
      <c r="VTY548" s="53"/>
      <c r="VTZ548" s="54"/>
      <c r="VUA548" s="55"/>
      <c r="VUB548" s="73"/>
      <c r="VUC548" s="51"/>
      <c r="VUD548" s="50"/>
      <c r="VUE548" s="53"/>
      <c r="VUF548" s="54"/>
      <c r="VUG548" s="55"/>
      <c r="VUH548" s="73"/>
      <c r="VUI548" s="51"/>
      <c r="VUJ548" s="50"/>
      <c r="VUK548" s="53"/>
      <c r="VUL548" s="54"/>
      <c r="VUM548" s="55"/>
      <c r="VUN548" s="73"/>
      <c r="VUO548" s="51"/>
      <c r="VUP548" s="50"/>
      <c r="VUQ548" s="53"/>
      <c r="VUR548" s="54"/>
      <c r="VUS548" s="55"/>
      <c r="VUT548" s="73"/>
      <c r="VUU548" s="51"/>
      <c r="VUV548" s="50"/>
      <c r="VUW548" s="53"/>
      <c r="VUX548" s="54"/>
      <c r="VUY548" s="55"/>
      <c r="VUZ548" s="73"/>
      <c r="VVA548" s="51"/>
      <c r="VVB548" s="50"/>
      <c r="VVC548" s="53"/>
      <c r="VVD548" s="54"/>
      <c r="VVE548" s="55"/>
      <c r="VVF548" s="73"/>
      <c r="VVG548" s="51"/>
      <c r="VVH548" s="50"/>
      <c r="VVI548" s="53"/>
      <c r="VVJ548" s="54"/>
      <c r="VVK548" s="55"/>
      <c r="VVL548" s="73"/>
      <c r="VVM548" s="51"/>
      <c r="VVN548" s="50"/>
      <c r="VVO548" s="53"/>
      <c r="VVP548" s="54"/>
      <c r="VVQ548" s="55"/>
      <c r="VVR548" s="73"/>
      <c r="VVS548" s="51"/>
      <c r="VVT548" s="50"/>
      <c r="VVU548" s="53"/>
      <c r="VVV548" s="54"/>
      <c r="VVW548" s="55"/>
      <c r="VVX548" s="73"/>
      <c r="VVY548" s="51"/>
      <c r="VVZ548" s="50"/>
      <c r="VWA548" s="53"/>
      <c r="VWB548" s="54"/>
      <c r="VWC548" s="55"/>
      <c r="VWD548" s="73"/>
      <c r="VWE548" s="51"/>
      <c r="VWF548" s="50"/>
      <c r="VWG548" s="53"/>
      <c r="VWH548" s="54"/>
      <c r="VWI548" s="55"/>
      <c r="VWJ548" s="73"/>
      <c r="VWK548" s="51"/>
      <c r="VWL548" s="50"/>
      <c r="VWM548" s="53"/>
      <c r="VWN548" s="54"/>
      <c r="VWO548" s="55"/>
      <c r="VWP548" s="73"/>
      <c r="VWQ548" s="51"/>
      <c r="VWR548" s="50"/>
      <c r="VWS548" s="53"/>
      <c r="VWT548" s="54"/>
      <c r="VWU548" s="55"/>
      <c r="VWV548" s="73"/>
      <c r="VWW548" s="51"/>
      <c r="VWX548" s="50"/>
      <c r="VWY548" s="53"/>
      <c r="VWZ548" s="54"/>
      <c r="VXA548" s="55"/>
      <c r="VXB548" s="73"/>
      <c r="VXC548" s="51"/>
      <c r="VXD548" s="50"/>
      <c r="VXE548" s="53"/>
      <c r="VXF548" s="54"/>
      <c r="VXG548" s="55"/>
      <c r="VXH548" s="73"/>
      <c r="VXI548" s="51"/>
      <c r="VXJ548" s="50"/>
      <c r="VXK548" s="53"/>
      <c r="VXL548" s="54"/>
      <c r="VXM548" s="55"/>
      <c r="VXN548" s="73"/>
      <c r="VXO548" s="51"/>
      <c r="VXP548" s="50"/>
      <c r="VXQ548" s="53"/>
      <c r="VXR548" s="54"/>
      <c r="VXS548" s="55"/>
      <c r="VXT548" s="73"/>
      <c r="VXU548" s="51"/>
      <c r="VXV548" s="50"/>
      <c r="VXW548" s="53"/>
      <c r="VXX548" s="54"/>
      <c r="VXY548" s="55"/>
      <c r="VXZ548" s="73"/>
      <c r="VYA548" s="51"/>
      <c r="VYB548" s="50"/>
      <c r="VYC548" s="53"/>
      <c r="VYD548" s="54"/>
      <c r="VYE548" s="55"/>
      <c r="VYF548" s="73"/>
      <c r="VYG548" s="51"/>
      <c r="VYH548" s="50"/>
      <c r="VYI548" s="53"/>
      <c r="VYJ548" s="54"/>
      <c r="VYK548" s="55"/>
      <c r="VYL548" s="73"/>
      <c r="VYM548" s="51"/>
      <c r="VYN548" s="50"/>
      <c r="VYO548" s="53"/>
      <c r="VYP548" s="54"/>
      <c r="VYQ548" s="55"/>
      <c r="VYR548" s="73"/>
      <c r="VYS548" s="51"/>
      <c r="VYT548" s="50"/>
      <c r="VYU548" s="53"/>
      <c r="VYV548" s="54"/>
      <c r="VYW548" s="55"/>
      <c r="VYX548" s="73"/>
      <c r="VYY548" s="51"/>
      <c r="VYZ548" s="50"/>
      <c r="VZA548" s="53"/>
      <c r="VZB548" s="54"/>
      <c r="VZC548" s="55"/>
      <c r="VZD548" s="73"/>
      <c r="VZE548" s="51"/>
      <c r="VZF548" s="50"/>
      <c r="VZG548" s="53"/>
      <c r="VZH548" s="54"/>
      <c r="VZI548" s="55"/>
      <c r="VZJ548" s="73"/>
      <c r="VZK548" s="51"/>
      <c r="VZL548" s="50"/>
      <c r="VZM548" s="53"/>
      <c r="VZN548" s="54"/>
      <c r="VZO548" s="55"/>
      <c r="VZP548" s="73"/>
      <c r="VZQ548" s="51"/>
      <c r="VZR548" s="50"/>
      <c r="VZS548" s="53"/>
      <c r="VZT548" s="54"/>
      <c r="VZU548" s="55"/>
      <c r="VZV548" s="73"/>
      <c r="VZW548" s="51"/>
      <c r="VZX548" s="50"/>
      <c r="VZY548" s="53"/>
      <c r="VZZ548" s="54"/>
      <c r="WAA548" s="55"/>
      <c r="WAB548" s="73"/>
      <c r="WAC548" s="51"/>
      <c r="WAD548" s="50"/>
      <c r="WAE548" s="53"/>
      <c r="WAF548" s="54"/>
      <c r="WAG548" s="55"/>
      <c r="WAH548" s="73"/>
      <c r="WAI548" s="51"/>
      <c r="WAJ548" s="50"/>
      <c r="WAK548" s="53"/>
      <c r="WAL548" s="54"/>
      <c r="WAM548" s="55"/>
      <c r="WAN548" s="73"/>
      <c r="WAO548" s="51"/>
      <c r="WAP548" s="50"/>
      <c r="WAQ548" s="53"/>
      <c r="WAR548" s="54"/>
      <c r="WAS548" s="55"/>
      <c r="WAT548" s="73"/>
      <c r="WAU548" s="51"/>
      <c r="WAV548" s="50"/>
      <c r="WAW548" s="53"/>
      <c r="WAX548" s="54"/>
      <c r="WAY548" s="55"/>
      <c r="WAZ548" s="73"/>
      <c r="WBA548" s="51"/>
      <c r="WBB548" s="50"/>
      <c r="WBC548" s="53"/>
      <c r="WBD548" s="54"/>
      <c r="WBE548" s="55"/>
      <c r="WBF548" s="73"/>
      <c r="WBG548" s="51"/>
      <c r="WBH548" s="50"/>
      <c r="WBI548" s="53"/>
      <c r="WBJ548" s="54"/>
      <c r="WBK548" s="55"/>
      <c r="WBL548" s="73"/>
      <c r="WBM548" s="51"/>
      <c r="WBN548" s="50"/>
      <c r="WBO548" s="53"/>
      <c r="WBP548" s="54"/>
      <c r="WBQ548" s="55"/>
      <c r="WBR548" s="73"/>
      <c r="WBS548" s="51"/>
      <c r="WBT548" s="50"/>
      <c r="WBU548" s="53"/>
      <c r="WBV548" s="54"/>
      <c r="WBW548" s="55"/>
      <c r="WBX548" s="73"/>
      <c r="WBY548" s="51"/>
      <c r="WBZ548" s="50"/>
      <c r="WCA548" s="53"/>
      <c r="WCB548" s="54"/>
      <c r="WCC548" s="55"/>
      <c r="WCD548" s="73"/>
      <c r="WCE548" s="51"/>
      <c r="WCF548" s="50"/>
      <c r="WCG548" s="53"/>
      <c r="WCH548" s="54"/>
      <c r="WCI548" s="55"/>
      <c r="WCJ548" s="73"/>
      <c r="WCK548" s="51"/>
      <c r="WCL548" s="50"/>
      <c r="WCM548" s="53"/>
      <c r="WCN548" s="54"/>
      <c r="WCO548" s="55"/>
      <c r="WCP548" s="73"/>
      <c r="WCQ548" s="51"/>
      <c r="WCR548" s="50"/>
      <c r="WCS548" s="53"/>
      <c r="WCT548" s="54"/>
      <c r="WCU548" s="55"/>
      <c r="WCV548" s="73"/>
      <c r="WCW548" s="51"/>
      <c r="WCX548" s="50"/>
      <c r="WCY548" s="53"/>
      <c r="WCZ548" s="54"/>
      <c r="WDA548" s="55"/>
      <c r="WDB548" s="73"/>
      <c r="WDC548" s="51"/>
      <c r="WDD548" s="50"/>
      <c r="WDE548" s="53"/>
      <c r="WDF548" s="54"/>
      <c r="WDG548" s="55"/>
      <c r="WDH548" s="73"/>
      <c r="WDI548" s="51"/>
      <c r="WDJ548" s="50"/>
      <c r="WDK548" s="53"/>
      <c r="WDL548" s="54"/>
      <c r="WDM548" s="55"/>
      <c r="WDN548" s="73"/>
      <c r="WDO548" s="51"/>
      <c r="WDP548" s="50"/>
      <c r="WDQ548" s="53"/>
      <c r="WDR548" s="54"/>
      <c r="WDS548" s="55"/>
      <c r="WDT548" s="73"/>
      <c r="WDU548" s="51"/>
      <c r="WDV548" s="50"/>
      <c r="WDW548" s="53"/>
      <c r="WDX548" s="54"/>
      <c r="WDY548" s="55"/>
      <c r="WDZ548" s="73"/>
      <c r="WEA548" s="51"/>
      <c r="WEB548" s="50"/>
      <c r="WEC548" s="53"/>
      <c r="WED548" s="54"/>
      <c r="WEE548" s="55"/>
      <c r="WEF548" s="73"/>
      <c r="WEG548" s="51"/>
      <c r="WEH548" s="50"/>
      <c r="WEI548" s="53"/>
      <c r="WEJ548" s="54"/>
      <c r="WEK548" s="55"/>
      <c r="WEL548" s="73"/>
      <c r="WEM548" s="51"/>
      <c r="WEN548" s="50"/>
      <c r="WEO548" s="53"/>
      <c r="WEP548" s="54"/>
      <c r="WEQ548" s="55"/>
      <c r="WER548" s="73"/>
      <c r="WES548" s="51"/>
      <c r="WET548" s="50"/>
      <c r="WEU548" s="53"/>
      <c r="WEV548" s="54"/>
      <c r="WEW548" s="55"/>
      <c r="WEX548" s="73"/>
      <c r="WEY548" s="51"/>
      <c r="WEZ548" s="50"/>
      <c r="WFA548" s="53"/>
      <c r="WFB548" s="54"/>
      <c r="WFC548" s="55"/>
      <c r="WFD548" s="73"/>
      <c r="WFE548" s="51"/>
      <c r="WFF548" s="50"/>
      <c r="WFG548" s="53"/>
      <c r="WFH548" s="54"/>
      <c r="WFI548" s="55"/>
      <c r="WFJ548" s="73"/>
      <c r="WFK548" s="51"/>
      <c r="WFL548" s="50"/>
      <c r="WFM548" s="53"/>
      <c r="WFN548" s="54"/>
      <c r="WFO548" s="55"/>
      <c r="WFP548" s="73"/>
      <c r="WFQ548" s="51"/>
      <c r="WFR548" s="50"/>
      <c r="WFS548" s="53"/>
      <c r="WFT548" s="54"/>
      <c r="WFU548" s="55"/>
      <c r="WFV548" s="73"/>
      <c r="WFW548" s="51"/>
      <c r="WFX548" s="50"/>
      <c r="WFY548" s="53"/>
      <c r="WFZ548" s="54"/>
      <c r="WGA548" s="55"/>
      <c r="WGB548" s="73"/>
      <c r="WGC548" s="51"/>
      <c r="WGD548" s="50"/>
      <c r="WGE548" s="53"/>
      <c r="WGF548" s="54"/>
      <c r="WGG548" s="55"/>
      <c r="WGH548" s="73"/>
      <c r="WGI548" s="51"/>
      <c r="WGJ548" s="50"/>
      <c r="WGK548" s="53"/>
      <c r="WGL548" s="54"/>
      <c r="WGM548" s="55"/>
      <c r="WGN548" s="73"/>
      <c r="WGO548" s="51"/>
      <c r="WGP548" s="50"/>
      <c r="WGQ548" s="53"/>
      <c r="WGR548" s="54"/>
      <c r="WGS548" s="55"/>
      <c r="WGT548" s="73"/>
      <c r="WGU548" s="51"/>
      <c r="WGV548" s="50"/>
      <c r="WGW548" s="53"/>
      <c r="WGX548" s="54"/>
      <c r="WGY548" s="55"/>
      <c r="WGZ548" s="73"/>
      <c r="WHA548" s="51"/>
      <c r="WHB548" s="50"/>
      <c r="WHC548" s="53"/>
      <c r="WHD548" s="54"/>
      <c r="WHE548" s="55"/>
      <c r="WHF548" s="73"/>
      <c r="WHG548" s="51"/>
      <c r="WHH548" s="50"/>
      <c r="WHI548" s="53"/>
      <c r="WHJ548" s="54"/>
      <c r="WHK548" s="55"/>
      <c r="WHL548" s="73"/>
      <c r="WHM548" s="51"/>
      <c r="WHN548" s="50"/>
      <c r="WHO548" s="53"/>
      <c r="WHP548" s="54"/>
      <c r="WHQ548" s="55"/>
      <c r="WHR548" s="73"/>
      <c r="WHS548" s="51"/>
      <c r="WHT548" s="50"/>
      <c r="WHU548" s="53"/>
      <c r="WHV548" s="54"/>
      <c r="WHW548" s="55"/>
      <c r="WHX548" s="73"/>
      <c r="WHY548" s="51"/>
      <c r="WHZ548" s="50"/>
      <c r="WIA548" s="53"/>
      <c r="WIB548" s="54"/>
      <c r="WIC548" s="55"/>
      <c r="WID548" s="73"/>
      <c r="WIE548" s="51"/>
      <c r="WIF548" s="50"/>
      <c r="WIG548" s="53"/>
      <c r="WIH548" s="54"/>
      <c r="WII548" s="55"/>
      <c r="WIJ548" s="73"/>
      <c r="WIK548" s="51"/>
      <c r="WIL548" s="50"/>
      <c r="WIM548" s="53"/>
      <c r="WIN548" s="54"/>
      <c r="WIO548" s="55"/>
      <c r="WIP548" s="73"/>
      <c r="WIQ548" s="51"/>
      <c r="WIR548" s="50"/>
      <c r="WIS548" s="53"/>
      <c r="WIT548" s="54"/>
      <c r="WIU548" s="55"/>
      <c r="WIV548" s="73"/>
      <c r="WIW548" s="51"/>
      <c r="WIX548" s="50"/>
      <c r="WIY548" s="53"/>
      <c r="WIZ548" s="54"/>
      <c r="WJA548" s="55"/>
      <c r="WJB548" s="73"/>
      <c r="WJC548" s="51"/>
      <c r="WJD548" s="50"/>
      <c r="WJE548" s="53"/>
      <c r="WJF548" s="54"/>
      <c r="WJG548" s="55"/>
      <c r="WJH548" s="73"/>
      <c r="WJI548" s="51"/>
      <c r="WJJ548" s="50"/>
      <c r="WJK548" s="53"/>
      <c r="WJL548" s="54"/>
      <c r="WJM548" s="55"/>
      <c r="WJN548" s="73"/>
      <c r="WJO548" s="51"/>
      <c r="WJP548" s="50"/>
      <c r="WJQ548" s="53"/>
      <c r="WJR548" s="54"/>
      <c r="WJS548" s="55"/>
      <c r="WJT548" s="73"/>
      <c r="WJU548" s="51"/>
      <c r="WJV548" s="50"/>
      <c r="WJW548" s="53"/>
      <c r="WJX548" s="54"/>
      <c r="WJY548" s="55"/>
      <c r="WJZ548" s="73"/>
      <c r="WKA548" s="51"/>
      <c r="WKB548" s="50"/>
      <c r="WKC548" s="53"/>
      <c r="WKD548" s="54"/>
      <c r="WKE548" s="55"/>
      <c r="WKF548" s="73"/>
      <c r="WKG548" s="51"/>
      <c r="WKH548" s="50"/>
      <c r="WKI548" s="53"/>
      <c r="WKJ548" s="54"/>
      <c r="WKK548" s="55"/>
      <c r="WKL548" s="73"/>
      <c r="WKM548" s="51"/>
      <c r="WKN548" s="50"/>
      <c r="WKO548" s="53"/>
      <c r="WKP548" s="54"/>
      <c r="WKQ548" s="55"/>
      <c r="WKR548" s="73"/>
      <c r="WKS548" s="51"/>
      <c r="WKT548" s="50"/>
      <c r="WKU548" s="53"/>
      <c r="WKV548" s="54"/>
      <c r="WKW548" s="55"/>
      <c r="WKX548" s="73"/>
      <c r="WKY548" s="51"/>
      <c r="WKZ548" s="50"/>
      <c r="WLA548" s="53"/>
      <c r="WLB548" s="54"/>
      <c r="WLC548" s="55"/>
      <c r="WLD548" s="73"/>
      <c r="WLE548" s="51"/>
      <c r="WLF548" s="50"/>
      <c r="WLG548" s="53"/>
      <c r="WLH548" s="54"/>
      <c r="WLI548" s="55"/>
      <c r="WLJ548" s="73"/>
      <c r="WLK548" s="51"/>
      <c r="WLL548" s="50"/>
      <c r="WLM548" s="53"/>
      <c r="WLN548" s="54"/>
      <c r="WLO548" s="55"/>
      <c r="WLP548" s="73"/>
      <c r="WLQ548" s="51"/>
      <c r="WLR548" s="50"/>
      <c r="WLS548" s="53"/>
      <c r="WLT548" s="54"/>
      <c r="WLU548" s="55"/>
      <c r="WLV548" s="73"/>
      <c r="WLW548" s="51"/>
      <c r="WLX548" s="50"/>
      <c r="WLY548" s="53"/>
      <c r="WLZ548" s="54"/>
      <c r="WMA548" s="55"/>
      <c r="WMB548" s="73"/>
      <c r="WMC548" s="51"/>
      <c r="WMD548" s="50"/>
      <c r="WME548" s="53"/>
      <c r="WMF548" s="54"/>
      <c r="WMG548" s="55"/>
      <c r="WMH548" s="73"/>
      <c r="WMI548" s="51"/>
      <c r="WMJ548" s="50"/>
      <c r="WMK548" s="53"/>
      <c r="WML548" s="54"/>
      <c r="WMM548" s="55"/>
      <c r="WMN548" s="73"/>
      <c r="WMO548" s="51"/>
      <c r="WMP548" s="50"/>
      <c r="WMQ548" s="53"/>
      <c r="WMR548" s="54"/>
      <c r="WMS548" s="55"/>
      <c r="WMT548" s="73"/>
      <c r="WMU548" s="51"/>
      <c r="WMV548" s="50"/>
      <c r="WMW548" s="53"/>
      <c r="WMX548" s="54"/>
      <c r="WMY548" s="55"/>
      <c r="WMZ548" s="73"/>
      <c r="WNA548" s="51"/>
      <c r="WNB548" s="50"/>
      <c r="WNC548" s="53"/>
      <c r="WND548" s="54"/>
      <c r="WNE548" s="55"/>
      <c r="WNF548" s="73"/>
      <c r="WNG548" s="51"/>
      <c r="WNH548" s="50"/>
      <c r="WNI548" s="53"/>
      <c r="WNJ548" s="54"/>
      <c r="WNK548" s="55"/>
      <c r="WNL548" s="73"/>
      <c r="WNM548" s="51"/>
      <c r="WNN548" s="50"/>
      <c r="WNO548" s="53"/>
      <c r="WNP548" s="54"/>
      <c r="WNQ548" s="55"/>
      <c r="WNR548" s="73"/>
      <c r="WNS548" s="51"/>
      <c r="WNT548" s="50"/>
      <c r="WNU548" s="53"/>
      <c r="WNV548" s="54"/>
      <c r="WNW548" s="55"/>
      <c r="WNX548" s="73"/>
      <c r="WNY548" s="51"/>
      <c r="WNZ548" s="50"/>
      <c r="WOA548" s="53"/>
      <c r="WOB548" s="54"/>
      <c r="WOC548" s="55"/>
      <c r="WOD548" s="73"/>
      <c r="WOE548" s="51"/>
      <c r="WOF548" s="50"/>
      <c r="WOG548" s="53"/>
      <c r="WOH548" s="54"/>
      <c r="WOI548" s="55"/>
      <c r="WOJ548" s="73"/>
      <c r="WOK548" s="51"/>
      <c r="WOL548" s="50"/>
      <c r="WOM548" s="53"/>
      <c r="WON548" s="54"/>
      <c r="WOO548" s="55"/>
      <c r="WOP548" s="73"/>
      <c r="WOQ548" s="51"/>
      <c r="WOR548" s="50"/>
      <c r="WOS548" s="53"/>
      <c r="WOT548" s="54"/>
      <c r="WOU548" s="55"/>
      <c r="WOV548" s="73"/>
      <c r="WOW548" s="51"/>
      <c r="WOX548" s="50"/>
      <c r="WOY548" s="53"/>
      <c r="WOZ548" s="54"/>
      <c r="WPA548" s="55"/>
      <c r="WPB548" s="73"/>
      <c r="WPC548" s="51"/>
      <c r="WPD548" s="50"/>
      <c r="WPE548" s="53"/>
      <c r="WPF548" s="54"/>
      <c r="WPG548" s="55"/>
      <c r="WPH548" s="73"/>
      <c r="WPI548" s="51"/>
      <c r="WPJ548" s="50"/>
      <c r="WPK548" s="53"/>
      <c r="WPL548" s="54"/>
      <c r="WPM548" s="55"/>
      <c r="WPN548" s="73"/>
      <c r="WPO548" s="51"/>
      <c r="WPP548" s="50"/>
      <c r="WPQ548" s="53"/>
      <c r="WPR548" s="54"/>
      <c r="WPS548" s="55"/>
      <c r="WPT548" s="73"/>
      <c r="WPU548" s="51"/>
      <c r="WPV548" s="50"/>
      <c r="WPW548" s="53"/>
      <c r="WPX548" s="54"/>
      <c r="WPY548" s="55"/>
      <c r="WPZ548" s="73"/>
      <c r="WQA548" s="51"/>
      <c r="WQB548" s="50"/>
      <c r="WQC548" s="53"/>
      <c r="WQD548" s="54"/>
      <c r="WQE548" s="55"/>
      <c r="WQF548" s="73"/>
      <c r="WQG548" s="51"/>
      <c r="WQH548" s="50"/>
      <c r="WQI548" s="53"/>
      <c r="WQJ548" s="54"/>
      <c r="WQK548" s="55"/>
      <c r="WQL548" s="73"/>
      <c r="WQM548" s="51"/>
      <c r="WQN548" s="50"/>
      <c r="WQO548" s="53"/>
      <c r="WQP548" s="54"/>
      <c r="WQQ548" s="55"/>
      <c r="WQR548" s="73"/>
      <c r="WQS548" s="51"/>
      <c r="WQT548" s="50"/>
      <c r="WQU548" s="53"/>
      <c r="WQV548" s="54"/>
      <c r="WQW548" s="55"/>
      <c r="WQX548" s="73"/>
      <c r="WQY548" s="51"/>
      <c r="WQZ548" s="50"/>
      <c r="WRA548" s="53"/>
      <c r="WRB548" s="54"/>
      <c r="WRC548" s="55"/>
      <c r="WRD548" s="73"/>
      <c r="WRE548" s="51"/>
      <c r="WRF548" s="50"/>
      <c r="WRG548" s="53"/>
      <c r="WRH548" s="54"/>
      <c r="WRI548" s="55"/>
      <c r="WRJ548" s="73"/>
      <c r="WRK548" s="51"/>
      <c r="WRL548" s="50"/>
      <c r="WRM548" s="53"/>
      <c r="WRN548" s="54"/>
      <c r="WRO548" s="55"/>
      <c r="WRP548" s="73"/>
      <c r="WRQ548" s="51"/>
      <c r="WRR548" s="50"/>
      <c r="WRS548" s="53"/>
      <c r="WRT548" s="54"/>
      <c r="WRU548" s="55"/>
      <c r="WRV548" s="73"/>
      <c r="WRW548" s="51"/>
      <c r="WRX548" s="50"/>
      <c r="WRY548" s="53"/>
      <c r="WRZ548" s="54"/>
      <c r="WSA548" s="55"/>
      <c r="WSB548" s="73"/>
      <c r="WSC548" s="51"/>
      <c r="WSD548" s="50"/>
      <c r="WSE548" s="53"/>
      <c r="WSF548" s="54"/>
      <c r="WSG548" s="55"/>
      <c r="WSH548" s="73"/>
      <c r="WSI548" s="51"/>
      <c r="WSJ548" s="50"/>
      <c r="WSK548" s="53"/>
      <c r="WSL548" s="54"/>
      <c r="WSM548" s="55"/>
      <c r="WSN548" s="73"/>
      <c r="WSO548" s="51"/>
      <c r="WSP548" s="50"/>
      <c r="WSQ548" s="53"/>
      <c r="WSR548" s="54"/>
      <c r="WSS548" s="55"/>
      <c r="WST548" s="73"/>
      <c r="WSU548" s="51"/>
      <c r="WSV548" s="50"/>
      <c r="WSW548" s="53"/>
      <c r="WSX548" s="54"/>
      <c r="WSY548" s="55"/>
      <c r="WSZ548" s="73"/>
      <c r="WTA548" s="51"/>
      <c r="WTB548" s="50"/>
      <c r="WTC548" s="53"/>
      <c r="WTD548" s="54"/>
      <c r="WTE548" s="55"/>
      <c r="WTF548" s="73"/>
      <c r="WTG548" s="51"/>
      <c r="WTH548" s="50"/>
      <c r="WTI548" s="53"/>
      <c r="WTJ548" s="54"/>
      <c r="WTK548" s="55"/>
      <c r="WTL548" s="73"/>
      <c r="WTM548" s="51"/>
      <c r="WTN548" s="50"/>
      <c r="WTO548" s="53"/>
      <c r="WTP548" s="54"/>
      <c r="WTQ548" s="55"/>
      <c r="WTR548" s="73"/>
      <c r="WTS548" s="51"/>
      <c r="WTT548" s="50"/>
      <c r="WTU548" s="53"/>
      <c r="WTV548" s="54"/>
      <c r="WTW548" s="55"/>
      <c r="WTX548" s="73"/>
      <c r="WTY548" s="51"/>
      <c r="WTZ548" s="50"/>
      <c r="WUA548" s="53"/>
      <c r="WUB548" s="54"/>
      <c r="WUC548" s="55"/>
      <c r="WUD548" s="73"/>
      <c r="WUE548" s="51"/>
      <c r="WUF548" s="50"/>
      <c r="WUG548" s="53"/>
      <c r="WUH548" s="54"/>
      <c r="WUI548" s="55"/>
      <c r="WUJ548" s="73"/>
      <c r="WUK548" s="51"/>
      <c r="WUL548" s="50"/>
      <c r="WUM548" s="53"/>
      <c r="WUN548" s="54"/>
      <c r="WUO548" s="55"/>
      <c r="WUP548" s="73"/>
      <c r="WUQ548" s="51"/>
      <c r="WUR548" s="50"/>
      <c r="WUS548" s="53"/>
      <c r="WUT548" s="54"/>
      <c r="WUU548" s="55"/>
      <c r="WUV548" s="73"/>
      <c r="WUW548" s="51"/>
      <c r="WUX548" s="50"/>
      <c r="WUY548" s="53"/>
      <c r="WUZ548" s="54"/>
      <c r="WVA548" s="55"/>
      <c r="WVB548" s="73"/>
      <c r="WVC548" s="51"/>
      <c r="WVD548" s="50"/>
      <c r="WVE548" s="53"/>
      <c r="WVF548" s="54"/>
      <c r="WVG548" s="55"/>
      <c r="WVH548" s="73"/>
      <c r="WVI548" s="51"/>
      <c r="WVJ548" s="50"/>
      <c r="WVK548" s="53"/>
      <c r="WVL548" s="54"/>
      <c r="WVM548" s="55"/>
      <c r="WVN548" s="73"/>
      <c r="WVO548" s="51"/>
      <c r="WVP548" s="50"/>
      <c r="WVQ548" s="53"/>
      <c r="WVR548" s="54"/>
      <c r="WVS548" s="55"/>
      <c r="WVT548" s="73"/>
      <c r="WVU548" s="51"/>
      <c r="WVV548" s="50"/>
      <c r="WVW548" s="53"/>
      <c r="WVX548" s="54"/>
      <c r="WVY548" s="55"/>
      <c r="WVZ548" s="73"/>
      <c r="WWA548" s="51"/>
      <c r="WWB548" s="50"/>
      <c r="WWC548" s="53"/>
      <c r="WWD548" s="54"/>
      <c r="WWE548" s="55"/>
      <c r="WWF548" s="73"/>
      <c r="WWG548" s="51"/>
      <c r="WWH548" s="50"/>
      <c r="WWI548" s="53"/>
      <c r="WWJ548" s="54"/>
      <c r="WWK548" s="55"/>
      <c r="WWL548" s="73"/>
      <c r="WWM548" s="51"/>
      <c r="WWN548" s="50"/>
      <c r="WWO548" s="53"/>
      <c r="WWP548" s="54"/>
      <c r="WWQ548" s="55"/>
      <c r="WWR548" s="73"/>
      <c r="WWS548" s="51"/>
      <c r="WWT548" s="50"/>
      <c r="WWU548" s="53"/>
      <c r="WWV548" s="54"/>
      <c r="WWW548" s="55"/>
      <c r="WWX548" s="73"/>
      <c r="WWY548" s="51"/>
      <c r="WWZ548" s="50"/>
      <c r="WXA548" s="53"/>
      <c r="WXB548" s="54"/>
      <c r="WXC548" s="55"/>
      <c r="WXD548" s="73"/>
      <c r="WXE548" s="51"/>
      <c r="WXF548" s="50"/>
      <c r="WXG548" s="53"/>
      <c r="WXH548" s="54"/>
      <c r="WXI548" s="55"/>
      <c r="WXJ548" s="73"/>
      <c r="WXK548" s="51"/>
      <c r="WXL548" s="50"/>
      <c r="WXM548" s="53"/>
      <c r="WXN548" s="54"/>
      <c r="WXO548" s="55"/>
      <c r="WXP548" s="73"/>
      <c r="WXQ548" s="51"/>
      <c r="WXR548" s="50"/>
      <c r="WXS548" s="53"/>
      <c r="WXT548" s="54"/>
      <c r="WXU548" s="55"/>
      <c r="WXV548" s="73"/>
      <c r="WXW548" s="51"/>
      <c r="WXX548" s="50"/>
      <c r="WXY548" s="53"/>
      <c r="WXZ548" s="54"/>
      <c r="WYA548" s="55"/>
      <c r="WYB548" s="73"/>
      <c r="WYC548" s="51"/>
      <c r="WYD548" s="50"/>
      <c r="WYE548" s="53"/>
      <c r="WYF548" s="54"/>
      <c r="WYG548" s="55"/>
      <c r="WYH548" s="73"/>
      <c r="WYI548" s="51"/>
      <c r="WYJ548" s="50"/>
      <c r="WYK548" s="53"/>
      <c r="WYL548" s="54"/>
      <c r="WYM548" s="55"/>
      <c r="WYN548" s="73"/>
      <c r="WYO548" s="51"/>
      <c r="WYP548" s="50"/>
      <c r="WYQ548" s="53"/>
      <c r="WYR548" s="54"/>
      <c r="WYS548" s="55"/>
      <c r="WYT548" s="73"/>
      <c r="WYU548" s="51"/>
      <c r="WYV548" s="50"/>
      <c r="WYW548" s="53"/>
      <c r="WYX548" s="54"/>
      <c r="WYY548" s="55"/>
      <c r="WYZ548" s="73"/>
      <c r="WZA548" s="51"/>
      <c r="WZB548" s="50"/>
      <c r="WZC548" s="53"/>
      <c r="WZD548" s="54"/>
      <c r="WZE548" s="55"/>
      <c r="WZF548" s="73"/>
      <c r="WZG548" s="51"/>
      <c r="WZH548" s="50"/>
      <c r="WZI548" s="53"/>
      <c r="WZJ548" s="54"/>
      <c r="WZK548" s="55"/>
      <c r="WZL548" s="73"/>
      <c r="WZM548" s="51"/>
      <c r="WZN548" s="50"/>
      <c r="WZO548" s="53"/>
      <c r="WZP548" s="54"/>
      <c r="WZQ548" s="55"/>
      <c r="WZR548" s="73"/>
      <c r="WZS548" s="51"/>
      <c r="WZT548" s="50"/>
      <c r="WZU548" s="53"/>
      <c r="WZV548" s="54"/>
      <c r="WZW548" s="55"/>
      <c r="WZX548" s="73"/>
      <c r="WZY548" s="51"/>
      <c r="WZZ548" s="50"/>
      <c r="XAA548" s="53"/>
      <c r="XAB548" s="54"/>
      <c r="XAC548" s="55"/>
      <c r="XAD548" s="73"/>
      <c r="XAE548" s="51"/>
      <c r="XAF548" s="50"/>
      <c r="XAG548" s="53"/>
      <c r="XAH548" s="54"/>
      <c r="XAI548" s="55"/>
      <c r="XAJ548" s="73"/>
      <c r="XAK548" s="51"/>
      <c r="XAL548" s="50"/>
      <c r="XAM548" s="53"/>
      <c r="XAN548" s="54"/>
      <c r="XAO548" s="55"/>
      <c r="XAP548" s="73"/>
      <c r="XAQ548" s="51"/>
      <c r="XAR548" s="50"/>
      <c r="XAS548" s="53"/>
      <c r="XAT548" s="54"/>
      <c r="XAU548" s="55"/>
      <c r="XAV548" s="73"/>
      <c r="XAW548" s="51"/>
      <c r="XAX548" s="50"/>
      <c r="XAY548" s="53"/>
      <c r="XAZ548" s="54"/>
      <c r="XBA548" s="55"/>
      <c r="XBB548" s="73"/>
      <c r="XBC548" s="51"/>
      <c r="XBD548" s="50"/>
      <c r="XBE548" s="53"/>
      <c r="XBF548" s="54"/>
      <c r="XBG548" s="55"/>
      <c r="XBH548" s="73"/>
      <c r="XBI548" s="51"/>
      <c r="XBJ548" s="50"/>
      <c r="XBK548" s="53"/>
      <c r="XBL548" s="54"/>
      <c r="XBM548" s="55"/>
      <c r="XBN548" s="73"/>
      <c r="XBO548" s="51"/>
      <c r="XBP548" s="50"/>
      <c r="XBQ548" s="53"/>
      <c r="XBR548" s="54"/>
      <c r="XBS548" s="55"/>
      <c r="XBT548" s="73"/>
      <c r="XBU548" s="51"/>
      <c r="XBV548" s="50"/>
      <c r="XBW548" s="53"/>
      <c r="XBX548" s="54"/>
      <c r="XBY548" s="55"/>
      <c r="XBZ548" s="73"/>
      <c r="XCA548" s="51"/>
      <c r="XCB548" s="50"/>
      <c r="XCC548" s="53"/>
      <c r="XCD548" s="54"/>
      <c r="XCE548" s="55"/>
      <c r="XCF548" s="73"/>
      <c r="XCG548" s="51"/>
      <c r="XCH548" s="50"/>
      <c r="XCI548" s="53"/>
      <c r="XCJ548" s="54"/>
      <c r="XCK548" s="55"/>
      <c r="XCL548" s="73"/>
      <c r="XCM548" s="51"/>
      <c r="XCN548" s="50"/>
      <c r="XCO548" s="53"/>
      <c r="XCP548" s="54"/>
      <c r="XCQ548" s="55"/>
      <c r="XCR548" s="73"/>
      <c r="XCS548" s="51"/>
      <c r="XCT548" s="50"/>
      <c r="XCU548" s="53"/>
      <c r="XCV548" s="54"/>
      <c r="XCW548" s="55"/>
      <c r="XCX548" s="73"/>
      <c r="XCY548" s="51"/>
      <c r="XCZ548" s="50"/>
      <c r="XDA548" s="53"/>
      <c r="XDB548" s="54"/>
      <c r="XDC548" s="55"/>
      <c r="XDD548" s="73"/>
      <c r="XDE548" s="51"/>
      <c r="XDF548" s="50"/>
      <c r="XDG548" s="53"/>
      <c r="XDH548" s="54"/>
      <c r="XDI548" s="55"/>
      <c r="XDJ548" s="73"/>
      <c r="XDK548" s="51"/>
      <c r="XDL548" s="50"/>
      <c r="XDM548" s="53"/>
      <c r="XDN548" s="54"/>
      <c r="XDO548" s="55"/>
      <c r="XDP548" s="73"/>
      <c r="XDQ548" s="51"/>
      <c r="XDR548" s="50"/>
      <c r="XDS548" s="53"/>
      <c r="XDT548" s="54"/>
      <c r="XDU548" s="55"/>
      <c r="XDV548" s="73"/>
      <c r="XDW548" s="51"/>
      <c r="XDX548" s="50"/>
      <c r="XDY548" s="53"/>
      <c r="XDZ548" s="54"/>
      <c r="XEA548" s="55"/>
      <c r="XEB548" s="73"/>
      <c r="XEC548" s="51"/>
      <c r="XED548" s="50"/>
      <c r="XEE548" s="53"/>
      <c r="XEF548" s="54"/>
      <c r="XEG548" s="55"/>
      <c r="XEH548" s="73"/>
      <c r="XEI548" s="51"/>
      <c r="XEJ548" s="50"/>
      <c r="XEK548" s="53"/>
      <c r="XEL548" s="54"/>
      <c r="XEM548" s="55"/>
      <c r="XEN548" s="73"/>
      <c r="XEO548" s="51"/>
      <c r="XEP548" s="50"/>
      <c r="XEQ548" s="53"/>
      <c r="XER548" s="54"/>
      <c r="XES548" s="55"/>
      <c r="XET548" s="73"/>
      <c r="XEU548" s="51"/>
      <c r="XEV548" s="50"/>
      <c r="XEW548" s="53"/>
      <c r="XEX548" s="54"/>
      <c r="XEY548" s="55"/>
      <c r="XEZ548" s="73"/>
      <c r="XFA548" s="51"/>
      <c r="XFB548" s="50"/>
      <c r="XFC548" s="53"/>
      <c r="XFD548" s="54"/>
    </row>
    <row r="549" spans="1:16384" ht="15" customHeight="1" x14ac:dyDescent="0.25">
      <c r="A549" s="18"/>
      <c r="B549" s="8"/>
      <c r="C549" s="8"/>
      <c r="D549" s="8"/>
      <c r="E549" s="266" t="s">
        <v>335</v>
      </c>
      <c r="F549" s="745" t="s">
        <v>319</v>
      </c>
      <c r="G549" s="745"/>
      <c r="H549" s="745"/>
      <c r="I549" s="745"/>
      <c r="J549" s="746"/>
      <c r="K549" s="175" t="s">
        <v>2</v>
      </c>
      <c r="L549" s="151">
        <v>4</v>
      </c>
      <c r="M549" s="49">
        <v>1</v>
      </c>
      <c r="N549" s="27">
        <f t="shared" ref="N549:N550" si="47">+L549*M549</f>
        <v>4</v>
      </c>
      <c r="O549" s="27">
        <v>1</v>
      </c>
      <c r="P549" s="79">
        <f t="shared" ref="P549:P550" si="48">+L549*O549</f>
        <v>4</v>
      </c>
      <c r="Q549" s="80"/>
      <c r="R549" s="8"/>
      <c r="S549" s="739"/>
      <c r="T549" s="41"/>
      <c r="U549" s="41"/>
      <c r="V549" s="41"/>
      <c r="W549" s="41"/>
      <c r="X549" s="41"/>
      <c r="Y549" s="41"/>
      <c r="Z549" s="41"/>
      <c r="AA549" s="41"/>
      <c r="AB549" s="41"/>
      <c r="AC549" s="41"/>
      <c r="AD549" s="41"/>
      <c r="AE549" s="41"/>
      <c r="AF549" s="41"/>
      <c r="AG549" s="41"/>
      <c r="AH549" s="41"/>
      <c r="AI549" s="41"/>
      <c r="AJ549" s="41"/>
      <c r="AK549" s="41"/>
      <c r="AL549" s="41"/>
      <c r="AM549" s="41"/>
      <c r="AN549" s="41"/>
      <c r="AO549" s="41"/>
      <c r="AP549" s="41"/>
      <c r="AQ549" s="41"/>
      <c r="AR549" s="41"/>
      <c r="AS549" s="41"/>
      <c r="CJ549" s="41"/>
      <c r="CK549" s="41"/>
      <c r="CL549" s="41"/>
      <c r="CM549" s="41"/>
      <c r="CN549" s="41"/>
      <c r="CO549" s="41"/>
      <c r="CP549" s="41"/>
      <c r="CQ549" s="41"/>
      <c r="CR549" s="41"/>
      <c r="CS549" s="41"/>
      <c r="CT549" s="41"/>
      <c r="CU549" s="41"/>
      <c r="CV549" s="41"/>
      <c r="CW549" s="41"/>
      <c r="CX549" s="41"/>
      <c r="CY549" s="41"/>
      <c r="CZ549" s="41"/>
      <c r="DA549" s="41"/>
      <c r="DB549" s="41"/>
      <c r="DC549" s="41"/>
      <c r="DD549" s="41"/>
      <c r="DE549" s="41"/>
      <c r="DF549" s="41"/>
      <c r="DG549" s="41"/>
      <c r="DH549" s="41"/>
      <c r="DI549" s="41"/>
      <c r="DJ549" s="41"/>
      <c r="DK549" s="41"/>
      <c r="DL549" s="41"/>
      <c r="DM549" s="41"/>
      <c r="DN549" s="41"/>
      <c r="DO549" s="41"/>
      <c r="DP549" s="41"/>
      <c r="DQ549" s="41"/>
      <c r="DR549" s="41"/>
      <c r="DS549" s="41"/>
      <c r="DT549" s="41"/>
      <c r="DU549" s="41"/>
      <c r="DV549" s="41"/>
      <c r="DW549" s="41"/>
      <c r="DX549" s="41"/>
      <c r="DY549" s="41"/>
      <c r="DZ549" s="41"/>
      <c r="EA549" s="41"/>
      <c r="EB549" s="41"/>
      <c r="EC549" s="41"/>
      <c r="ED549" s="41"/>
      <c r="EE549" s="41"/>
      <c r="EF549" s="41"/>
      <c r="EG549" s="41"/>
      <c r="EH549" s="41"/>
      <c r="EI549" s="41"/>
      <c r="EJ549" s="41"/>
      <c r="EK549" s="41"/>
      <c r="EL549" s="41"/>
      <c r="EM549" s="41"/>
      <c r="EN549" s="41"/>
      <c r="EO549" s="41"/>
      <c r="EP549" s="41"/>
      <c r="EQ549" s="41"/>
      <c r="ER549" s="41"/>
      <c r="ES549" s="41"/>
      <c r="ET549" s="41"/>
      <c r="EU549" s="41"/>
      <c r="EV549" s="41"/>
      <c r="EW549" s="41"/>
      <c r="EX549" s="41"/>
      <c r="EY549" s="41"/>
      <c r="EZ549" s="41"/>
      <c r="FA549" s="41"/>
      <c r="FB549" s="41"/>
      <c r="FC549" s="41"/>
      <c r="FD549" s="41"/>
      <c r="FE549" s="41"/>
      <c r="FF549" s="41"/>
      <c r="FG549" s="41"/>
      <c r="FH549" s="41"/>
      <c r="FI549" s="41"/>
      <c r="FJ549" s="41"/>
      <c r="FK549" s="41"/>
      <c r="FL549" s="41"/>
      <c r="FM549" s="41"/>
      <c r="FN549" s="41"/>
      <c r="FO549" s="41"/>
      <c r="FP549" s="41"/>
      <c r="FQ549" s="41"/>
      <c r="FR549" s="41"/>
      <c r="FS549" s="41"/>
      <c r="FT549" s="41"/>
      <c r="FU549" s="41"/>
      <c r="FV549" s="41"/>
      <c r="FW549" s="41"/>
      <c r="FX549" s="41"/>
      <c r="FY549" s="41"/>
      <c r="FZ549" s="41"/>
      <c r="GA549" s="41"/>
      <c r="GB549" s="41"/>
      <c r="GC549" s="41"/>
      <c r="GD549" s="41"/>
      <c r="GE549" s="41"/>
      <c r="GF549" s="41"/>
      <c r="GG549" s="41"/>
      <c r="GH549" s="41"/>
      <c r="GI549" s="41"/>
      <c r="GJ549" s="41"/>
      <c r="GK549" s="41"/>
      <c r="GL549" s="41"/>
      <c r="GM549" s="41"/>
      <c r="GN549" s="41"/>
      <c r="GO549" s="41"/>
      <c r="GP549" s="41"/>
      <c r="GQ549" s="41"/>
      <c r="GR549" s="41"/>
      <c r="GS549" s="41"/>
      <c r="GT549" s="41"/>
      <c r="GU549" s="41"/>
      <c r="GV549" s="41"/>
      <c r="GW549" s="41"/>
      <c r="GX549" s="41"/>
      <c r="GY549" s="41"/>
      <c r="GZ549" s="41"/>
      <c r="HA549" s="41"/>
      <c r="HB549" s="41"/>
      <c r="HC549" s="41"/>
      <c r="HD549" s="41"/>
      <c r="HE549" s="41"/>
      <c r="HF549" s="41"/>
      <c r="HG549" s="41"/>
      <c r="HH549" s="41"/>
      <c r="HI549" s="41"/>
      <c r="HJ549" s="41"/>
      <c r="HK549" s="41"/>
      <c r="HL549" s="41"/>
      <c r="HM549" s="41"/>
      <c r="HN549" s="41"/>
      <c r="HO549" s="41"/>
      <c r="HP549" s="41"/>
      <c r="HQ549" s="41"/>
      <c r="HR549" s="41"/>
      <c r="HS549" s="41"/>
      <c r="HT549" s="41"/>
      <c r="HU549" s="41"/>
      <c r="HV549" s="41"/>
      <c r="HW549" s="41"/>
      <c r="HX549" s="41"/>
      <c r="HY549" s="41"/>
      <c r="HZ549" s="41"/>
      <c r="IA549" s="41"/>
      <c r="IB549" s="41"/>
      <c r="IC549" s="41"/>
      <c r="ID549" s="41"/>
      <c r="IE549" s="41"/>
      <c r="IF549" s="41"/>
      <c r="IG549" s="41"/>
      <c r="IH549" s="41"/>
      <c r="II549" s="41"/>
      <c r="IJ549" s="41"/>
      <c r="IK549" s="41"/>
      <c r="IL549" s="41"/>
      <c r="IM549" s="41"/>
      <c r="IN549" s="41"/>
      <c r="IO549" s="41"/>
      <c r="IP549" s="41"/>
      <c r="IQ549" s="41"/>
      <c r="IR549" s="41"/>
      <c r="IS549" s="41"/>
      <c r="IT549" s="41"/>
      <c r="IU549" s="41"/>
      <c r="IV549" s="41"/>
      <c r="IW549" s="41"/>
      <c r="IX549" s="41"/>
      <c r="IY549" s="41"/>
      <c r="IZ549" s="41"/>
      <c r="JA549" s="41"/>
      <c r="JB549" s="41"/>
      <c r="JC549" s="41"/>
      <c r="JD549" s="41"/>
      <c r="JE549" s="41"/>
      <c r="JF549" s="41"/>
      <c r="JG549" s="41"/>
      <c r="JH549" s="41"/>
      <c r="JI549" s="41"/>
      <c r="JJ549" s="41"/>
      <c r="JK549" s="41"/>
      <c r="JL549" s="41"/>
      <c r="JM549" s="41"/>
      <c r="JN549" s="41"/>
      <c r="JO549" s="41"/>
      <c r="JP549" s="41"/>
      <c r="JQ549" s="41"/>
      <c r="JR549" s="41"/>
      <c r="JS549" s="41"/>
      <c r="JT549" s="41"/>
      <c r="JU549" s="41"/>
      <c r="JV549" s="41"/>
      <c r="JW549" s="41"/>
      <c r="JX549" s="41"/>
      <c r="JY549" s="41"/>
      <c r="JZ549" s="41"/>
      <c r="KA549" s="41"/>
      <c r="KB549" s="41"/>
      <c r="KC549" s="41"/>
      <c r="KD549" s="41"/>
      <c r="KE549" s="41"/>
      <c r="KF549" s="41"/>
      <c r="KG549" s="41"/>
      <c r="KH549" s="41"/>
      <c r="KI549" s="41"/>
      <c r="KJ549" s="41"/>
      <c r="KK549" s="41"/>
      <c r="KL549" s="41"/>
      <c r="KM549" s="41"/>
      <c r="KN549" s="41"/>
      <c r="KO549" s="41"/>
      <c r="KP549" s="41"/>
      <c r="KQ549" s="41"/>
      <c r="KR549" s="41"/>
      <c r="KS549" s="41"/>
      <c r="KT549" s="41"/>
      <c r="KU549" s="41"/>
    </row>
    <row r="550" spans="1:16384" x14ac:dyDescent="0.25">
      <c r="A550" s="18"/>
      <c r="B550" s="8"/>
      <c r="C550" s="8"/>
      <c r="D550" s="8"/>
      <c r="E550" s="265" t="s">
        <v>336</v>
      </c>
      <c r="F550" s="735" t="s">
        <v>138</v>
      </c>
      <c r="G550" s="735"/>
      <c r="H550" s="735"/>
      <c r="I550" s="735"/>
      <c r="J550" s="736"/>
      <c r="K550" s="175" t="s">
        <v>2</v>
      </c>
      <c r="L550" s="151">
        <v>3</v>
      </c>
      <c r="M550" s="49">
        <v>1</v>
      </c>
      <c r="N550" s="27">
        <f t="shared" si="47"/>
        <v>3</v>
      </c>
      <c r="O550" s="27">
        <v>1</v>
      </c>
      <c r="P550" s="79">
        <f t="shared" si="48"/>
        <v>3</v>
      </c>
      <c r="Q550" s="741" t="s">
        <v>216</v>
      </c>
      <c r="R550" s="742"/>
      <c r="S550" s="739"/>
      <c r="T550" s="41"/>
      <c r="U550" s="41"/>
      <c r="V550" s="41"/>
      <c r="W550" s="41"/>
      <c r="X550" s="41"/>
      <c r="Y550" s="41"/>
      <c r="Z550" s="41"/>
      <c r="AA550" s="41"/>
      <c r="AB550" s="41"/>
      <c r="AC550" s="41"/>
      <c r="AD550" s="41"/>
      <c r="AE550" s="41"/>
      <c r="AF550" s="41"/>
      <c r="AG550" s="41"/>
      <c r="AH550" s="41"/>
      <c r="AI550" s="41"/>
      <c r="AJ550" s="41"/>
      <c r="AK550" s="41"/>
      <c r="AL550" s="41"/>
      <c r="AM550" s="41"/>
      <c r="AN550" s="41"/>
      <c r="AO550" s="41"/>
      <c r="AP550" s="41"/>
      <c r="AQ550" s="41"/>
      <c r="AR550" s="41"/>
      <c r="AS550" s="41"/>
      <c r="CJ550" s="41"/>
      <c r="CK550" s="41"/>
      <c r="CL550" s="41"/>
      <c r="CM550" s="41"/>
      <c r="CN550" s="41"/>
      <c r="CO550" s="41"/>
      <c r="CP550" s="41"/>
      <c r="CQ550" s="41"/>
      <c r="CR550" s="41"/>
      <c r="CS550" s="41"/>
      <c r="CT550" s="41"/>
      <c r="CU550" s="41"/>
      <c r="CV550" s="41"/>
      <c r="CW550" s="41"/>
      <c r="CX550" s="41"/>
      <c r="CY550" s="41"/>
      <c r="CZ550" s="41"/>
      <c r="DA550" s="41"/>
      <c r="DB550" s="41"/>
      <c r="DC550" s="41"/>
      <c r="DD550" s="41"/>
      <c r="DE550" s="41"/>
      <c r="DF550" s="41"/>
      <c r="DG550" s="41"/>
      <c r="DH550" s="41"/>
      <c r="DI550" s="41"/>
      <c r="DJ550" s="41"/>
      <c r="DK550" s="41"/>
      <c r="DL550" s="41"/>
      <c r="DM550" s="41"/>
      <c r="DN550" s="41"/>
      <c r="DO550" s="41"/>
      <c r="DP550" s="41"/>
      <c r="DQ550" s="41"/>
      <c r="DR550" s="41"/>
      <c r="DS550" s="41"/>
      <c r="DT550" s="41"/>
      <c r="DU550" s="41"/>
      <c r="DV550" s="41"/>
      <c r="DW550" s="41"/>
      <c r="DX550" s="41"/>
      <c r="DY550" s="41"/>
      <c r="DZ550" s="41"/>
      <c r="EA550" s="41"/>
      <c r="EB550" s="41"/>
      <c r="EC550" s="41"/>
      <c r="ED550" s="41"/>
      <c r="EE550" s="41"/>
      <c r="EF550" s="41"/>
      <c r="EG550" s="41"/>
      <c r="EH550" s="41"/>
      <c r="EI550" s="41"/>
      <c r="EJ550" s="41"/>
      <c r="EK550" s="41"/>
      <c r="EL550" s="41"/>
      <c r="EM550" s="41"/>
      <c r="EN550" s="41"/>
      <c r="EO550" s="41"/>
      <c r="EP550" s="41"/>
      <c r="EQ550" s="41"/>
      <c r="ER550" s="41"/>
      <c r="ES550" s="41"/>
      <c r="ET550" s="41"/>
      <c r="EU550" s="41"/>
      <c r="EV550" s="41"/>
      <c r="EW550" s="41"/>
      <c r="EX550" s="41"/>
      <c r="EY550" s="41"/>
      <c r="EZ550" s="41"/>
      <c r="FA550" s="41"/>
      <c r="FB550" s="41"/>
      <c r="FC550" s="41"/>
      <c r="FD550" s="41"/>
      <c r="FE550" s="41"/>
      <c r="FF550" s="41"/>
      <c r="FG550" s="41"/>
      <c r="FH550" s="41"/>
      <c r="FI550" s="41"/>
      <c r="FJ550" s="41"/>
      <c r="FK550" s="41"/>
      <c r="FL550" s="41"/>
      <c r="FM550" s="41"/>
      <c r="FN550" s="41"/>
      <c r="FO550" s="41"/>
      <c r="FP550" s="41"/>
      <c r="FQ550" s="41"/>
      <c r="FR550" s="41"/>
      <c r="FS550" s="41"/>
      <c r="FT550" s="41"/>
      <c r="FU550" s="41"/>
      <c r="FV550" s="41"/>
      <c r="FW550" s="41"/>
      <c r="FX550" s="41"/>
      <c r="FY550" s="41"/>
      <c r="FZ550" s="41"/>
      <c r="GA550" s="41"/>
      <c r="GB550" s="41"/>
      <c r="GC550" s="41"/>
      <c r="GD550" s="41"/>
      <c r="GE550" s="41"/>
      <c r="GF550" s="41"/>
      <c r="GG550" s="41"/>
      <c r="GH550" s="41"/>
      <c r="GI550" s="41"/>
      <c r="GJ550" s="41"/>
      <c r="GK550" s="41"/>
      <c r="GL550" s="41"/>
      <c r="GM550" s="41"/>
      <c r="GN550" s="41"/>
      <c r="GO550" s="41"/>
      <c r="GP550" s="41"/>
      <c r="GQ550" s="41"/>
      <c r="GR550" s="41"/>
      <c r="GS550" s="41"/>
      <c r="GT550" s="41"/>
      <c r="GU550" s="41"/>
      <c r="GV550" s="41"/>
      <c r="GW550" s="41"/>
      <c r="GX550" s="41"/>
      <c r="GY550" s="41"/>
      <c r="GZ550" s="41"/>
      <c r="HA550" s="41"/>
      <c r="HB550" s="41"/>
      <c r="HC550" s="41"/>
      <c r="HD550" s="41"/>
      <c r="HE550" s="41"/>
      <c r="HF550" s="41"/>
      <c r="HG550" s="41"/>
      <c r="HH550" s="41"/>
      <c r="HI550" s="41"/>
      <c r="HJ550" s="41"/>
      <c r="HK550" s="41"/>
      <c r="HL550" s="41"/>
      <c r="HM550" s="41"/>
      <c r="HN550" s="41"/>
      <c r="HO550" s="41"/>
      <c r="HP550" s="41"/>
      <c r="HQ550" s="41"/>
      <c r="HR550" s="41"/>
      <c r="HS550" s="41"/>
      <c r="HT550" s="41"/>
      <c r="HU550" s="41"/>
      <c r="HV550" s="41"/>
      <c r="HW550" s="41"/>
      <c r="HX550" s="41"/>
      <c r="HY550" s="41"/>
      <c r="HZ550" s="41"/>
      <c r="IA550" s="41"/>
      <c r="IB550" s="41"/>
      <c r="IC550" s="41"/>
      <c r="ID550" s="41"/>
      <c r="IE550" s="41"/>
      <c r="IF550" s="41"/>
      <c r="IG550" s="41"/>
      <c r="IH550" s="41"/>
      <c r="II550" s="41"/>
      <c r="IJ550" s="41"/>
      <c r="IK550" s="41"/>
      <c r="IL550" s="41"/>
      <c r="IM550" s="41"/>
      <c r="IN550" s="41"/>
      <c r="IO550" s="41"/>
      <c r="IP550" s="41"/>
      <c r="IQ550" s="41"/>
      <c r="IR550" s="41"/>
      <c r="IS550" s="41"/>
      <c r="IT550" s="41"/>
      <c r="IU550" s="41"/>
      <c r="IV550" s="41"/>
      <c r="IW550" s="41"/>
      <c r="IX550" s="41"/>
      <c r="IY550" s="41"/>
      <c r="IZ550" s="41"/>
      <c r="JA550" s="41"/>
      <c r="JB550" s="41"/>
      <c r="JC550" s="41"/>
      <c r="JD550" s="41"/>
      <c r="JE550" s="41"/>
      <c r="JF550" s="41"/>
      <c r="JG550" s="41"/>
      <c r="JH550" s="41"/>
      <c r="JI550" s="41"/>
      <c r="JJ550" s="41"/>
      <c r="JK550" s="41"/>
      <c r="JL550" s="41"/>
      <c r="JM550" s="41"/>
      <c r="JN550" s="41"/>
      <c r="JO550" s="41"/>
      <c r="JP550" s="41"/>
      <c r="JQ550" s="41"/>
      <c r="JR550" s="41"/>
      <c r="JS550" s="41"/>
      <c r="JT550" s="41"/>
      <c r="JU550" s="41"/>
      <c r="JV550" s="41"/>
      <c r="JW550" s="41"/>
      <c r="JX550" s="41"/>
      <c r="JY550" s="41"/>
      <c r="JZ550" s="41"/>
      <c r="KA550" s="41"/>
      <c r="KB550" s="41"/>
      <c r="KC550" s="41"/>
      <c r="KD550" s="41"/>
      <c r="KE550" s="41"/>
      <c r="KF550" s="41"/>
      <c r="KG550" s="41"/>
      <c r="KH550" s="41"/>
      <c r="KI550" s="41"/>
      <c r="KJ550" s="41"/>
      <c r="KK550" s="41"/>
      <c r="KL550" s="41"/>
      <c r="KM550" s="41"/>
      <c r="KN550" s="41"/>
      <c r="KO550" s="41"/>
      <c r="KP550" s="41"/>
      <c r="KQ550" s="41"/>
      <c r="KR550" s="41"/>
      <c r="KS550" s="41"/>
      <c r="KT550" s="41"/>
      <c r="KU550" s="41"/>
    </row>
    <row r="551" spans="1:16384" ht="15.75" thickBot="1" x14ac:dyDescent="0.3">
      <c r="A551" s="165"/>
      <c r="B551" s="13"/>
      <c r="C551" s="13"/>
      <c r="D551" s="13"/>
      <c r="E551" s="13"/>
      <c r="F551" s="166"/>
      <c r="G551" s="13"/>
      <c r="H551" s="60"/>
      <c r="I551" s="61"/>
      <c r="J551" s="251"/>
      <c r="K551" s="167"/>
      <c r="L551" s="136"/>
      <c r="M551" s="144" t="s">
        <v>171</v>
      </c>
      <c r="N551" s="145">
        <f>SUM(N548:N550)</f>
        <v>12</v>
      </c>
      <c r="O551" s="144" t="s">
        <v>172</v>
      </c>
      <c r="P551" s="146">
        <f>SUM(P548:P550)</f>
        <v>12</v>
      </c>
      <c r="Q551" s="116">
        <f>+N551/P551*10</f>
        <v>10</v>
      </c>
      <c r="R551" s="147" t="str">
        <f>+IF(Q551&lt;7,"INACEPTABLE","ACEPTABLE")</f>
        <v>ACEPTABLE</v>
      </c>
      <c r="S551" s="740"/>
      <c r="T551" s="41"/>
      <c r="U551" s="41"/>
      <c r="V551" s="41"/>
      <c r="W551" s="41"/>
      <c r="AA551" s="41"/>
      <c r="AB551" s="41"/>
      <c r="AC551" s="41"/>
      <c r="AD551" s="41"/>
      <c r="AE551" s="41"/>
      <c r="AF551" s="41"/>
      <c r="AG551" s="41"/>
      <c r="AH551" s="41"/>
      <c r="AI551" s="41"/>
      <c r="AJ551" s="41"/>
      <c r="AK551" s="41"/>
      <c r="AL551" s="41"/>
      <c r="AM551" s="41"/>
      <c r="AN551" s="41"/>
      <c r="AO551" s="41"/>
      <c r="AP551" s="41"/>
      <c r="AQ551" s="41"/>
      <c r="AR551" s="41"/>
      <c r="AS551" s="41"/>
      <c r="CJ551" s="41"/>
      <c r="CK551" s="41"/>
      <c r="CL551" s="41"/>
      <c r="CM551" s="41"/>
      <c r="CN551" s="41"/>
      <c r="CO551" s="41"/>
      <c r="CP551" s="41"/>
      <c r="CQ551" s="41"/>
      <c r="CR551" s="41"/>
      <c r="CS551" s="41"/>
      <c r="CT551" s="41"/>
      <c r="CU551" s="41"/>
      <c r="CV551" s="41"/>
      <c r="CW551" s="41"/>
      <c r="CX551" s="41"/>
      <c r="CY551" s="41"/>
      <c r="CZ551" s="41"/>
      <c r="DA551" s="41"/>
      <c r="DB551" s="41"/>
      <c r="DC551" s="41"/>
      <c r="DD551" s="41"/>
      <c r="DE551" s="41"/>
      <c r="DF551" s="41"/>
      <c r="DG551" s="41"/>
      <c r="DH551" s="41"/>
      <c r="DI551" s="41"/>
      <c r="DJ551" s="41"/>
      <c r="DK551" s="41"/>
      <c r="DL551" s="41"/>
      <c r="DM551" s="41"/>
      <c r="DN551" s="41"/>
      <c r="DO551" s="41"/>
      <c r="DP551" s="41"/>
      <c r="DQ551" s="41"/>
      <c r="DR551" s="41"/>
      <c r="DS551" s="41"/>
      <c r="DT551" s="41"/>
      <c r="DU551" s="41"/>
      <c r="DV551" s="41"/>
      <c r="DW551" s="41"/>
      <c r="DX551" s="41"/>
      <c r="DY551" s="41"/>
      <c r="DZ551" s="41"/>
      <c r="EA551" s="41"/>
      <c r="EB551" s="41"/>
      <c r="EC551" s="41"/>
      <c r="ED551" s="41"/>
      <c r="EE551" s="41"/>
      <c r="EF551" s="41"/>
      <c r="EG551" s="41"/>
      <c r="EH551" s="41"/>
      <c r="EI551" s="41"/>
      <c r="EJ551" s="41"/>
      <c r="EK551" s="41"/>
      <c r="EL551" s="41"/>
      <c r="EM551" s="41"/>
      <c r="EN551" s="41"/>
      <c r="EO551" s="41"/>
      <c r="EP551" s="41"/>
      <c r="EQ551" s="41"/>
      <c r="ER551" s="41"/>
      <c r="ES551" s="41"/>
      <c r="ET551" s="41"/>
      <c r="EU551" s="41"/>
      <c r="EV551" s="41"/>
      <c r="EW551" s="41"/>
      <c r="EX551" s="41"/>
      <c r="EY551" s="41"/>
      <c r="EZ551" s="41"/>
      <c r="FA551" s="41"/>
      <c r="FB551" s="41"/>
      <c r="FC551" s="41"/>
      <c r="FD551" s="41"/>
      <c r="FE551" s="41"/>
      <c r="FF551" s="41"/>
      <c r="FG551" s="41"/>
      <c r="FH551" s="41"/>
      <c r="FI551" s="41"/>
      <c r="FJ551" s="41"/>
      <c r="FK551" s="41"/>
      <c r="FL551" s="41"/>
      <c r="FM551" s="41"/>
      <c r="FN551" s="41"/>
      <c r="FO551" s="41"/>
      <c r="FP551" s="41"/>
      <c r="FQ551" s="41"/>
      <c r="FR551" s="41"/>
      <c r="FS551" s="41"/>
      <c r="FT551" s="41"/>
      <c r="FU551" s="41"/>
      <c r="FV551" s="41"/>
      <c r="FW551" s="41"/>
      <c r="FX551" s="41"/>
      <c r="FY551" s="41"/>
      <c r="FZ551" s="41"/>
      <c r="GA551" s="41"/>
      <c r="GB551" s="41"/>
      <c r="GC551" s="41"/>
      <c r="GD551" s="41"/>
      <c r="GE551" s="41"/>
      <c r="GF551" s="41"/>
      <c r="GG551" s="41"/>
      <c r="GH551" s="41"/>
      <c r="GI551" s="41"/>
      <c r="GJ551" s="41"/>
      <c r="GK551" s="41"/>
      <c r="GL551" s="41"/>
      <c r="GM551" s="41"/>
      <c r="GN551" s="41"/>
      <c r="GO551" s="41"/>
      <c r="GP551" s="41"/>
      <c r="GQ551" s="41"/>
      <c r="GR551" s="41"/>
      <c r="GS551" s="41"/>
      <c r="GT551" s="41"/>
      <c r="GU551" s="41"/>
      <c r="GV551" s="41"/>
      <c r="GW551" s="41"/>
      <c r="GX551" s="41"/>
      <c r="GY551" s="41"/>
      <c r="GZ551" s="41"/>
      <c r="HA551" s="41"/>
      <c r="HB551" s="41"/>
      <c r="HC551" s="41"/>
      <c r="HD551" s="41"/>
      <c r="HE551" s="41"/>
      <c r="HF551" s="41"/>
      <c r="HG551" s="41"/>
      <c r="HH551" s="41"/>
      <c r="HI551" s="41"/>
      <c r="HJ551" s="41"/>
      <c r="HK551" s="41"/>
      <c r="HL551" s="41"/>
      <c r="HM551" s="41"/>
      <c r="HN551" s="41"/>
      <c r="HO551" s="41"/>
      <c r="HP551" s="41"/>
      <c r="HQ551" s="41"/>
      <c r="HR551" s="41"/>
      <c r="HS551" s="41"/>
      <c r="HT551" s="41"/>
      <c r="HU551" s="41"/>
      <c r="HV551" s="41"/>
      <c r="HW551" s="41"/>
      <c r="HX551" s="41"/>
      <c r="HY551" s="41"/>
      <c r="HZ551" s="41"/>
      <c r="IA551" s="41"/>
      <c r="IB551" s="41"/>
      <c r="IC551" s="41"/>
      <c r="ID551" s="41"/>
      <c r="IE551" s="41"/>
      <c r="IF551" s="41"/>
      <c r="IG551" s="41"/>
      <c r="IH551" s="41"/>
      <c r="II551" s="41"/>
      <c r="IJ551" s="41"/>
      <c r="IK551" s="41"/>
      <c r="IL551" s="41"/>
      <c r="IM551" s="41"/>
      <c r="IN551" s="41"/>
      <c r="IO551" s="41"/>
      <c r="IP551" s="41"/>
      <c r="IQ551" s="41"/>
      <c r="IR551" s="41"/>
      <c r="IS551" s="41"/>
      <c r="IT551" s="41"/>
      <c r="IU551" s="41"/>
      <c r="IV551" s="41"/>
      <c r="IW551" s="41"/>
      <c r="IX551" s="41"/>
      <c r="IY551" s="41"/>
      <c r="IZ551" s="41"/>
      <c r="JA551" s="41"/>
      <c r="JB551" s="41"/>
      <c r="JC551" s="41"/>
      <c r="JD551" s="41"/>
      <c r="JE551" s="41"/>
      <c r="JF551" s="41"/>
      <c r="JG551" s="41"/>
      <c r="JH551" s="41"/>
      <c r="JI551" s="41"/>
      <c r="JJ551" s="41"/>
      <c r="JK551" s="41"/>
      <c r="JL551" s="41"/>
      <c r="JM551" s="41"/>
      <c r="JN551" s="41"/>
      <c r="JO551" s="41"/>
      <c r="JP551" s="41"/>
      <c r="JQ551" s="41"/>
      <c r="JR551" s="41"/>
      <c r="JS551" s="41"/>
      <c r="JT551" s="41"/>
      <c r="JU551" s="41"/>
      <c r="JV551" s="41"/>
      <c r="JW551" s="41"/>
      <c r="JX551" s="41"/>
      <c r="JY551" s="41"/>
      <c r="JZ551" s="41"/>
      <c r="KA551" s="41"/>
      <c r="KB551" s="41"/>
      <c r="KC551" s="41"/>
      <c r="KD551" s="41"/>
      <c r="KE551" s="41"/>
      <c r="KF551" s="41"/>
      <c r="KG551" s="41"/>
      <c r="KH551" s="41"/>
      <c r="KI551" s="41"/>
      <c r="KJ551" s="41"/>
      <c r="KK551" s="41"/>
      <c r="KL551" s="41"/>
      <c r="KM551" s="41"/>
      <c r="KN551" s="41"/>
      <c r="KO551" s="41"/>
      <c r="KP551" s="41"/>
      <c r="KQ551" s="41"/>
      <c r="KR551" s="41"/>
      <c r="KS551" s="41"/>
      <c r="KT551" s="41"/>
      <c r="KU551" s="41"/>
    </row>
    <row r="552" spans="1:16384" ht="15.75" thickBot="1" x14ac:dyDescent="0.3"/>
    <row r="553" spans="1:16384" ht="15.75" thickBot="1" x14ac:dyDescent="0.3">
      <c r="L553" s="685" t="s">
        <v>176</v>
      </c>
      <c r="M553" s="686"/>
      <c r="N553" s="686"/>
      <c r="O553" s="112" t="s">
        <v>177</v>
      </c>
      <c r="P553" s="112" t="s">
        <v>178</v>
      </c>
      <c r="Q553" s="112" t="s">
        <v>209</v>
      </c>
      <c r="R553" s="112" t="s">
        <v>216</v>
      </c>
    </row>
    <row r="554" spans="1:16384" x14ac:dyDescent="0.25">
      <c r="L554" s="337" t="s">
        <v>334</v>
      </c>
      <c r="M554" s="332">
        <v>7</v>
      </c>
      <c r="N554" s="104" t="str">
        <f>+IF(AND(M554&lt;7,M554&gt;0),"INACEPTABLE",IF(M554=0,"No Valor","ACEPTABLE"))</f>
        <v>ACEPTABLE</v>
      </c>
      <c r="O554" s="687">
        <f>(COUNTIF(N554:N558,"INACEPTABLE"))</f>
        <v>0</v>
      </c>
      <c r="P554" s="687" t="str">
        <f>+IF(O554=1,"PENALIZACIÓN 1",IF(O554&gt;1,"PENALIZACIÓN 1 + 2","ACEPTABLE"))</f>
        <v>ACEPTABLE</v>
      </c>
      <c r="Q554" s="690">
        <f>+IF(AND(M554&gt;0,M555&gt;0,M556&gt;0,M557&gt;0,M558&gt;0),5,IF(AND(M554&gt;0,M555&gt;0,M556&gt;0,M557&gt;0,M558=0),4,IF(AND(M554&gt;0,M555&gt;0,M556&gt;0,M557=0,M558=0),3,IF(AND(M554&gt;0,M555&gt;0,M556=0,M557=0,M558=0),2,IF(AND(M554&gt;0,M555=0,M556=0,M557=0,M558=0),1,0)))))</f>
        <v>4</v>
      </c>
      <c r="R554" s="693">
        <f>IF(AND(O554=0,Q554&gt;0),(SUM(M554:M558)/Q554),0)</f>
        <v>7.53125</v>
      </c>
    </row>
    <row r="555" spans="1:16384" x14ac:dyDescent="0.25">
      <c r="L555" s="338" t="s">
        <v>335</v>
      </c>
      <c r="M555" s="333">
        <v>8</v>
      </c>
      <c r="N555" s="104" t="str">
        <f>+IF(AND(M555&lt;7,M555&gt;0),"INACEPTABLE",IF(M555=0,"No Valor","ACEPTABLE"))</f>
        <v>ACEPTABLE</v>
      </c>
      <c r="O555" s="688"/>
      <c r="P555" s="688"/>
      <c r="Q555" s="691"/>
      <c r="R555" s="694"/>
    </row>
    <row r="556" spans="1:16384" x14ac:dyDescent="0.25">
      <c r="L556" s="339" t="s">
        <v>336</v>
      </c>
      <c r="M556" s="333">
        <f>$Q$454</f>
        <v>8.125</v>
      </c>
      <c r="N556" s="104" t="str">
        <f>+IF(AND(M556&lt;7,M556&gt;0),"INACEPTABLE",IF(M556=0,"No Valor","ACEPTABLE"))</f>
        <v>ACEPTABLE</v>
      </c>
      <c r="O556" s="688"/>
      <c r="P556" s="688"/>
      <c r="Q556" s="691"/>
      <c r="R556" s="694"/>
    </row>
    <row r="557" spans="1:16384" x14ac:dyDescent="0.25">
      <c r="L557" s="338" t="s">
        <v>427</v>
      </c>
      <c r="M557" s="333">
        <v>7</v>
      </c>
      <c r="N557" s="104" t="str">
        <f>+IF(AND(M557&lt;7,M557&gt;0),"INACEPTABLE",IF(M557=0,"No Valor","ACEPTABLE"))</f>
        <v>ACEPTABLE</v>
      </c>
      <c r="O557" s="688"/>
      <c r="P557" s="688"/>
      <c r="Q557" s="691"/>
      <c r="R557" s="694"/>
    </row>
    <row r="558" spans="1:16384" ht="15.75" thickBot="1" x14ac:dyDescent="0.3">
      <c r="L558" s="340" t="s">
        <v>428</v>
      </c>
      <c r="M558" s="334"/>
      <c r="N558" s="303" t="str">
        <f>+IF(AND(M558&lt;7,M558&gt;0),"INACEPTABLE",IF(M558=0,"No Valor","ACEPTABLE"))</f>
        <v>No Valor</v>
      </c>
      <c r="O558" s="689"/>
      <c r="P558" s="689"/>
      <c r="Q558" s="692"/>
      <c r="R558" s="695"/>
    </row>
    <row r="559" spans="1:16384" x14ac:dyDescent="0.25">
      <c r="M559" t="s">
        <v>413</v>
      </c>
    </row>
    <row r="560" spans="1:16384" ht="15.75" thickBot="1" x14ac:dyDescent="0.3"/>
    <row r="561" spans="1:19" ht="15.75" thickBot="1" x14ac:dyDescent="0.3">
      <c r="C561" s="43"/>
      <c r="D561" s="8"/>
      <c r="E561" s="8"/>
      <c r="F561" s="8"/>
      <c r="G561" s="8"/>
      <c r="H561" s="9"/>
      <c r="I561" s="8"/>
      <c r="J561" s="66"/>
      <c r="K561" s="168"/>
      <c r="L561" s="168"/>
      <c r="M561" s="168"/>
      <c r="N561" s="311" t="s">
        <v>257</v>
      </c>
      <c r="O561" s="314" t="s">
        <v>258</v>
      </c>
      <c r="P561" s="314" t="s">
        <v>261</v>
      </c>
      <c r="Q561" s="312" t="s">
        <v>259</v>
      </c>
      <c r="R561" s="312" t="s">
        <v>211</v>
      </c>
    </row>
    <row r="562" spans="1:19" x14ac:dyDescent="0.25">
      <c r="A562" s="772" t="s">
        <v>256</v>
      </c>
      <c r="B562" s="773"/>
      <c r="C562" s="773"/>
      <c r="D562" s="773"/>
      <c r="E562" s="773"/>
      <c r="F562" s="774"/>
      <c r="G562" s="190"/>
      <c r="H562" s="781" t="s">
        <v>227</v>
      </c>
      <c r="I562" s="782"/>
      <c r="J562" s="782"/>
      <c r="K562" s="782"/>
      <c r="L562" s="191"/>
      <c r="M562" s="199"/>
      <c r="N562" s="202">
        <f>$Q$423</f>
        <v>10</v>
      </c>
      <c r="O562" s="202">
        <f>L157</f>
        <v>8.0066666666666659</v>
      </c>
      <c r="P562" s="187">
        <f>+N562*0.6+O562*0.4</f>
        <v>9.2026666666666657</v>
      </c>
      <c r="Q562" s="783">
        <f>+IF(M154="SI",P569,0)</f>
        <v>7.954588827838827</v>
      </c>
      <c r="R562" s="784" t="str">
        <f>+IF(Q562&lt;=8,"PENALIZACIÓN","ACEPTABLE")</f>
        <v>PENALIZACIÓN</v>
      </c>
    </row>
    <row r="563" spans="1:19" x14ac:dyDescent="0.25">
      <c r="A563" s="775"/>
      <c r="B563" s="776"/>
      <c r="C563" s="776"/>
      <c r="D563" s="776"/>
      <c r="E563" s="776"/>
      <c r="F563" s="777"/>
      <c r="G563" s="192"/>
      <c r="H563" s="752" t="s">
        <v>226</v>
      </c>
      <c r="I563" s="753"/>
      <c r="J563" s="753"/>
      <c r="K563" s="753"/>
      <c r="L563" s="74"/>
      <c r="M563" s="200"/>
      <c r="N563" s="203">
        <f>$R$477</f>
        <v>9.21875</v>
      </c>
      <c r="O563" s="203">
        <f>L158</f>
        <v>6.8</v>
      </c>
      <c r="P563" s="187">
        <f t="shared" ref="P563:P568" si="49">+N563*0.6+O563*0.4</f>
        <v>8.2512500000000006</v>
      </c>
      <c r="Q563" s="770"/>
      <c r="R563" s="785"/>
    </row>
    <row r="564" spans="1:19" x14ac:dyDescent="0.25">
      <c r="A564" s="775"/>
      <c r="B564" s="776"/>
      <c r="C564" s="776"/>
      <c r="D564" s="776"/>
      <c r="E564" s="776"/>
      <c r="F564" s="777"/>
      <c r="G564" s="193"/>
      <c r="H564" s="50" t="s">
        <v>406</v>
      </c>
      <c r="I564" s="53"/>
      <c r="J564" s="54"/>
      <c r="K564" s="54"/>
      <c r="L564" s="73"/>
      <c r="M564" s="172"/>
      <c r="N564" s="203">
        <f>$R$491</f>
        <v>7.53125</v>
      </c>
      <c r="O564" s="203">
        <f>L159</f>
        <v>6.6666666666666661</v>
      </c>
      <c r="P564" s="187">
        <f t="shared" si="49"/>
        <v>7.1854166666666668</v>
      </c>
      <c r="Q564" s="770"/>
      <c r="R564" s="785"/>
    </row>
    <row r="565" spans="1:19" x14ac:dyDescent="0.25">
      <c r="A565" s="775"/>
      <c r="B565" s="776"/>
      <c r="C565" s="776"/>
      <c r="D565" s="776"/>
      <c r="E565" s="776"/>
      <c r="F565" s="777"/>
      <c r="G565" s="192"/>
      <c r="H565" s="752" t="s">
        <v>429</v>
      </c>
      <c r="I565" s="753"/>
      <c r="J565" s="753"/>
      <c r="K565" s="753"/>
      <c r="L565" s="74"/>
      <c r="M565" s="200"/>
      <c r="N565" s="202">
        <f>$R$506</f>
        <v>7.53125</v>
      </c>
      <c r="O565" s="202">
        <f>L160</f>
        <v>6.1538461538461542</v>
      </c>
      <c r="P565" s="187">
        <f t="shared" si="49"/>
        <v>6.9802884615384615</v>
      </c>
      <c r="Q565" s="770"/>
      <c r="R565" s="785"/>
    </row>
    <row r="566" spans="1:19" x14ac:dyDescent="0.25">
      <c r="A566" s="775"/>
      <c r="B566" s="776"/>
      <c r="C566" s="776"/>
      <c r="D566" s="776"/>
      <c r="E566" s="776"/>
      <c r="F566" s="777"/>
      <c r="G566" s="193"/>
      <c r="H566" s="50" t="s">
        <v>231</v>
      </c>
      <c r="I566" s="53"/>
      <c r="J566" s="54"/>
      <c r="K566" s="54"/>
      <c r="L566" s="73"/>
      <c r="M566" s="172"/>
      <c r="N566" s="203">
        <f>$R$520</f>
        <v>7.53125</v>
      </c>
      <c r="O566" s="203">
        <f>L161</f>
        <v>7.5</v>
      </c>
      <c r="P566" s="187">
        <f t="shared" si="49"/>
        <v>7.5187499999999998</v>
      </c>
      <c r="Q566" s="770"/>
      <c r="R566" s="785"/>
    </row>
    <row r="567" spans="1:19" x14ac:dyDescent="0.25">
      <c r="A567" s="775"/>
      <c r="B567" s="776"/>
      <c r="C567" s="776"/>
      <c r="D567" s="776"/>
      <c r="E567" s="776"/>
      <c r="F567" s="777"/>
      <c r="G567" s="192"/>
      <c r="H567" s="752" t="s">
        <v>232</v>
      </c>
      <c r="I567" s="753"/>
      <c r="J567" s="753"/>
      <c r="K567" s="753"/>
      <c r="L567" s="74"/>
      <c r="M567" s="200"/>
      <c r="N567" s="203">
        <f>$R$540</f>
        <v>7.53125</v>
      </c>
      <c r="O567" s="203">
        <f>$R$540</f>
        <v>7.53125</v>
      </c>
      <c r="P567" s="187">
        <f t="shared" si="49"/>
        <v>7.53125</v>
      </c>
      <c r="Q567" s="770"/>
      <c r="R567" s="785"/>
    </row>
    <row r="568" spans="1:19" ht="15.75" thickBot="1" x14ac:dyDescent="0.3">
      <c r="A568" s="778"/>
      <c r="B568" s="779"/>
      <c r="C568" s="779"/>
      <c r="D568" s="779"/>
      <c r="E568" s="779"/>
      <c r="F568" s="780"/>
      <c r="G568" s="194"/>
      <c r="H568" s="195" t="s">
        <v>234</v>
      </c>
      <c r="I568" s="196"/>
      <c r="J568" s="197"/>
      <c r="K568" s="197"/>
      <c r="L568" s="198"/>
      <c r="M568" s="201"/>
      <c r="N568" s="204">
        <f>$Q$551</f>
        <v>10</v>
      </c>
      <c r="O568" s="204">
        <f>$R$554</f>
        <v>7.53125</v>
      </c>
      <c r="P568" s="187">
        <f t="shared" si="49"/>
        <v>9.0124999999999993</v>
      </c>
      <c r="Q568" s="771"/>
      <c r="R568" s="786"/>
    </row>
    <row r="569" spans="1:19" ht="15.75" thickBot="1" x14ac:dyDescent="0.3">
      <c r="C569" s="43"/>
      <c r="D569" s="8"/>
      <c r="E569" s="8"/>
      <c r="F569" s="8"/>
      <c r="G569" s="8"/>
      <c r="H569" s="168"/>
      <c r="I569" s="173"/>
      <c r="J569" s="67"/>
      <c r="K569" s="67"/>
      <c r="L569" s="173"/>
      <c r="M569" s="183"/>
      <c r="N569" s="67"/>
      <c r="O569" s="144" t="s">
        <v>260</v>
      </c>
      <c r="P569" s="184">
        <f>SUM(P562:P568)/7</f>
        <v>7.954588827838827</v>
      </c>
      <c r="Q569" s="20"/>
      <c r="R569" s="134"/>
      <c r="S569" s="20"/>
    </row>
  </sheetData>
  <mergeCells count="376">
    <mergeCell ref="F534:J534"/>
    <mergeCell ref="F535:J535"/>
    <mergeCell ref="F515:I515"/>
    <mergeCell ref="F463:I463"/>
    <mergeCell ref="F450:I450"/>
    <mergeCell ref="F452:I452"/>
    <mergeCell ref="F454:I454"/>
    <mergeCell ref="F441:I441"/>
    <mergeCell ref="F443:I443"/>
    <mergeCell ref="F445:I445"/>
    <mergeCell ref="F88:I88"/>
    <mergeCell ref="F90:I90"/>
    <mergeCell ref="F91:I91"/>
    <mergeCell ref="F424:I424"/>
    <mergeCell ref="F427:I427"/>
    <mergeCell ref="F531:J531"/>
    <mergeCell ref="F532:J532"/>
    <mergeCell ref="F533:J533"/>
    <mergeCell ref="F436:I436"/>
    <mergeCell ref="F432:I432"/>
    <mergeCell ref="F434:I434"/>
    <mergeCell ref="F420:I420"/>
    <mergeCell ref="F422:I422"/>
    <mergeCell ref="A250:F250"/>
    <mergeCell ref="A264:E264"/>
    <mergeCell ref="A267:R267"/>
    <mergeCell ref="A271:B271"/>
    <mergeCell ref="C271:D271"/>
    <mergeCell ref="E271:F271"/>
    <mergeCell ref="E246:F246"/>
    <mergeCell ref="A247:C247"/>
    <mergeCell ref="E247:F247"/>
    <mergeCell ref="A248:C248"/>
    <mergeCell ref="L553:N553"/>
    <mergeCell ref="O554:O558"/>
    <mergeCell ref="P554:P558"/>
    <mergeCell ref="Q554:Q558"/>
    <mergeCell ref="R554:R558"/>
    <mergeCell ref="A562:F568"/>
    <mergeCell ref="H562:K562"/>
    <mergeCell ref="Q562:Q568"/>
    <mergeCell ref="R562:R568"/>
    <mergeCell ref="H563:K563"/>
    <mergeCell ref="H565:K565"/>
    <mergeCell ref="H567:K567"/>
    <mergeCell ref="A547:D547"/>
    <mergeCell ref="Q547:R547"/>
    <mergeCell ref="F548:J548"/>
    <mergeCell ref="S548:S551"/>
    <mergeCell ref="F550:J550"/>
    <mergeCell ref="Q550:R550"/>
    <mergeCell ref="A350:D350"/>
    <mergeCell ref="A351:D351"/>
    <mergeCell ref="A352:D352"/>
    <mergeCell ref="A353:D353"/>
    <mergeCell ref="D354:E354"/>
    <mergeCell ref="A359:D359"/>
    <mergeCell ref="F536:J536"/>
    <mergeCell ref="Q536:R536"/>
    <mergeCell ref="L539:N539"/>
    <mergeCell ref="O540:O544"/>
    <mergeCell ref="P540:P544"/>
    <mergeCell ref="Q540:Q544"/>
    <mergeCell ref="R540:R544"/>
    <mergeCell ref="Q527:R527"/>
    <mergeCell ref="F528:J528"/>
    <mergeCell ref="S528:S537"/>
    <mergeCell ref="F529:J529"/>
    <mergeCell ref="F530:J530"/>
    <mergeCell ref="L519:N519"/>
    <mergeCell ref="O520:O524"/>
    <mergeCell ref="P520:P524"/>
    <mergeCell ref="Q520:Q524"/>
    <mergeCell ref="R520:R524"/>
    <mergeCell ref="O506:O510"/>
    <mergeCell ref="P506:P510"/>
    <mergeCell ref="Q506:Q510"/>
    <mergeCell ref="R506:R510"/>
    <mergeCell ref="Q513:R513"/>
    <mergeCell ref="S514:S517"/>
    <mergeCell ref="Q498:R498"/>
    <mergeCell ref="S499:S503"/>
    <mergeCell ref="F500:I500"/>
    <mergeCell ref="F502:I502"/>
    <mergeCell ref="Q502:R502"/>
    <mergeCell ref="L505:N505"/>
    <mergeCell ref="S485:S488"/>
    <mergeCell ref="F486:I486"/>
    <mergeCell ref="Q487:R487"/>
    <mergeCell ref="L490:N490"/>
    <mergeCell ref="O491:O495"/>
    <mergeCell ref="P491:P495"/>
    <mergeCell ref="Q491:Q495"/>
    <mergeCell ref="R491:R495"/>
    <mergeCell ref="Q516:R516"/>
    <mergeCell ref="L476:N476"/>
    <mergeCell ref="O477:O481"/>
    <mergeCell ref="P477:P481"/>
    <mergeCell ref="Q477:Q481"/>
    <mergeCell ref="R477:R481"/>
    <mergeCell ref="Q484:R484"/>
    <mergeCell ref="X467:X471"/>
    <mergeCell ref="Y467:Y471"/>
    <mergeCell ref="F468:I468"/>
    <mergeCell ref="F470:I470"/>
    <mergeCell ref="F472:I472"/>
    <mergeCell ref="Q466:R466"/>
    <mergeCell ref="S466:U466"/>
    <mergeCell ref="V467:V471"/>
    <mergeCell ref="W467:W471"/>
    <mergeCell ref="V458:V462"/>
    <mergeCell ref="W458:W462"/>
    <mergeCell ref="X458:X462"/>
    <mergeCell ref="Y458:Y462"/>
    <mergeCell ref="F459:I459"/>
    <mergeCell ref="F461:I461"/>
    <mergeCell ref="Q457:R457"/>
    <mergeCell ref="S457:U457"/>
    <mergeCell ref="Q448:R448"/>
    <mergeCell ref="S448:U448"/>
    <mergeCell ref="V449:V453"/>
    <mergeCell ref="W449:W453"/>
    <mergeCell ref="X449:X453"/>
    <mergeCell ref="Y449:Y453"/>
    <mergeCell ref="X440:X444"/>
    <mergeCell ref="Y440:Y444"/>
    <mergeCell ref="Q439:R439"/>
    <mergeCell ref="S439:U439"/>
    <mergeCell ref="V440:V444"/>
    <mergeCell ref="W440:W444"/>
    <mergeCell ref="S430:U430"/>
    <mergeCell ref="V431:V435"/>
    <mergeCell ref="W431:W435"/>
    <mergeCell ref="X431:X435"/>
    <mergeCell ref="Y431:Y435"/>
    <mergeCell ref="Q422:R422"/>
    <mergeCell ref="Q430:R430"/>
    <mergeCell ref="A406:D406"/>
    <mergeCell ref="A407:D407"/>
    <mergeCell ref="D408:E408"/>
    <mergeCell ref="A413:D413"/>
    <mergeCell ref="Q416:R416"/>
    <mergeCell ref="F418:I418"/>
    <mergeCell ref="A396:D396"/>
    <mergeCell ref="A397:D397"/>
    <mergeCell ref="D398:E398"/>
    <mergeCell ref="A402:D402"/>
    <mergeCell ref="A404:D404"/>
    <mergeCell ref="A405:D405"/>
    <mergeCell ref="A385:D385"/>
    <mergeCell ref="A386:D386"/>
    <mergeCell ref="D387:E387"/>
    <mergeCell ref="A392:D392"/>
    <mergeCell ref="A394:D394"/>
    <mergeCell ref="A395:D395"/>
    <mergeCell ref="A375:D375"/>
    <mergeCell ref="A376:D376"/>
    <mergeCell ref="D377:E377"/>
    <mergeCell ref="A381:D381"/>
    <mergeCell ref="A383:D383"/>
    <mergeCell ref="A384:D384"/>
    <mergeCell ref="A364:D364"/>
    <mergeCell ref="A365:D365"/>
    <mergeCell ref="D366:E366"/>
    <mergeCell ref="A371:D371"/>
    <mergeCell ref="A373:D373"/>
    <mergeCell ref="A374:D374"/>
    <mergeCell ref="A342:D342"/>
    <mergeCell ref="A343:D343"/>
    <mergeCell ref="D344:E344"/>
    <mergeCell ref="A348:D348"/>
    <mergeCell ref="A362:D362"/>
    <mergeCell ref="A363:D363"/>
    <mergeCell ref="A331:D331"/>
    <mergeCell ref="A332:D332"/>
    <mergeCell ref="D333:E333"/>
    <mergeCell ref="A338:D338"/>
    <mergeCell ref="A340:D340"/>
    <mergeCell ref="A341:D341"/>
    <mergeCell ref="A321:D321"/>
    <mergeCell ref="A322:D322"/>
    <mergeCell ref="D323:E323"/>
    <mergeCell ref="A327:D327"/>
    <mergeCell ref="A329:D329"/>
    <mergeCell ref="A330:D330"/>
    <mergeCell ref="A310:D310"/>
    <mergeCell ref="A311:D311"/>
    <mergeCell ref="D312:E312"/>
    <mergeCell ref="A317:D317"/>
    <mergeCell ref="A319:D319"/>
    <mergeCell ref="A320:D320"/>
    <mergeCell ref="A300:D300"/>
    <mergeCell ref="A301:D301"/>
    <mergeCell ref="D302:E302"/>
    <mergeCell ref="A306:D306"/>
    <mergeCell ref="A308:D308"/>
    <mergeCell ref="A309:D309"/>
    <mergeCell ref="A285:D285"/>
    <mergeCell ref="A286:D286"/>
    <mergeCell ref="A292:D292"/>
    <mergeCell ref="A296:D296"/>
    <mergeCell ref="A298:D298"/>
    <mergeCell ref="A299:D299"/>
    <mergeCell ref="A276:B276"/>
    <mergeCell ref="C276:D276"/>
    <mergeCell ref="E276:F276"/>
    <mergeCell ref="A279:B279"/>
    <mergeCell ref="A283:D283"/>
    <mergeCell ref="A284:D284"/>
    <mergeCell ref="A274:B274"/>
    <mergeCell ref="C274:D274"/>
    <mergeCell ref="E274:F274"/>
    <mergeCell ref="A275:B275"/>
    <mergeCell ref="C275:D275"/>
    <mergeCell ref="E275:F275"/>
    <mergeCell ref="A272:B272"/>
    <mergeCell ref="C272:D272"/>
    <mergeCell ref="E272:F272"/>
    <mergeCell ref="A273:B273"/>
    <mergeCell ref="C273:D273"/>
    <mergeCell ref="E273:F273"/>
    <mergeCell ref="E248:F248"/>
    <mergeCell ref="A249:C249"/>
    <mergeCell ref="E249:F249"/>
    <mergeCell ref="A242:B243"/>
    <mergeCell ref="E242:F242"/>
    <mergeCell ref="G242:G243"/>
    <mergeCell ref="E243:F243"/>
    <mergeCell ref="A244:B245"/>
    <mergeCell ref="E244:F244"/>
    <mergeCell ref="G244:G245"/>
    <mergeCell ref="E245:F245"/>
    <mergeCell ref="A236:B238"/>
    <mergeCell ref="E236:F236"/>
    <mergeCell ref="G236:G238"/>
    <mergeCell ref="E237:F237"/>
    <mergeCell ref="E238:F238"/>
    <mergeCell ref="A239:B241"/>
    <mergeCell ref="E239:F239"/>
    <mergeCell ref="G239:G241"/>
    <mergeCell ref="E240:F240"/>
    <mergeCell ref="E241:F241"/>
    <mergeCell ref="A220:R220"/>
    <mergeCell ref="A222:F222"/>
    <mergeCell ref="D225:D229"/>
    <mergeCell ref="E225:E229"/>
    <mergeCell ref="A231:R231"/>
    <mergeCell ref="A235:C235"/>
    <mergeCell ref="E235:F235"/>
    <mergeCell ref="A203:R203"/>
    <mergeCell ref="A211:E211"/>
    <mergeCell ref="F211:F213"/>
    <mergeCell ref="A212:B213"/>
    <mergeCell ref="C212:E212"/>
    <mergeCell ref="A214:A215"/>
    <mergeCell ref="F214:F216"/>
    <mergeCell ref="A216:B216"/>
    <mergeCell ref="A195:H195"/>
    <mergeCell ref="A197:B197"/>
    <mergeCell ref="C197:D197"/>
    <mergeCell ref="E197:E200"/>
    <mergeCell ref="F198:F200"/>
    <mergeCell ref="G198:G200"/>
    <mergeCell ref="A189:F189"/>
    <mergeCell ref="G189:G190"/>
    <mergeCell ref="A190:B190"/>
    <mergeCell ref="A191:B191"/>
    <mergeCell ref="G191:G193"/>
    <mergeCell ref="A192:B192"/>
    <mergeCell ref="A193:B193"/>
    <mergeCell ref="F162:K162"/>
    <mergeCell ref="F163:K163"/>
    <mergeCell ref="A168:T168"/>
    <mergeCell ref="A170:T170"/>
    <mergeCell ref="A174:R174"/>
    <mergeCell ref="A176:R176"/>
    <mergeCell ref="D154:K154"/>
    <mergeCell ref="A157:D163"/>
    <mergeCell ref="F157:K157"/>
    <mergeCell ref="O157:O163"/>
    <mergeCell ref="P157:P163"/>
    <mergeCell ref="Q157:Q163"/>
    <mergeCell ref="F158:K158"/>
    <mergeCell ref="F159:K159"/>
    <mergeCell ref="F160:K160"/>
    <mergeCell ref="F161:K161"/>
    <mergeCell ref="F145:J145"/>
    <mergeCell ref="Q145:R145"/>
    <mergeCell ref="A148:D148"/>
    <mergeCell ref="Q148:R148"/>
    <mergeCell ref="F149:J149"/>
    <mergeCell ref="S149:S152"/>
    <mergeCell ref="F151:J151"/>
    <mergeCell ref="Q151:R151"/>
    <mergeCell ref="Q136:R136"/>
    <mergeCell ref="F137:J137"/>
    <mergeCell ref="S137:S146"/>
    <mergeCell ref="F138:J138"/>
    <mergeCell ref="F139:J139"/>
    <mergeCell ref="F140:J140"/>
    <mergeCell ref="F141:J141"/>
    <mergeCell ref="F142:J142"/>
    <mergeCell ref="F143:J143"/>
    <mergeCell ref="F144:J144"/>
    <mergeCell ref="B126:K128"/>
    <mergeCell ref="M126:N126"/>
    <mergeCell ref="M127:N127"/>
    <mergeCell ref="Q130:R130"/>
    <mergeCell ref="S131:S134"/>
    <mergeCell ref="F132:I132"/>
    <mergeCell ref="Q133:R133"/>
    <mergeCell ref="L106:R107"/>
    <mergeCell ref="F108:I108"/>
    <mergeCell ref="F109:I109"/>
    <mergeCell ref="E110:I110"/>
    <mergeCell ref="A113:R113"/>
    <mergeCell ref="F120:I120"/>
    <mergeCell ref="F101:I101"/>
    <mergeCell ref="F102:I102"/>
    <mergeCell ref="F103:I103"/>
    <mergeCell ref="L103:R103"/>
    <mergeCell ref="E104:I104"/>
    <mergeCell ref="L91:R92"/>
    <mergeCell ref="E93:I93"/>
    <mergeCell ref="F99:I99"/>
    <mergeCell ref="F100:I100"/>
    <mergeCell ref="V46:V50"/>
    <mergeCell ref="W46:W50"/>
    <mergeCell ref="X46:X50"/>
    <mergeCell ref="A75:R75"/>
    <mergeCell ref="F80:I80"/>
    <mergeCell ref="F82:I82"/>
    <mergeCell ref="F84:I84"/>
    <mergeCell ref="F86:I86"/>
    <mergeCell ref="Q61:R61"/>
    <mergeCell ref="S62:S65"/>
    <mergeCell ref="F63:I63"/>
    <mergeCell ref="Q64:R64"/>
    <mergeCell ref="Q68:R68"/>
    <mergeCell ref="S69:S73"/>
    <mergeCell ref="F70:I70"/>
    <mergeCell ref="F72:I72"/>
    <mergeCell ref="Q72:R72"/>
    <mergeCell ref="T29:T43"/>
    <mergeCell ref="Q45:R45"/>
    <mergeCell ref="S45:U45"/>
    <mergeCell ref="F51:I51"/>
    <mergeCell ref="K54:M54"/>
    <mergeCell ref="N55:N59"/>
    <mergeCell ref="O55:O59"/>
    <mergeCell ref="P55:P59"/>
    <mergeCell ref="Q55:Q59"/>
    <mergeCell ref="F549:J549"/>
    <mergeCell ref="AA12:AA26"/>
    <mergeCell ref="AB12:AB26"/>
    <mergeCell ref="F13:I13"/>
    <mergeCell ref="F15:I15"/>
    <mergeCell ref="F17:I17"/>
    <mergeCell ref="F19:I19"/>
    <mergeCell ref="Q20:R20"/>
    <mergeCell ref="A1:T1"/>
    <mergeCell ref="A3:T3"/>
    <mergeCell ref="Q11:R11"/>
    <mergeCell ref="S11:X11"/>
    <mergeCell ref="Y12:Y26"/>
    <mergeCell ref="Z12:Z26"/>
    <mergeCell ref="F21:I21"/>
    <mergeCell ref="F23:I23"/>
    <mergeCell ref="F24:I24"/>
    <mergeCell ref="Y46:Y50"/>
    <mergeCell ref="F47:I47"/>
    <mergeCell ref="F49:I49"/>
    <mergeCell ref="K28:P28"/>
    <mergeCell ref="Q29:Q43"/>
    <mergeCell ref="R29:R43"/>
    <mergeCell ref="S29:S43"/>
  </mergeCells>
  <conditionalFormatting sqref="U12:U26 X12:X26">
    <cfRule type="cellIs" dxfId="944" priority="314" operator="equal">
      <formula>"INACEPTABLE"</formula>
    </cfRule>
    <cfRule type="cellIs" dxfId="943" priority="319" operator="equal">
      <formula>"PENALIZACIÓN"</formula>
    </cfRule>
    <cfRule type="cellIs" dxfId="942" priority="320" operator="equal">
      <formula>"ACEPTABLE"</formula>
    </cfRule>
  </conditionalFormatting>
  <conditionalFormatting sqref="Y12:AB12">
    <cfRule type="cellIs" dxfId="941" priority="317" operator="equal">
      <formula>"PENALIZACIÓN"</formula>
    </cfRule>
    <cfRule type="cellIs" dxfId="940" priority="318" operator="equal">
      <formula>"ACEPTABLE"</formula>
    </cfRule>
  </conditionalFormatting>
  <conditionalFormatting sqref="R22">
    <cfRule type="cellIs" dxfId="939" priority="315" operator="equal">
      <formula>"INACEPTABLE"</formula>
    </cfRule>
    <cfRule type="cellIs" dxfId="938" priority="316" operator="equal">
      <formula>"ACEPTABLE"</formula>
    </cfRule>
  </conditionalFormatting>
  <conditionalFormatting sqref="Y12:Y26">
    <cfRule type="cellIs" dxfId="937" priority="305" operator="equal">
      <formula>1</formula>
    </cfRule>
    <cfRule type="cellIs" dxfId="936" priority="309" operator="greaterThan">
      <formula>1</formula>
    </cfRule>
    <cfRule type="cellIs" dxfId="935" priority="310" operator="equal">
      <formula>0</formula>
    </cfRule>
  </conditionalFormatting>
  <conditionalFormatting sqref="Z12:AB12 Z13:AA26">
    <cfRule type="cellIs" dxfId="934" priority="306" operator="equal">
      <formula>"PENALIZACIÓN 1 + 2"</formula>
    </cfRule>
    <cfRule type="cellIs" dxfId="933" priority="307" operator="equal">
      <formula>"PENALIZACIÓN 1"</formula>
    </cfRule>
    <cfRule type="cellIs" dxfId="932" priority="308" operator="equal">
      <formula>"ACEPTABLE"</formula>
    </cfRule>
  </conditionalFormatting>
  <conditionalFormatting sqref="R51">
    <cfRule type="cellIs" dxfId="931" priority="303" operator="equal">
      <formula>"INACEPTABLE"</formula>
    </cfRule>
    <cfRule type="cellIs" dxfId="930" priority="304" operator="equal">
      <formula>"ACEPTABLE"</formula>
    </cfRule>
  </conditionalFormatting>
  <conditionalFormatting sqref="U46:U50">
    <cfRule type="cellIs" dxfId="929" priority="300" operator="equal">
      <formula>"INACEPTABLE"</formula>
    </cfRule>
    <cfRule type="cellIs" dxfId="928" priority="301" operator="equal">
      <formula>"PENALIZACIÓN"</formula>
    </cfRule>
    <cfRule type="cellIs" dxfId="927" priority="302" operator="equal">
      <formula>"ACEPTABLE"</formula>
    </cfRule>
  </conditionalFormatting>
  <conditionalFormatting sqref="V46:V50">
    <cfRule type="cellIs" dxfId="926" priority="297" operator="greaterThan">
      <formula>1</formula>
    </cfRule>
    <cfRule type="cellIs" dxfId="925" priority="298" operator="equal">
      <formula>1</formula>
    </cfRule>
    <cfRule type="cellIs" dxfId="924" priority="299" operator="equal">
      <formula>0</formula>
    </cfRule>
  </conditionalFormatting>
  <conditionalFormatting sqref="W46:W50">
    <cfRule type="cellIs" dxfId="923" priority="292" operator="equal">
      <formula>"ACEPTABLE"</formula>
    </cfRule>
    <cfRule type="cellIs" dxfId="922" priority="293" operator="equal">
      <formula>"PENALIZACIÓN 1 + 2"</formula>
    </cfRule>
    <cfRule type="cellIs" dxfId="921" priority="294" operator="equal">
      <formula>"PENALIZACIÓN 1"</formula>
    </cfRule>
    <cfRule type="cellIs" dxfId="920" priority="295" operator="equal">
      <formula>1</formula>
    </cfRule>
    <cfRule type="cellIs" dxfId="919" priority="296" operator="equal">
      <formula>1</formula>
    </cfRule>
  </conditionalFormatting>
  <conditionalFormatting sqref="R65">
    <cfRule type="cellIs" dxfId="918" priority="290" operator="equal">
      <formula>"INACEPTABLE"</formula>
    </cfRule>
    <cfRule type="cellIs" dxfId="917" priority="291" operator="equal">
      <formula>"ACEPTABLE"</formula>
    </cfRule>
  </conditionalFormatting>
  <conditionalFormatting sqref="S62:S65">
    <cfRule type="cellIs" dxfId="916" priority="288" operator="equal">
      <formula>"PENALIZACIÓN"</formula>
    </cfRule>
    <cfRule type="cellIs" dxfId="915" priority="289" operator="equal">
      <formula>"ACEPTABLE"</formula>
    </cfRule>
  </conditionalFormatting>
  <conditionalFormatting sqref="R73">
    <cfRule type="cellIs" dxfId="914" priority="286" operator="equal">
      <formula>"INACEPTABLE"</formula>
    </cfRule>
    <cfRule type="cellIs" dxfId="913" priority="287" operator="equal">
      <formula>"ACEPTABLE"</formula>
    </cfRule>
  </conditionalFormatting>
  <conditionalFormatting sqref="S69:S73">
    <cfRule type="cellIs" dxfId="912" priority="284" operator="equal">
      <formula>"PENALIZACIÓN"</formula>
    </cfRule>
    <cfRule type="cellIs" dxfId="911" priority="285" operator="equal">
      <formula>"ACEPTABLE"</formula>
    </cfRule>
  </conditionalFormatting>
  <conditionalFormatting sqref="Q100">
    <cfRule type="cellIs" dxfId="910" priority="282" operator="equal">
      <formula>"INACEPTABLE"</formula>
    </cfRule>
    <cfRule type="cellIs" dxfId="909" priority="283" operator="equal">
      <formula>"ACEPTABLE"</formula>
    </cfRule>
  </conditionalFormatting>
  <conditionalFormatting sqref="Q109">
    <cfRule type="cellIs" dxfId="908" priority="280" operator="equal">
      <formula>"INACEPTABLE"</formula>
    </cfRule>
    <cfRule type="cellIs" dxfId="907" priority="281" operator="equal">
      <formula>"ACEPTABLE"</formula>
    </cfRule>
  </conditionalFormatting>
  <conditionalFormatting sqref="R134:R135">
    <cfRule type="cellIs" dxfId="906" priority="278" operator="equal">
      <formula>"INACEPTABLE"</formula>
    </cfRule>
    <cfRule type="cellIs" dxfId="905" priority="279" operator="equal">
      <formula>"ACEPTABLE"</formula>
    </cfRule>
  </conditionalFormatting>
  <conditionalFormatting sqref="S131:S135">
    <cfRule type="cellIs" dxfId="904" priority="276" operator="equal">
      <formula>"PENALIZACIÓN"</formula>
    </cfRule>
    <cfRule type="cellIs" dxfId="903" priority="277" operator="equal">
      <formula>"ACEPTABLE"</formula>
    </cfRule>
  </conditionalFormatting>
  <conditionalFormatting sqref="R146">
    <cfRule type="cellIs" dxfId="902" priority="274" operator="equal">
      <formula>"INACEPTABLE"</formula>
    </cfRule>
    <cfRule type="cellIs" dxfId="901" priority="275" operator="equal">
      <formula>"ACEPTABLE"</formula>
    </cfRule>
  </conditionalFormatting>
  <conditionalFormatting sqref="S137">
    <cfRule type="cellIs" dxfId="900" priority="272" operator="equal">
      <formula>"PENALIZACIÓN"</formula>
    </cfRule>
    <cfRule type="cellIs" dxfId="899" priority="273" operator="equal">
      <formula>"ACEPTABLE"</formula>
    </cfRule>
  </conditionalFormatting>
  <conditionalFormatting sqref="R152:R153">
    <cfRule type="cellIs" dxfId="898" priority="270" operator="equal">
      <formula>"INACEPTABLE"</formula>
    </cfRule>
    <cfRule type="cellIs" dxfId="897" priority="271" operator="equal">
      <formula>"ACEPTABLE"</formula>
    </cfRule>
  </conditionalFormatting>
  <conditionalFormatting sqref="S149 S154:S167 S169">
    <cfRule type="cellIs" dxfId="896" priority="268" operator="equal">
      <formula>"PENALIZACIÓN"</formula>
    </cfRule>
    <cfRule type="cellIs" dxfId="895" priority="269" operator="equal">
      <formula>"ACEPTABLE"</formula>
    </cfRule>
  </conditionalFormatting>
  <conditionalFormatting sqref="P119">
    <cfRule type="cellIs" dxfId="894" priority="232" operator="equal">
      <formula>"PENALIZACIÓN"</formula>
    </cfRule>
    <cfRule type="cellIs" dxfId="893" priority="266" operator="equal">
      <formula>"INACEPTABLE"</formula>
    </cfRule>
    <cfRule type="cellIs" dxfId="892" priority="267" operator="equal">
      <formula>"ACEPTABLE"</formula>
    </cfRule>
  </conditionalFormatting>
  <conditionalFormatting sqref="P120">
    <cfRule type="cellIs" dxfId="891" priority="235" operator="equal">
      <formula>"PENALIZACIÓN"</formula>
    </cfRule>
    <cfRule type="cellIs" dxfId="890" priority="264" operator="equal">
      <formula>"INACEPTABLE"</formula>
    </cfRule>
    <cfRule type="cellIs" dxfId="889" priority="265" operator="equal">
      <formula>"ACEPTABLE"</formula>
    </cfRule>
  </conditionalFormatting>
  <conditionalFormatting sqref="P121">
    <cfRule type="cellIs" dxfId="888" priority="231" operator="equal">
      <formula>"PENALIZACIÓN"</formula>
    </cfRule>
    <cfRule type="cellIs" dxfId="887" priority="262" operator="equal">
      <formula>"INACEPTABLE"</formula>
    </cfRule>
    <cfRule type="cellIs" dxfId="886" priority="263" operator="equal">
      <formula>"ACEPTABLE"</formula>
    </cfRule>
  </conditionalFormatting>
  <conditionalFormatting sqref="P157:P163">
    <cfRule type="cellIs" dxfId="885" priority="259" operator="equal">
      <formula>8</formula>
    </cfRule>
    <cfRule type="cellIs" dxfId="884" priority="260" operator="greaterThan">
      <formula>8</formula>
    </cfRule>
    <cfRule type="cellIs" dxfId="883" priority="261" operator="lessThan">
      <formula>8</formula>
    </cfRule>
  </conditionalFormatting>
  <conditionalFormatting sqref="Q157:Q163">
    <cfRule type="cellIs" dxfId="882" priority="254" operator="equal">
      <formula>"ACEPTABLE"</formula>
    </cfRule>
    <cfRule type="cellIs" dxfId="881" priority="255" operator="equal">
      <formula>"PENALIZACIÓN"</formula>
    </cfRule>
    <cfRule type="cellIs" dxfId="880" priority="256" operator="equal">
      <formula>8</formula>
    </cfRule>
    <cfRule type="cellIs" dxfId="879" priority="257" operator="greaterThan">
      <formula>8</formula>
    </cfRule>
    <cfRule type="cellIs" dxfId="878" priority="258" operator="lessThan">
      <formula>8</formula>
    </cfRule>
  </conditionalFormatting>
  <conditionalFormatting sqref="R423:R424">
    <cfRule type="cellIs" dxfId="877" priority="252" operator="equal">
      <formula>"INACEPTABLE"</formula>
    </cfRule>
    <cfRule type="cellIs" dxfId="876" priority="253" operator="equal">
      <formula>"ACEPTABLE"</formula>
    </cfRule>
  </conditionalFormatting>
  <conditionalFormatting sqref="R562:R568">
    <cfRule type="cellIs" dxfId="875" priority="247" operator="equal">
      <formula>"ACEPTABLE"</formula>
    </cfRule>
    <cfRule type="cellIs" dxfId="874" priority="248" operator="equal">
      <formula>"PENALIZACIÓN"</formula>
    </cfRule>
    <cfRule type="cellIs" dxfId="873" priority="249" operator="equal">
      <formula>8</formula>
    </cfRule>
    <cfRule type="cellIs" dxfId="872" priority="250" operator="greaterThan">
      <formula>8</formula>
    </cfRule>
    <cfRule type="cellIs" dxfId="871" priority="251" operator="lessThan">
      <formula>8</formula>
    </cfRule>
  </conditionalFormatting>
  <conditionalFormatting sqref="Q562:Q568">
    <cfRule type="cellIs" dxfId="870" priority="246" operator="lessThan">
      <formula>8</formula>
    </cfRule>
  </conditionalFormatting>
  <conditionalFormatting sqref="Q89">
    <cfRule type="cellIs" dxfId="869" priority="244" operator="equal">
      <formula>"INACEPTABLE"</formula>
    </cfRule>
    <cfRule type="cellIs" dxfId="868" priority="245" operator="equal">
      <formula>"ACEPTABLE"</formula>
    </cfRule>
  </conditionalFormatting>
  <conditionalFormatting sqref="Q84">
    <cfRule type="cellIs" dxfId="867" priority="242" operator="equal">
      <formula>"INACEPTABLE"</formula>
    </cfRule>
    <cfRule type="cellIs" dxfId="866" priority="243" operator="equal">
      <formula>"ACEPTABLE"</formula>
    </cfRule>
  </conditionalFormatting>
  <conditionalFormatting sqref="Q80">
    <cfRule type="cellIs" dxfId="865" priority="240" operator="equal">
      <formula>"INACEPTABLE"</formula>
    </cfRule>
    <cfRule type="cellIs" dxfId="864" priority="241" operator="equal">
      <formula>"ACEPTABLE"</formula>
    </cfRule>
  </conditionalFormatting>
  <conditionalFormatting sqref="R126">
    <cfRule type="cellIs" dxfId="863" priority="234" operator="equal">
      <formula>"Penalización"</formula>
    </cfRule>
    <cfRule type="cellIs" dxfId="862" priority="238" operator="equal">
      <formula>"INACEPTABLE"</formula>
    </cfRule>
    <cfRule type="cellIs" dxfId="861" priority="239" operator="equal">
      <formula>"ACEPTABLE"</formula>
    </cfRule>
  </conditionalFormatting>
  <conditionalFormatting sqref="R127">
    <cfRule type="cellIs" dxfId="860" priority="233" operator="equal">
      <formula>"Penalización"</formula>
    </cfRule>
    <cfRule type="cellIs" dxfId="859" priority="236" operator="equal">
      <formula>"INACEPTABLE"</formula>
    </cfRule>
    <cfRule type="cellIs" dxfId="858" priority="237" operator="equal">
      <formula>"ACEPTABLE"</formula>
    </cfRule>
  </conditionalFormatting>
  <conditionalFormatting sqref="F283:F286 M420:M427">
    <cfRule type="cellIs" dxfId="857" priority="229" operator="equal">
      <formula>0</formula>
    </cfRule>
    <cfRule type="cellIs" dxfId="856" priority="230" operator="equal">
      <formula>1</formula>
    </cfRule>
  </conditionalFormatting>
  <conditionalFormatting sqref="F292">
    <cfRule type="cellIs" dxfId="855" priority="227" operator="equal">
      <formula>0</formula>
    </cfRule>
    <cfRule type="cellIs" dxfId="854" priority="228" operator="equal">
      <formula>1</formula>
    </cfRule>
  </conditionalFormatting>
  <conditionalFormatting sqref="E306">
    <cfRule type="cellIs" dxfId="853" priority="225" operator="equal">
      <formula>0</formula>
    </cfRule>
    <cfRule type="cellIs" dxfId="852" priority="226" operator="equal">
      <formula>1</formula>
    </cfRule>
  </conditionalFormatting>
  <conditionalFormatting sqref="E296">
    <cfRule type="cellIs" dxfId="851" priority="223" operator="equal">
      <formula>0</formula>
    </cfRule>
    <cfRule type="cellIs" dxfId="850" priority="224" operator="equal">
      <formula>1</formula>
    </cfRule>
  </conditionalFormatting>
  <conditionalFormatting sqref="E317">
    <cfRule type="cellIs" dxfId="849" priority="221" operator="equal">
      <formula>0</formula>
    </cfRule>
    <cfRule type="cellIs" dxfId="848" priority="222" operator="equal">
      <formula>1</formula>
    </cfRule>
  </conditionalFormatting>
  <conditionalFormatting sqref="R436">
    <cfRule type="cellIs" dxfId="847" priority="219" operator="equal">
      <formula>"INACEPTABLE"</formula>
    </cfRule>
    <cfRule type="cellIs" dxfId="846" priority="220" operator="equal">
      <formula>"ACEPTABLE"</formula>
    </cfRule>
  </conditionalFormatting>
  <conditionalFormatting sqref="U431:U435">
    <cfRule type="cellIs" dxfId="845" priority="216" operator="equal">
      <formula>"INACEPTABLE"</formula>
    </cfRule>
    <cfRule type="cellIs" dxfId="844" priority="217" operator="equal">
      <formula>"PENALIZACIÓN"</formula>
    </cfRule>
    <cfRule type="cellIs" dxfId="843" priority="218" operator="equal">
      <formula>"ACEPTABLE"</formula>
    </cfRule>
  </conditionalFormatting>
  <conditionalFormatting sqref="V431:V435">
    <cfRule type="cellIs" dxfId="842" priority="213" operator="greaterThan">
      <formula>1</formula>
    </cfRule>
    <cfRule type="cellIs" dxfId="841" priority="214" operator="equal">
      <formula>1</formula>
    </cfRule>
    <cfRule type="cellIs" dxfId="840" priority="215" operator="equal">
      <formula>0</formula>
    </cfRule>
  </conditionalFormatting>
  <conditionalFormatting sqref="W431:W435">
    <cfRule type="cellIs" dxfId="839" priority="208" operator="equal">
      <formula>"ACEPTABLE"</formula>
    </cfRule>
    <cfRule type="cellIs" dxfId="838" priority="209" operator="equal">
      <formula>"PENALIZACIÓN 1 + 2"</formula>
    </cfRule>
    <cfRule type="cellIs" dxfId="837" priority="210" operator="equal">
      <formula>"PENALIZACIÓN 1"</formula>
    </cfRule>
    <cfRule type="cellIs" dxfId="836" priority="211" operator="equal">
      <formula>1</formula>
    </cfRule>
    <cfRule type="cellIs" dxfId="835" priority="212" operator="equal">
      <formula>1</formula>
    </cfRule>
  </conditionalFormatting>
  <conditionalFormatting sqref="R488">
    <cfRule type="cellIs" dxfId="834" priority="206" operator="equal">
      <formula>"INACEPTABLE"</formula>
    </cfRule>
    <cfRule type="cellIs" dxfId="833" priority="207" operator="equal">
      <formula>"ACEPTABLE"</formula>
    </cfRule>
  </conditionalFormatting>
  <conditionalFormatting sqref="S485:S488">
    <cfRule type="cellIs" dxfId="832" priority="204" operator="equal">
      <formula>"PENALIZACIÓN"</formula>
    </cfRule>
    <cfRule type="cellIs" dxfId="831" priority="205" operator="equal">
      <formula>"ACEPTABLE"</formula>
    </cfRule>
  </conditionalFormatting>
  <conditionalFormatting sqref="R503">
    <cfRule type="cellIs" dxfId="830" priority="202" operator="equal">
      <formula>"INACEPTABLE"</formula>
    </cfRule>
    <cfRule type="cellIs" dxfId="829" priority="203" operator="equal">
      <formula>"ACEPTABLE"</formula>
    </cfRule>
  </conditionalFormatting>
  <conditionalFormatting sqref="S499:S503">
    <cfRule type="cellIs" dxfId="828" priority="200" operator="equal">
      <formula>"PENALIZACIÓN"</formula>
    </cfRule>
    <cfRule type="cellIs" dxfId="827" priority="201" operator="equal">
      <formula>"ACEPTABLE"</formula>
    </cfRule>
  </conditionalFormatting>
  <conditionalFormatting sqref="R517:R518">
    <cfRule type="cellIs" dxfId="826" priority="198" operator="equal">
      <formula>"INACEPTABLE"</formula>
    </cfRule>
    <cfRule type="cellIs" dxfId="825" priority="199" operator="equal">
      <formula>"ACEPTABLE"</formula>
    </cfRule>
  </conditionalFormatting>
  <conditionalFormatting sqref="S514:S526">
    <cfRule type="cellIs" dxfId="824" priority="196" operator="equal">
      <formula>"PENALIZACIÓN"</formula>
    </cfRule>
    <cfRule type="cellIs" dxfId="823" priority="197" operator="equal">
      <formula>"ACEPTABLE"</formula>
    </cfRule>
  </conditionalFormatting>
  <conditionalFormatting sqref="R537">
    <cfRule type="cellIs" dxfId="822" priority="194" operator="equal">
      <formula>"INACEPTABLE"</formula>
    </cfRule>
    <cfRule type="cellIs" dxfId="821" priority="195" operator="equal">
      <formula>"ACEPTABLE"</formula>
    </cfRule>
  </conditionalFormatting>
  <conditionalFormatting sqref="S528">
    <cfRule type="cellIs" dxfId="820" priority="192" operator="equal">
      <formula>"PENALIZACIÓN"</formula>
    </cfRule>
    <cfRule type="cellIs" dxfId="819" priority="193" operator="equal">
      <formula>"ACEPTABLE"</formula>
    </cfRule>
  </conditionalFormatting>
  <conditionalFormatting sqref="R551">
    <cfRule type="cellIs" dxfId="818" priority="190" operator="equal">
      <formula>"INACEPTABLE"</formula>
    </cfRule>
    <cfRule type="cellIs" dxfId="817" priority="191" operator="equal">
      <formula>"ACEPTABLE"</formula>
    </cfRule>
  </conditionalFormatting>
  <conditionalFormatting sqref="S548">
    <cfRule type="cellIs" dxfId="816" priority="188" operator="equal">
      <formula>"PENALIZACIÓN"</formula>
    </cfRule>
    <cfRule type="cellIs" dxfId="815" priority="189" operator="equal">
      <formula>"ACEPTABLE"</formula>
    </cfRule>
  </conditionalFormatting>
  <conditionalFormatting sqref="M418">
    <cfRule type="cellIs" dxfId="814" priority="186" operator="equal">
      <formula>0</formula>
    </cfRule>
    <cfRule type="cellIs" dxfId="813" priority="187" operator="equal">
      <formula>1</formula>
    </cfRule>
  </conditionalFormatting>
  <conditionalFormatting sqref="M419">
    <cfRule type="cellIs" dxfId="812" priority="184" operator="equal">
      <formula>0</formula>
    </cfRule>
    <cfRule type="cellIs" dxfId="811" priority="185" operator="equal">
      <formula>1</formula>
    </cfRule>
  </conditionalFormatting>
  <conditionalFormatting sqref="N562:N568">
    <cfRule type="cellIs" dxfId="810" priority="181" operator="equal">
      <formula>7</formula>
    </cfRule>
    <cfRule type="cellIs" dxfId="809" priority="182" operator="greaterThan">
      <formula>7</formula>
    </cfRule>
    <cfRule type="cellIs" dxfId="808" priority="183" operator="lessThan">
      <formula>7</formula>
    </cfRule>
  </conditionalFormatting>
  <conditionalFormatting sqref="O562:O568">
    <cfRule type="cellIs" dxfId="807" priority="178" operator="equal">
      <formula>7</formula>
    </cfRule>
    <cfRule type="cellIs" dxfId="806" priority="179" operator="greaterThan">
      <formula>7</formula>
    </cfRule>
    <cfRule type="cellIs" dxfId="805" priority="180" operator="lessThan">
      <formula>7</formula>
    </cfRule>
  </conditionalFormatting>
  <conditionalFormatting sqref="E327">
    <cfRule type="cellIs" dxfId="804" priority="176" operator="equal">
      <formula>0</formula>
    </cfRule>
    <cfRule type="cellIs" dxfId="803" priority="177" operator="equal">
      <formula>1</formula>
    </cfRule>
  </conditionalFormatting>
  <conditionalFormatting sqref="E381">
    <cfRule type="cellIs" dxfId="802" priority="168" operator="equal">
      <formula>0</formula>
    </cfRule>
    <cfRule type="cellIs" dxfId="801" priority="169" operator="equal">
      <formula>1</formula>
    </cfRule>
  </conditionalFormatting>
  <conditionalFormatting sqref="E338">
    <cfRule type="cellIs" dxfId="800" priority="174" operator="equal">
      <formula>0</formula>
    </cfRule>
    <cfRule type="cellIs" dxfId="799" priority="175" operator="equal">
      <formula>1</formula>
    </cfRule>
  </conditionalFormatting>
  <conditionalFormatting sqref="E348">
    <cfRule type="cellIs" dxfId="798" priority="172" operator="equal">
      <formula>0</formula>
    </cfRule>
    <cfRule type="cellIs" dxfId="797" priority="173" operator="equal">
      <formula>1</formula>
    </cfRule>
  </conditionalFormatting>
  <conditionalFormatting sqref="E371">
    <cfRule type="cellIs" dxfId="796" priority="170" operator="equal">
      <formula>0</formula>
    </cfRule>
    <cfRule type="cellIs" dxfId="795" priority="171" operator="equal">
      <formula>1</formula>
    </cfRule>
  </conditionalFormatting>
  <conditionalFormatting sqref="E392">
    <cfRule type="cellIs" dxfId="794" priority="166" operator="equal">
      <formula>0</formula>
    </cfRule>
    <cfRule type="cellIs" dxfId="793" priority="167" operator="equal">
      <formula>1</formula>
    </cfRule>
  </conditionalFormatting>
  <conditionalFormatting sqref="E402">
    <cfRule type="cellIs" dxfId="792" priority="164" operator="equal">
      <formula>0</formula>
    </cfRule>
    <cfRule type="cellIs" dxfId="791" priority="165" operator="equal">
      <formula>1</formula>
    </cfRule>
  </conditionalFormatting>
  <conditionalFormatting sqref="E413">
    <cfRule type="cellIs" dxfId="790" priority="162" operator="equal">
      <formula>0</formula>
    </cfRule>
    <cfRule type="cellIs" dxfId="789" priority="163" operator="equal">
      <formula>1</formula>
    </cfRule>
  </conditionalFormatting>
  <conditionalFormatting sqref="M417">
    <cfRule type="cellIs" dxfId="788" priority="160" operator="equal">
      <formula>0</formula>
    </cfRule>
    <cfRule type="cellIs" dxfId="787" priority="161" operator="equal">
      <formula>1</formula>
    </cfRule>
  </conditionalFormatting>
  <conditionalFormatting sqref="R445">
    <cfRule type="cellIs" dxfId="786" priority="156" operator="equal">
      <formula>"INACEPTABLE"</formula>
    </cfRule>
    <cfRule type="cellIs" dxfId="785" priority="157" operator="equal">
      <formula>"ACEPTABLE"</formula>
    </cfRule>
  </conditionalFormatting>
  <conditionalFormatting sqref="U440:U444">
    <cfRule type="cellIs" dxfId="784" priority="153" operator="equal">
      <formula>"INACEPTABLE"</formula>
    </cfRule>
    <cfRule type="cellIs" dxfId="783" priority="154" operator="equal">
      <formula>"PENALIZACIÓN"</formula>
    </cfRule>
    <cfRule type="cellIs" dxfId="782" priority="155" operator="equal">
      <formula>"ACEPTABLE"</formula>
    </cfRule>
  </conditionalFormatting>
  <conditionalFormatting sqref="V440:V444">
    <cfRule type="cellIs" dxfId="781" priority="150" operator="greaterThan">
      <formula>1</formula>
    </cfRule>
    <cfRule type="cellIs" dxfId="780" priority="151" operator="equal">
      <formula>1</formula>
    </cfRule>
    <cfRule type="cellIs" dxfId="779" priority="152" operator="equal">
      <formula>0</formula>
    </cfRule>
  </conditionalFormatting>
  <conditionalFormatting sqref="W440:W444">
    <cfRule type="cellIs" dxfId="778" priority="145" operator="equal">
      <formula>"ACEPTABLE"</formula>
    </cfRule>
    <cfRule type="cellIs" dxfId="777" priority="146" operator="equal">
      <formula>"PENALIZACIÓN 1 + 2"</formula>
    </cfRule>
    <cfRule type="cellIs" dxfId="776" priority="147" operator="equal">
      <formula>"PENALIZACIÓN 1"</formula>
    </cfRule>
    <cfRule type="cellIs" dxfId="775" priority="148" operator="equal">
      <formula>1</formula>
    </cfRule>
    <cfRule type="cellIs" dxfId="774" priority="149" operator="equal">
      <formula>1</formula>
    </cfRule>
  </conditionalFormatting>
  <conditionalFormatting sqref="R454">
    <cfRule type="cellIs" dxfId="773" priority="143" operator="equal">
      <formula>"INACEPTABLE"</formula>
    </cfRule>
    <cfRule type="cellIs" dxfId="772" priority="144" operator="equal">
      <formula>"ACEPTABLE"</formula>
    </cfRule>
  </conditionalFormatting>
  <conditionalFormatting sqref="U449:U453">
    <cfRule type="cellIs" dxfId="771" priority="140" operator="equal">
      <formula>"INACEPTABLE"</formula>
    </cfRule>
    <cfRule type="cellIs" dxfId="770" priority="141" operator="equal">
      <formula>"PENALIZACIÓN"</formula>
    </cfRule>
    <cfRule type="cellIs" dxfId="769" priority="142" operator="equal">
      <formula>"ACEPTABLE"</formula>
    </cfRule>
  </conditionalFormatting>
  <conditionalFormatting sqref="V449:V453">
    <cfRule type="cellIs" dxfId="768" priority="137" operator="greaterThan">
      <formula>1</formula>
    </cfRule>
    <cfRule type="cellIs" dxfId="767" priority="138" operator="equal">
      <formula>1</formula>
    </cfRule>
    <cfRule type="cellIs" dxfId="766" priority="139" operator="equal">
      <formula>0</formula>
    </cfRule>
  </conditionalFormatting>
  <conditionalFormatting sqref="W449:W453">
    <cfRule type="cellIs" dxfId="765" priority="132" operator="equal">
      <formula>"ACEPTABLE"</formula>
    </cfRule>
    <cfRule type="cellIs" dxfId="764" priority="133" operator="equal">
      <formula>"PENALIZACIÓN 1 + 2"</formula>
    </cfRule>
    <cfRule type="cellIs" dxfId="763" priority="134" operator="equal">
      <formula>"PENALIZACIÓN 1"</formula>
    </cfRule>
    <cfRule type="cellIs" dxfId="762" priority="135" operator="equal">
      <formula>1</formula>
    </cfRule>
    <cfRule type="cellIs" dxfId="761" priority="136" operator="equal">
      <formula>1</formula>
    </cfRule>
  </conditionalFormatting>
  <conditionalFormatting sqref="R463">
    <cfRule type="cellIs" dxfId="760" priority="130" operator="equal">
      <formula>"INACEPTABLE"</formula>
    </cfRule>
    <cfRule type="cellIs" dxfId="759" priority="131" operator="equal">
      <formula>"ACEPTABLE"</formula>
    </cfRule>
  </conditionalFormatting>
  <conditionalFormatting sqref="U458:U462">
    <cfRule type="cellIs" dxfId="758" priority="127" operator="equal">
      <formula>"INACEPTABLE"</formula>
    </cfRule>
    <cfRule type="cellIs" dxfId="757" priority="128" operator="equal">
      <formula>"PENALIZACIÓN"</formula>
    </cfRule>
    <cfRule type="cellIs" dxfId="756" priority="129" operator="equal">
      <formula>"ACEPTABLE"</formula>
    </cfRule>
  </conditionalFormatting>
  <conditionalFormatting sqref="V458:V462">
    <cfRule type="cellIs" dxfId="755" priority="124" operator="greaterThan">
      <formula>1</formula>
    </cfRule>
    <cfRule type="cellIs" dxfId="754" priority="125" operator="equal">
      <formula>1</formula>
    </cfRule>
    <cfRule type="cellIs" dxfId="753" priority="126" operator="equal">
      <formula>0</formula>
    </cfRule>
  </conditionalFormatting>
  <conditionalFormatting sqref="W458:W462">
    <cfRule type="cellIs" dxfId="752" priority="119" operator="equal">
      <formula>"ACEPTABLE"</formula>
    </cfRule>
    <cfRule type="cellIs" dxfId="751" priority="120" operator="equal">
      <formula>"PENALIZACIÓN 1 + 2"</formula>
    </cfRule>
    <cfRule type="cellIs" dxfId="750" priority="121" operator="equal">
      <formula>"PENALIZACIÓN 1"</formula>
    </cfRule>
    <cfRule type="cellIs" dxfId="749" priority="122" operator="equal">
      <formula>1</formula>
    </cfRule>
    <cfRule type="cellIs" dxfId="748" priority="123" operator="equal">
      <formula>1</formula>
    </cfRule>
  </conditionalFormatting>
  <conditionalFormatting sqref="N477:N481">
    <cfRule type="cellIs" dxfId="747" priority="116" operator="equal">
      <formula>"INACEPTABLE"</formula>
    </cfRule>
    <cfRule type="cellIs" dxfId="746" priority="117" operator="equal">
      <formula>"PENALIZACIÓN"</formula>
    </cfRule>
    <cfRule type="cellIs" dxfId="745" priority="118" operator="equal">
      <formula>"ACEPTABLE"</formula>
    </cfRule>
  </conditionalFormatting>
  <conditionalFormatting sqref="O477:O481">
    <cfRule type="cellIs" dxfId="744" priority="113" operator="greaterThan">
      <formula>1</formula>
    </cfRule>
    <cfRule type="cellIs" dxfId="743" priority="114" operator="equal">
      <formula>1</formula>
    </cfRule>
    <cfRule type="cellIs" dxfId="742" priority="115" operator="equal">
      <formula>0</formula>
    </cfRule>
  </conditionalFormatting>
  <conditionalFormatting sqref="P477:P481">
    <cfRule type="cellIs" dxfId="741" priority="108" operator="equal">
      <formula>"ACEPTABLE"</formula>
    </cfRule>
    <cfRule type="cellIs" dxfId="740" priority="109" operator="equal">
      <formula>"PENALIZACIÓN 1 + 2"</formula>
    </cfRule>
    <cfRule type="cellIs" dxfId="739" priority="110" operator="equal">
      <formula>"PENALIZACIÓN 1"</formula>
    </cfRule>
    <cfRule type="cellIs" dxfId="738" priority="111" operator="equal">
      <formula>1</formula>
    </cfRule>
    <cfRule type="cellIs" dxfId="737" priority="112" operator="equal">
      <formula>1</formula>
    </cfRule>
  </conditionalFormatting>
  <conditionalFormatting sqref="R472">
    <cfRule type="cellIs" dxfId="736" priority="106" operator="equal">
      <formula>"INACEPTABLE"</formula>
    </cfRule>
    <cfRule type="cellIs" dxfId="735" priority="107" operator="equal">
      <formula>"ACEPTABLE"</formula>
    </cfRule>
  </conditionalFormatting>
  <conditionalFormatting sqref="U467:U471">
    <cfRule type="cellIs" dxfId="734" priority="103" operator="equal">
      <formula>"INACEPTABLE"</formula>
    </cfRule>
    <cfRule type="cellIs" dxfId="733" priority="104" operator="equal">
      <formula>"PENALIZACIÓN"</formula>
    </cfRule>
    <cfRule type="cellIs" dxfId="732" priority="105" operator="equal">
      <formula>"ACEPTABLE"</formula>
    </cfRule>
  </conditionalFormatting>
  <conditionalFormatting sqref="V467:V471">
    <cfRule type="cellIs" dxfId="731" priority="100" operator="greaterThan">
      <formula>1</formula>
    </cfRule>
    <cfRule type="cellIs" dxfId="730" priority="101" operator="equal">
      <formula>1</formula>
    </cfRule>
    <cfRule type="cellIs" dxfId="729" priority="102" operator="equal">
      <formula>0</formula>
    </cfRule>
  </conditionalFormatting>
  <conditionalFormatting sqref="W467:W471">
    <cfRule type="cellIs" dxfId="728" priority="95" operator="equal">
      <formula>"ACEPTABLE"</formula>
    </cfRule>
    <cfRule type="cellIs" dxfId="727" priority="96" operator="equal">
      <formula>"PENALIZACIÓN 1 + 2"</formula>
    </cfRule>
    <cfRule type="cellIs" dxfId="726" priority="97" operator="equal">
      <formula>"PENALIZACIÓN 1"</formula>
    </cfRule>
    <cfRule type="cellIs" dxfId="725" priority="98" operator="equal">
      <formula>1</formula>
    </cfRule>
    <cfRule type="cellIs" dxfId="724" priority="99" operator="equal">
      <formula>1</formula>
    </cfRule>
  </conditionalFormatting>
  <conditionalFormatting sqref="R477:R481">
    <cfRule type="cellIs" dxfId="723" priority="93" operator="greaterThan">
      <formula>"&gt;0"</formula>
    </cfRule>
    <cfRule type="cellIs" dxfId="722" priority="94" operator="equal">
      <formula>0</formula>
    </cfRule>
  </conditionalFormatting>
  <conditionalFormatting sqref="M29:M43">
    <cfRule type="cellIs" dxfId="721" priority="88" operator="equal">
      <formula>"INACEPTABLE"</formula>
    </cfRule>
    <cfRule type="cellIs" dxfId="720" priority="91" operator="equal">
      <formula>"PENALIZACIÓN"</formula>
    </cfRule>
    <cfRule type="cellIs" dxfId="719" priority="92" operator="equal">
      <formula>"ACEPTABLE"</formula>
    </cfRule>
  </conditionalFormatting>
  <conditionalFormatting sqref="Q29:T29">
    <cfRule type="cellIs" dxfId="718" priority="89" operator="equal">
      <formula>"PENALIZACIÓN"</formula>
    </cfRule>
    <cfRule type="cellIs" dxfId="717" priority="90" operator="equal">
      <formula>"ACEPTABLE"</formula>
    </cfRule>
  </conditionalFormatting>
  <conditionalFormatting sqref="P29:P43">
    <cfRule type="cellIs" dxfId="716" priority="85" operator="equal">
      <formula>"INACEPTABLE"</formula>
    </cfRule>
    <cfRule type="cellIs" dxfId="715" priority="86" operator="equal">
      <formula>"PENALIZACIÓN"</formula>
    </cfRule>
    <cfRule type="cellIs" dxfId="714" priority="87" operator="equal">
      <formula>"ACEPTABLE"</formula>
    </cfRule>
  </conditionalFormatting>
  <conditionalFormatting sqref="Q29:Q43">
    <cfRule type="cellIs" dxfId="713" priority="79" operator="equal">
      <formula>1</formula>
    </cfRule>
    <cfRule type="cellIs" dxfId="712" priority="83" operator="greaterThan">
      <formula>1</formula>
    </cfRule>
    <cfRule type="cellIs" dxfId="711" priority="84" operator="equal">
      <formula>0</formula>
    </cfRule>
  </conditionalFormatting>
  <conditionalFormatting sqref="R30:S43 R29:T29">
    <cfRule type="cellIs" dxfId="710" priority="80" operator="equal">
      <formula>"PENALIZACIÓN 1 + 2"</formula>
    </cfRule>
    <cfRule type="cellIs" dxfId="709" priority="81" operator="equal">
      <formula>"PENALIZACIÓN 1"</formula>
    </cfRule>
    <cfRule type="cellIs" dxfId="708" priority="82" operator="equal">
      <formula>"ACEPTABLE"</formula>
    </cfRule>
  </conditionalFormatting>
  <conditionalFormatting sqref="M55:M59">
    <cfRule type="cellIs" dxfId="707" priority="76" operator="equal">
      <formula>"INACEPTABLE"</formula>
    </cfRule>
    <cfRule type="cellIs" dxfId="706" priority="77" operator="equal">
      <formula>"PENALIZACIÓN"</formula>
    </cfRule>
    <cfRule type="cellIs" dxfId="705" priority="78" operator="equal">
      <formula>"ACEPTABLE"</formula>
    </cfRule>
  </conditionalFormatting>
  <conditionalFormatting sqref="N55:N59">
    <cfRule type="cellIs" dxfId="704" priority="73" operator="greaterThan">
      <formula>1</formula>
    </cfRule>
    <cfRule type="cellIs" dxfId="703" priority="74" operator="equal">
      <formula>1</formula>
    </cfRule>
    <cfRule type="cellIs" dxfId="702" priority="75" operator="equal">
      <formula>0</formula>
    </cfRule>
  </conditionalFormatting>
  <conditionalFormatting sqref="O55:O59">
    <cfRule type="cellIs" dxfId="701" priority="68" operator="equal">
      <formula>"ACEPTABLE"</formula>
    </cfRule>
    <cfRule type="cellIs" dxfId="700" priority="69" operator="equal">
      <formula>"PENALIZACIÓN 1 + 2"</formula>
    </cfRule>
    <cfRule type="cellIs" dxfId="699" priority="70" operator="equal">
      <formula>"PENALIZACIÓN 1"</formula>
    </cfRule>
    <cfRule type="cellIs" dxfId="698" priority="71" operator="equal">
      <formula>1</formula>
    </cfRule>
    <cfRule type="cellIs" dxfId="697" priority="72" operator="equal">
      <formula>1</formula>
    </cfRule>
  </conditionalFormatting>
  <conditionalFormatting sqref="N491:N495">
    <cfRule type="cellIs" dxfId="696" priority="65" operator="equal">
      <formula>"INACEPTABLE"</formula>
    </cfRule>
    <cfRule type="cellIs" dxfId="695" priority="66" operator="equal">
      <formula>"PENALIZACIÓN"</formula>
    </cfRule>
    <cfRule type="cellIs" dxfId="694" priority="67" operator="equal">
      <formula>"ACEPTABLE"</formula>
    </cfRule>
  </conditionalFormatting>
  <conditionalFormatting sqref="O491:O495">
    <cfRule type="cellIs" dxfId="693" priority="62" operator="greaterThan">
      <formula>1</formula>
    </cfRule>
    <cfRule type="cellIs" dxfId="692" priority="63" operator="equal">
      <formula>1</formula>
    </cfRule>
    <cfRule type="cellIs" dxfId="691" priority="64" operator="equal">
      <formula>0</formula>
    </cfRule>
  </conditionalFormatting>
  <conditionalFormatting sqref="P491:P495">
    <cfRule type="cellIs" dxfId="690" priority="57" operator="equal">
      <formula>"ACEPTABLE"</formula>
    </cfRule>
    <cfRule type="cellIs" dxfId="689" priority="58" operator="equal">
      <formula>"PENALIZACIÓN 1 + 2"</formula>
    </cfRule>
    <cfRule type="cellIs" dxfId="688" priority="59" operator="equal">
      <formula>"PENALIZACIÓN 1"</formula>
    </cfRule>
    <cfRule type="cellIs" dxfId="687" priority="60" operator="equal">
      <formula>1</formula>
    </cfRule>
    <cfRule type="cellIs" dxfId="686" priority="61" operator="equal">
      <formula>1</formula>
    </cfRule>
  </conditionalFormatting>
  <conditionalFormatting sqref="R491:R495">
    <cfRule type="cellIs" dxfId="685" priority="55" operator="greaterThan">
      <formula>"&gt;0"</formula>
    </cfRule>
    <cfRule type="cellIs" dxfId="684" priority="56" operator="equal">
      <formula>0</formula>
    </cfRule>
  </conditionalFormatting>
  <conditionalFormatting sqref="N506:N510">
    <cfRule type="cellIs" dxfId="683" priority="52" operator="equal">
      <formula>"INACEPTABLE"</formula>
    </cfRule>
    <cfRule type="cellIs" dxfId="682" priority="53" operator="equal">
      <formula>"PENALIZACIÓN"</formula>
    </cfRule>
    <cfRule type="cellIs" dxfId="681" priority="54" operator="equal">
      <formula>"ACEPTABLE"</formula>
    </cfRule>
  </conditionalFormatting>
  <conditionalFormatting sqref="O506:O510">
    <cfRule type="cellIs" dxfId="680" priority="49" operator="greaterThan">
      <formula>1</formula>
    </cfRule>
    <cfRule type="cellIs" dxfId="679" priority="50" operator="equal">
      <formula>1</formula>
    </cfRule>
    <cfRule type="cellIs" dxfId="678" priority="51" operator="equal">
      <formula>0</formula>
    </cfRule>
  </conditionalFormatting>
  <conditionalFormatting sqref="P506:P510">
    <cfRule type="cellIs" dxfId="677" priority="44" operator="equal">
      <formula>"ACEPTABLE"</formula>
    </cfRule>
    <cfRule type="cellIs" dxfId="676" priority="45" operator="equal">
      <formula>"PENALIZACIÓN 1 + 2"</formula>
    </cfRule>
    <cfRule type="cellIs" dxfId="675" priority="46" operator="equal">
      <formula>"PENALIZACIÓN 1"</formula>
    </cfRule>
    <cfRule type="cellIs" dxfId="674" priority="47" operator="equal">
      <formula>1</formula>
    </cfRule>
    <cfRule type="cellIs" dxfId="673" priority="48" operator="equal">
      <formula>1</formula>
    </cfRule>
  </conditionalFormatting>
  <conditionalFormatting sqref="R506:R510">
    <cfRule type="cellIs" dxfId="672" priority="42" operator="greaterThan">
      <formula>"&gt;0"</formula>
    </cfRule>
    <cfRule type="cellIs" dxfId="671" priority="43" operator="equal">
      <formula>0</formula>
    </cfRule>
  </conditionalFormatting>
  <conditionalFormatting sqref="N520:N524">
    <cfRule type="cellIs" dxfId="670" priority="39" operator="equal">
      <formula>"INACEPTABLE"</formula>
    </cfRule>
    <cfRule type="cellIs" dxfId="669" priority="40" operator="equal">
      <formula>"PENALIZACIÓN"</formula>
    </cfRule>
    <cfRule type="cellIs" dxfId="668" priority="41" operator="equal">
      <formula>"ACEPTABLE"</formula>
    </cfRule>
  </conditionalFormatting>
  <conditionalFormatting sqref="O520:O524">
    <cfRule type="cellIs" dxfId="667" priority="36" operator="greaterThan">
      <formula>1</formula>
    </cfRule>
    <cfRule type="cellIs" dxfId="666" priority="37" operator="equal">
      <formula>1</formula>
    </cfRule>
    <cfRule type="cellIs" dxfId="665" priority="38" operator="equal">
      <formula>0</formula>
    </cfRule>
  </conditionalFormatting>
  <conditionalFormatting sqref="P520:P524">
    <cfRule type="cellIs" dxfId="664" priority="31" operator="equal">
      <formula>"ACEPTABLE"</formula>
    </cfRule>
    <cfRule type="cellIs" dxfId="663" priority="32" operator="equal">
      <formula>"PENALIZACIÓN 1 + 2"</formula>
    </cfRule>
    <cfRule type="cellIs" dxfId="662" priority="33" operator="equal">
      <formula>"PENALIZACIÓN 1"</formula>
    </cfRule>
    <cfRule type="cellIs" dxfId="661" priority="34" operator="equal">
      <formula>1</formula>
    </cfRule>
    <cfRule type="cellIs" dxfId="660" priority="35" operator="equal">
      <formula>1</formula>
    </cfRule>
  </conditionalFormatting>
  <conditionalFormatting sqref="R520:R524">
    <cfRule type="cellIs" dxfId="659" priority="29" operator="greaterThan">
      <formula>"&gt;0"</formula>
    </cfRule>
    <cfRule type="cellIs" dxfId="658" priority="30" operator="equal">
      <formula>0</formula>
    </cfRule>
  </conditionalFormatting>
  <conditionalFormatting sqref="N540:N544">
    <cfRule type="cellIs" dxfId="657" priority="26" operator="equal">
      <formula>"INACEPTABLE"</formula>
    </cfRule>
    <cfRule type="cellIs" dxfId="656" priority="27" operator="equal">
      <formula>"PENALIZACIÓN"</formula>
    </cfRule>
    <cfRule type="cellIs" dxfId="655" priority="28" operator="equal">
      <formula>"ACEPTABLE"</formula>
    </cfRule>
  </conditionalFormatting>
  <conditionalFormatting sqref="O540:O544">
    <cfRule type="cellIs" dxfId="654" priority="23" operator="greaterThan">
      <formula>1</formula>
    </cfRule>
    <cfRule type="cellIs" dxfId="653" priority="24" operator="equal">
      <formula>1</formula>
    </cfRule>
    <cfRule type="cellIs" dxfId="652" priority="25" operator="equal">
      <formula>0</formula>
    </cfRule>
  </conditionalFormatting>
  <conditionalFormatting sqref="P540:P544">
    <cfRule type="cellIs" dxfId="651" priority="18" operator="equal">
      <formula>"ACEPTABLE"</formula>
    </cfRule>
    <cfRule type="cellIs" dxfId="650" priority="19" operator="equal">
      <formula>"PENALIZACIÓN 1 + 2"</formula>
    </cfRule>
    <cfRule type="cellIs" dxfId="649" priority="20" operator="equal">
      <formula>"PENALIZACIÓN 1"</formula>
    </cfRule>
    <cfRule type="cellIs" dxfId="648" priority="21" operator="equal">
      <formula>1</formula>
    </cfRule>
    <cfRule type="cellIs" dxfId="647" priority="22" operator="equal">
      <formula>1</formula>
    </cfRule>
  </conditionalFormatting>
  <conditionalFormatting sqref="R540:R544">
    <cfRule type="cellIs" dxfId="646" priority="16" operator="greaterThan">
      <formula>"&gt;0"</formula>
    </cfRule>
    <cfRule type="cellIs" dxfId="645" priority="17" operator="equal">
      <formula>0</formula>
    </cfRule>
  </conditionalFormatting>
  <conditionalFormatting sqref="N554:N558">
    <cfRule type="cellIs" dxfId="644" priority="13" operator="equal">
      <formula>"INACEPTABLE"</formula>
    </cfRule>
    <cfRule type="cellIs" dxfId="643" priority="14" operator="equal">
      <formula>"PENALIZACIÓN"</formula>
    </cfRule>
    <cfRule type="cellIs" dxfId="642" priority="15" operator="equal">
      <formula>"ACEPTABLE"</formula>
    </cfRule>
  </conditionalFormatting>
  <conditionalFormatting sqref="O554:O558">
    <cfRule type="cellIs" dxfId="641" priority="10" operator="greaterThan">
      <formula>1</formula>
    </cfRule>
    <cfRule type="cellIs" dxfId="640" priority="11" operator="equal">
      <formula>1</formula>
    </cfRule>
    <cfRule type="cellIs" dxfId="639" priority="12" operator="equal">
      <formula>0</formula>
    </cfRule>
  </conditionalFormatting>
  <conditionalFormatting sqref="P554:P558">
    <cfRule type="cellIs" dxfId="638" priority="5" operator="equal">
      <formula>"ACEPTABLE"</formula>
    </cfRule>
    <cfRule type="cellIs" dxfId="637" priority="6" operator="equal">
      <formula>"PENALIZACIÓN 1 + 2"</formula>
    </cfRule>
    <cfRule type="cellIs" dxfId="636" priority="7" operator="equal">
      <formula>"PENALIZACIÓN 1"</formula>
    </cfRule>
    <cfRule type="cellIs" dxfId="635" priority="8" operator="equal">
      <formula>1</formula>
    </cfRule>
    <cfRule type="cellIs" dxfId="634" priority="9" operator="equal">
      <formula>1</formula>
    </cfRule>
  </conditionalFormatting>
  <conditionalFormatting sqref="R554:R558">
    <cfRule type="cellIs" dxfId="633" priority="3" operator="greaterThan">
      <formula>"&gt;0"</formula>
    </cfRule>
    <cfRule type="cellIs" dxfId="632" priority="4" operator="equal">
      <formula>0</formula>
    </cfRule>
  </conditionalFormatting>
  <conditionalFormatting sqref="E359">
    <cfRule type="cellIs" dxfId="631" priority="1" operator="equal">
      <formula>0</formula>
    </cfRule>
    <cfRule type="cellIs" dxfId="630" priority="2" operator="equal">
      <formula>1</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XFD569"/>
  <sheetViews>
    <sheetView zoomScale="60" zoomScaleNormal="60" workbookViewId="0">
      <selection activeCell="A2" sqref="A2"/>
    </sheetView>
  </sheetViews>
  <sheetFormatPr baseColWidth="10" defaultRowHeight="15" x14ac:dyDescent="0.25"/>
  <cols>
    <col min="1" max="1" width="11.42578125" style="341"/>
    <col min="2" max="2" width="14" style="341" customWidth="1"/>
    <col min="3" max="3" width="17.5703125" style="341" customWidth="1"/>
    <col min="4" max="4" width="49.28515625" style="341" customWidth="1"/>
    <col min="5" max="5" width="22.140625" style="341" customWidth="1"/>
    <col min="6" max="6" width="16.42578125" style="341" customWidth="1"/>
    <col min="7" max="7" width="14.7109375" style="341" customWidth="1"/>
    <col min="8" max="8" width="80.28515625" style="341" customWidth="1"/>
    <col min="9" max="9" width="67" style="341" customWidth="1"/>
    <col min="10" max="10" width="18.7109375" style="341" customWidth="1"/>
    <col min="11" max="11" width="20.85546875" style="341" customWidth="1"/>
    <col min="12" max="12" width="15" style="341" customWidth="1"/>
    <col min="13" max="13" width="17.42578125" style="341" customWidth="1"/>
    <col min="14" max="14" width="15" style="341" customWidth="1"/>
    <col min="15" max="15" width="21.140625" style="341" customWidth="1"/>
    <col min="16" max="16" width="17.7109375" style="341" customWidth="1"/>
    <col min="17" max="18" width="22.42578125" style="341" customWidth="1"/>
    <col min="19" max="19" width="17.7109375" style="341" customWidth="1"/>
    <col min="20" max="20" width="11.42578125" style="341"/>
    <col min="21" max="21" width="17.42578125" style="341" customWidth="1"/>
    <col min="22" max="22" width="23.7109375" style="341" customWidth="1"/>
    <col min="23" max="23" width="17.28515625" style="341" customWidth="1"/>
    <col min="24" max="24" width="18.28515625" style="341" customWidth="1"/>
    <col min="25" max="25" width="15.28515625" style="341" customWidth="1"/>
    <col min="26" max="26" width="17" style="341" customWidth="1"/>
    <col min="27" max="27" width="18.42578125" style="341" customWidth="1"/>
    <col min="28" max="28" width="17" style="341" customWidth="1"/>
    <col min="29" max="29" width="18.42578125" style="341" customWidth="1"/>
    <col min="30" max="16384" width="11.42578125" style="341"/>
  </cols>
  <sheetData>
    <row r="1" spans="1:36" ht="15.75" thickBot="1" x14ac:dyDescent="0.3">
      <c r="A1" s="696" t="s">
        <v>444</v>
      </c>
      <c r="B1" s="697"/>
      <c r="C1" s="697"/>
      <c r="D1" s="697"/>
      <c r="E1" s="697"/>
      <c r="F1" s="697"/>
      <c r="G1" s="697"/>
      <c r="H1" s="697"/>
      <c r="I1" s="697"/>
      <c r="J1" s="697"/>
      <c r="K1" s="697"/>
      <c r="L1" s="697"/>
      <c r="M1" s="697"/>
      <c r="N1" s="697"/>
      <c r="O1" s="697"/>
      <c r="P1" s="697"/>
      <c r="Q1" s="697"/>
      <c r="R1" s="697"/>
      <c r="S1" s="698"/>
      <c r="T1" s="699"/>
    </row>
    <row r="2" spans="1:36" ht="15.75" thickBot="1" x14ac:dyDescent="0.3"/>
    <row r="3" spans="1:36" ht="15.75" thickBot="1" x14ac:dyDescent="0.3">
      <c r="A3" s="700" t="s">
        <v>146</v>
      </c>
      <c r="B3" s="701"/>
      <c r="C3" s="701"/>
      <c r="D3" s="701"/>
      <c r="E3" s="701"/>
      <c r="F3" s="701"/>
      <c r="G3" s="701"/>
      <c r="H3" s="701"/>
      <c r="I3" s="701"/>
      <c r="J3" s="701"/>
      <c r="K3" s="701"/>
      <c r="L3" s="701"/>
      <c r="M3" s="701"/>
      <c r="N3" s="701"/>
      <c r="O3" s="701"/>
      <c r="P3" s="701"/>
      <c r="Q3" s="701"/>
      <c r="R3" s="701"/>
      <c r="S3" s="698"/>
      <c r="T3" s="699"/>
    </row>
    <row r="4" spans="1:36" x14ac:dyDescent="0.25">
      <c r="A4" s="516"/>
      <c r="B4" s="516"/>
      <c r="C4" s="516"/>
      <c r="D4" s="516"/>
      <c r="E4" s="516"/>
      <c r="F4" s="516"/>
      <c r="G4" s="516"/>
      <c r="H4" s="516"/>
      <c r="I4" s="516"/>
      <c r="J4" s="516"/>
      <c r="K4" s="516"/>
      <c r="L4" s="516"/>
      <c r="M4" s="516"/>
      <c r="N4" s="516"/>
      <c r="O4" s="516"/>
      <c r="P4" s="516"/>
      <c r="Q4" s="516"/>
      <c r="R4" s="516"/>
    </row>
    <row r="5" spans="1:36" x14ac:dyDescent="0.25">
      <c r="A5" s="341" t="s">
        <v>439</v>
      </c>
      <c r="B5" s="389"/>
      <c r="C5" s="389"/>
      <c r="D5" s="389"/>
      <c r="E5" s="389"/>
      <c r="F5" s="389"/>
      <c r="G5" s="389"/>
      <c r="H5" s="389"/>
      <c r="I5" s="389"/>
      <c r="J5" s="389"/>
      <c r="K5" s="389"/>
      <c r="L5" s="389"/>
      <c r="M5" s="389"/>
      <c r="N5" s="389"/>
      <c r="O5" s="389"/>
      <c r="P5" s="389"/>
      <c r="Q5" s="389"/>
      <c r="R5" s="389"/>
    </row>
    <row r="6" spans="1:36" x14ac:dyDescent="0.25">
      <c r="A6" s="341" t="s">
        <v>440</v>
      </c>
      <c r="D6" s="389"/>
      <c r="E6" s="389"/>
      <c r="F6" s="389"/>
      <c r="G6" s="389"/>
      <c r="H6" s="389"/>
      <c r="I6" s="389"/>
      <c r="J6" s="389"/>
      <c r="K6" s="389"/>
      <c r="L6" s="389"/>
      <c r="M6" s="389"/>
      <c r="N6" s="389"/>
      <c r="O6" s="389"/>
      <c r="P6" s="389"/>
      <c r="Q6" s="389"/>
      <c r="R6" s="389"/>
    </row>
    <row r="7" spans="1:36" x14ac:dyDescent="0.25">
      <c r="Y7" s="383"/>
      <c r="Z7" s="383"/>
      <c r="AA7" s="383"/>
      <c r="AB7" s="383"/>
      <c r="AC7" s="383"/>
    </row>
    <row r="8" spans="1:36" x14ac:dyDescent="0.25">
      <c r="A8" s="363" t="s">
        <v>320</v>
      </c>
      <c r="B8" s="363"/>
      <c r="C8" s="381"/>
      <c r="D8" s="343" t="s">
        <v>4</v>
      </c>
      <c r="Y8" s="383"/>
      <c r="Z8" s="383"/>
      <c r="AA8" s="383"/>
      <c r="AB8" s="383"/>
      <c r="AC8" s="383"/>
    </row>
    <row r="9" spans="1:36" x14ac:dyDescent="0.25">
      <c r="Y9" s="383"/>
      <c r="Z9" s="383"/>
      <c r="AA9" s="383"/>
      <c r="AB9" s="383"/>
      <c r="AC9" s="383"/>
    </row>
    <row r="10" spans="1:36" ht="15.75" thickBot="1" x14ac:dyDescent="0.3">
      <c r="Y10" s="383"/>
      <c r="Z10" s="383"/>
      <c r="AA10" s="383"/>
      <c r="AB10" s="383"/>
      <c r="AC10" s="383"/>
    </row>
    <row r="11" spans="1:36" ht="18.75" thickBot="1" x14ac:dyDescent="0.4">
      <c r="A11" s="417" t="s">
        <v>174</v>
      </c>
      <c r="B11" s="418"/>
      <c r="C11" s="418"/>
      <c r="D11" s="418"/>
      <c r="E11" s="419" t="s">
        <v>266</v>
      </c>
      <c r="F11" s="418"/>
      <c r="G11" s="418"/>
      <c r="H11" s="418"/>
      <c r="I11" s="418"/>
      <c r="J11" s="418"/>
      <c r="K11" s="427" t="s">
        <v>1</v>
      </c>
      <c r="L11" s="661" t="s">
        <v>169</v>
      </c>
      <c r="M11" s="669" t="s">
        <v>1</v>
      </c>
      <c r="N11" s="669" t="s">
        <v>168</v>
      </c>
      <c r="O11" s="669" t="s">
        <v>170</v>
      </c>
      <c r="P11" s="451" t="s">
        <v>167</v>
      </c>
      <c r="Q11" s="747" t="s">
        <v>271</v>
      </c>
      <c r="R11" s="756"/>
      <c r="S11" s="758"/>
      <c r="T11" s="758"/>
      <c r="U11" s="758"/>
      <c r="V11" s="758"/>
      <c r="W11" s="758"/>
      <c r="X11" s="758"/>
      <c r="Y11" s="662"/>
      <c r="Z11" s="662"/>
      <c r="AA11" s="662"/>
      <c r="AB11" s="662"/>
    </row>
    <row r="12" spans="1:36" x14ac:dyDescent="0.25">
      <c r="A12" s="420"/>
      <c r="B12" s="349"/>
      <c r="C12" s="349"/>
      <c r="D12" s="349"/>
      <c r="E12" s="393" t="s">
        <v>273</v>
      </c>
      <c r="F12" s="392" t="s">
        <v>111</v>
      </c>
      <c r="G12" s="395"/>
      <c r="H12" s="396"/>
      <c r="I12" s="397"/>
      <c r="J12" s="415"/>
      <c r="K12" s="421" t="s">
        <v>2</v>
      </c>
      <c r="L12" s="444">
        <v>5</v>
      </c>
      <c r="M12" s="445">
        <v>1</v>
      </c>
      <c r="N12" s="446">
        <f>+L12*M12</f>
        <v>5</v>
      </c>
      <c r="O12" s="446">
        <v>1</v>
      </c>
      <c r="P12" s="447">
        <f>+L12*O12</f>
        <v>5</v>
      </c>
      <c r="Q12" s="422"/>
      <c r="R12" s="434"/>
      <c r="S12" s="410"/>
      <c r="T12" s="642"/>
      <c r="U12" s="410"/>
      <c r="V12" s="410"/>
      <c r="W12" s="642"/>
      <c r="X12" s="410"/>
      <c r="Y12" s="757"/>
      <c r="Z12" s="855"/>
      <c r="AA12" s="855"/>
      <c r="AB12" s="856"/>
    </row>
    <row r="13" spans="1:36" x14ac:dyDescent="0.25">
      <c r="A13" s="420"/>
      <c r="B13" s="349"/>
      <c r="C13" s="349"/>
      <c r="D13" s="349"/>
      <c r="E13" s="394" t="s">
        <v>274</v>
      </c>
      <c r="F13" s="752" t="s">
        <v>143</v>
      </c>
      <c r="G13" s="753"/>
      <c r="H13" s="753"/>
      <c r="I13" s="754"/>
      <c r="J13" s="416"/>
      <c r="K13" s="421" t="s">
        <v>2</v>
      </c>
      <c r="L13" s="428">
        <v>1</v>
      </c>
      <c r="M13" s="391">
        <v>0</v>
      </c>
      <c r="N13" s="368">
        <f t="shared" ref="N13:N25" si="0">+L13*M13</f>
        <v>0</v>
      </c>
      <c r="O13" s="368">
        <v>1</v>
      </c>
      <c r="P13" s="421">
        <f t="shared" ref="P13:P25" si="1">+L13*O13</f>
        <v>1</v>
      </c>
      <c r="Q13" s="422"/>
      <c r="R13" s="434"/>
      <c r="S13" s="410"/>
      <c r="T13" s="642"/>
      <c r="U13" s="410"/>
      <c r="V13" s="410"/>
      <c r="W13" s="642"/>
      <c r="X13" s="410"/>
      <c r="Y13" s="757"/>
      <c r="Z13" s="855"/>
      <c r="AA13" s="855"/>
      <c r="AB13" s="856"/>
    </row>
    <row r="14" spans="1:36" x14ac:dyDescent="0.25">
      <c r="A14" s="420"/>
      <c r="B14" s="349"/>
      <c r="C14" s="349"/>
      <c r="D14" s="349"/>
      <c r="E14" s="393" t="s">
        <v>275</v>
      </c>
      <c r="F14" s="392" t="s">
        <v>142</v>
      </c>
      <c r="G14" s="395"/>
      <c r="H14" s="396"/>
      <c r="I14" s="397"/>
      <c r="J14" s="415"/>
      <c r="K14" s="421" t="s">
        <v>2</v>
      </c>
      <c r="L14" s="428">
        <v>4</v>
      </c>
      <c r="M14" s="391">
        <v>1</v>
      </c>
      <c r="N14" s="368">
        <f t="shared" si="0"/>
        <v>4</v>
      </c>
      <c r="O14" s="368">
        <v>1</v>
      </c>
      <c r="P14" s="421">
        <f t="shared" si="1"/>
        <v>4</v>
      </c>
      <c r="Q14" s="422"/>
      <c r="R14" s="434"/>
      <c r="S14" s="410"/>
      <c r="T14" s="642"/>
      <c r="U14" s="410"/>
      <c r="V14" s="410"/>
      <c r="W14" s="642"/>
      <c r="X14" s="410"/>
      <c r="Y14" s="757"/>
      <c r="Z14" s="855"/>
      <c r="AA14" s="855"/>
      <c r="AB14" s="856"/>
    </row>
    <row r="15" spans="1:36" x14ac:dyDescent="0.25">
      <c r="A15" s="420"/>
      <c r="B15" s="349"/>
      <c r="C15" s="349"/>
      <c r="D15" s="349"/>
      <c r="E15" s="394" t="s">
        <v>276</v>
      </c>
      <c r="F15" s="752" t="s">
        <v>112</v>
      </c>
      <c r="G15" s="753"/>
      <c r="H15" s="753"/>
      <c r="I15" s="754"/>
      <c r="J15" s="416"/>
      <c r="K15" s="421" t="s">
        <v>2</v>
      </c>
      <c r="L15" s="428">
        <v>3</v>
      </c>
      <c r="M15" s="391">
        <v>1</v>
      </c>
      <c r="N15" s="368">
        <f t="shared" si="0"/>
        <v>3</v>
      </c>
      <c r="O15" s="368">
        <v>1</v>
      </c>
      <c r="P15" s="421">
        <f t="shared" si="1"/>
        <v>3</v>
      </c>
      <c r="Q15" s="422"/>
      <c r="R15" s="434"/>
      <c r="S15" s="410"/>
      <c r="T15" s="642"/>
      <c r="U15" s="410"/>
      <c r="V15" s="410"/>
      <c r="W15" s="642"/>
      <c r="X15" s="410"/>
      <c r="Y15" s="757"/>
      <c r="Z15" s="855"/>
      <c r="AA15" s="855"/>
      <c r="AB15" s="856"/>
      <c r="AD15" s="383"/>
      <c r="AE15" s="383"/>
      <c r="AF15" s="383"/>
      <c r="AG15" s="383"/>
      <c r="AH15" s="383"/>
      <c r="AI15" s="383"/>
      <c r="AJ15" s="383"/>
    </row>
    <row r="16" spans="1:36" x14ac:dyDescent="0.25">
      <c r="A16" s="420"/>
      <c r="B16" s="349"/>
      <c r="C16" s="349"/>
      <c r="D16" s="349"/>
      <c r="E16" s="393" t="s">
        <v>277</v>
      </c>
      <c r="F16" s="392" t="s">
        <v>114</v>
      </c>
      <c r="G16" s="395"/>
      <c r="H16" s="396"/>
      <c r="I16" s="397"/>
      <c r="J16" s="415"/>
      <c r="K16" s="421" t="s">
        <v>2</v>
      </c>
      <c r="L16" s="428">
        <v>4</v>
      </c>
      <c r="M16" s="391">
        <v>0</v>
      </c>
      <c r="N16" s="368">
        <f t="shared" si="0"/>
        <v>0</v>
      </c>
      <c r="O16" s="368">
        <v>1</v>
      </c>
      <c r="P16" s="421">
        <f t="shared" si="1"/>
        <v>4</v>
      </c>
      <c r="Q16" s="422"/>
      <c r="R16" s="434"/>
      <c r="S16" s="410"/>
      <c r="T16" s="642"/>
      <c r="U16" s="410"/>
      <c r="V16" s="410"/>
      <c r="W16" s="642"/>
      <c r="X16" s="410"/>
      <c r="Y16" s="757"/>
      <c r="Z16" s="855"/>
      <c r="AA16" s="855"/>
      <c r="AB16" s="856"/>
      <c r="AD16" s="383"/>
      <c r="AE16" s="383"/>
      <c r="AF16" s="383"/>
      <c r="AG16" s="383"/>
      <c r="AH16" s="383"/>
      <c r="AI16" s="383"/>
      <c r="AJ16" s="383"/>
    </row>
    <row r="17" spans="1:36" x14ac:dyDescent="0.25">
      <c r="A17" s="422"/>
      <c r="B17" s="349"/>
      <c r="C17" s="349"/>
      <c r="D17" s="349"/>
      <c r="E17" s="394" t="s">
        <v>278</v>
      </c>
      <c r="F17" s="752" t="s">
        <v>115</v>
      </c>
      <c r="G17" s="753"/>
      <c r="H17" s="753"/>
      <c r="I17" s="754"/>
      <c r="J17" s="416"/>
      <c r="K17" s="421" t="s">
        <v>2</v>
      </c>
      <c r="L17" s="428">
        <v>4</v>
      </c>
      <c r="M17" s="391">
        <v>1</v>
      </c>
      <c r="N17" s="368">
        <f t="shared" si="0"/>
        <v>4</v>
      </c>
      <c r="O17" s="368">
        <v>1</v>
      </c>
      <c r="P17" s="421">
        <f t="shared" si="1"/>
        <v>4</v>
      </c>
      <c r="Q17" s="422"/>
      <c r="R17" s="434"/>
      <c r="S17" s="410"/>
      <c r="T17" s="642"/>
      <c r="U17" s="410"/>
      <c r="V17" s="410"/>
      <c r="W17" s="642"/>
      <c r="X17" s="410"/>
      <c r="Y17" s="757"/>
      <c r="Z17" s="855"/>
      <c r="AA17" s="855"/>
      <c r="AB17" s="856"/>
      <c r="AD17" s="383"/>
      <c r="AE17" s="383"/>
      <c r="AF17" s="383"/>
      <c r="AG17" s="383"/>
      <c r="AH17" s="383"/>
      <c r="AI17" s="383"/>
      <c r="AJ17" s="383"/>
    </row>
    <row r="18" spans="1:36" x14ac:dyDescent="0.25">
      <c r="A18" s="422"/>
      <c r="B18" s="349"/>
      <c r="C18" s="349"/>
      <c r="D18" s="349"/>
      <c r="E18" s="393" t="s">
        <v>279</v>
      </c>
      <c r="F18" s="392" t="s">
        <v>117</v>
      </c>
      <c r="G18" s="395"/>
      <c r="H18" s="396"/>
      <c r="I18" s="397"/>
      <c r="J18" s="415"/>
      <c r="K18" s="421" t="s">
        <v>2</v>
      </c>
      <c r="L18" s="428">
        <v>5</v>
      </c>
      <c r="M18" s="391">
        <v>1</v>
      </c>
      <c r="N18" s="368">
        <f t="shared" si="0"/>
        <v>5</v>
      </c>
      <c r="O18" s="368">
        <v>1</v>
      </c>
      <c r="P18" s="421">
        <f t="shared" si="1"/>
        <v>5</v>
      </c>
      <c r="Q18" s="422"/>
      <c r="R18" s="434"/>
      <c r="S18" s="410"/>
      <c r="T18" s="642"/>
      <c r="U18" s="410"/>
      <c r="V18" s="410"/>
      <c r="W18" s="642"/>
      <c r="X18" s="410"/>
      <c r="Y18" s="757"/>
      <c r="Z18" s="855"/>
      <c r="AA18" s="855"/>
      <c r="AB18" s="856"/>
      <c r="AD18" s="383"/>
      <c r="AE18" s="383"/>
      <c r="AF18" s="383"/>
      <c r="AG18" s="383"/>
      <c r="AH18" s="383"/>
      <c r="AI18" s="383"/>
      <c r="AJ18" s="383"/>
    </row>
    <row r="19" spans="1:36" x14ac:dyDescent="0.25">
      <c r="A19" s="422"/>
      <c r="B19" s="349"/>
      <c r="C19" s="349"/>
      <c r="D19" s="349"/>
      <c r="E19" s="394" t="s">
        <v>280</v>
      </c>
      <c r="F19" s="752" t="s">
        <v>144</v>
      </c>
      <c r="G19" s="753"/>
      <c r="H19" s="753"/>
      <c r="I19" s="754"/>
      <c r="J19" s="416"/>
      <c r="K19" s="421" t="s">
        <v>2</v>
      </c>
      <c r="L19" s="428">
        <v>3</v>
      </c>
      <c r="M19" s="391">
        <v>1</v>
      </c>
      <c r="N19" s="368">
        <f t="shared" si="0"/>
        <v>3</v>
      </c>
      <c r="O19" s="368">
        <v>1</v>
      </c>
      <c r="P19" s="421">
        <f t="shared" si="1"/>
        <v>3</v>
      </c>
      <c r="Q19" s="422"/>
      <c r="R19" s="434"/>
      <c r="S19" s="410"/>
      <c r="T19" s="642"/>
      <c r="U19" s="410"/>
      <c r="V19" s="410"/>
      <c r="W19" s="642"/>
      <c r="X19" s="410"/>
      <c r="Y19" s="757"/>
      <c r="Z19" s="855"/>
      <c r="AA19" s="855"/>
      <c r="AB19" s="856"/>
      <c r="AD19" s="383"/>
      <c r="AE19" s="383"/>
      <c r="AF19" s="383"/>
      <c r="AG19" s="383"/>
      <c r="AH19" s="383"/>
      <c r="AI19" s="383"/>
      <c r="AJ19" s="383"/>
    </row>
    <row r="20" spans="1:36" ht="18" x14ac:dyDescent="0.35">
      <c r="A20" s="422"/>
      <c r="B20" s="349"/>
      <c r="C20" s="349"/>
      <c r="D20" s="349"/>
      <c r="E20" s="393" t="s">
        <v>281</v>
      </c>
      <c r="F20" s="392" t="s">
        <v>119</v>
      </c>
      <c r="G20" s="395"/>
      <c r="H20" s="396"/>
      <c r="I20" s="397"/>
      <c r="J20" s="415"/>
      <c r="K20" s="421" t="s">
        <v>2</v>
      </c>
      <c r="L20" s="428">
        <v>3</v>
      </c>
      <c r="M20" s="391">
        <v>1</v>
      </c>
      <c r="N20" s="368">
        <f t="shared" si="0"/>
        <v>3</v>
      </c>
      <c r="O20" s="368">
        <v>1</v>
      </c>
      <c r="P20" s="421">
        <f t="shared" si="1"/>
        <v>3</v>
      </c>
      <c r="Q20" s="741" t="s">
        <v>270</v>
      </c>
      <c r="R20" s="755"/>
      <c r="S20" s="410"/>
      <c r="T20" s="642"/>
      <c r="U20" s="410"/>
      <c r="V20" s="410"/>
      <c r="W20" s="642"/>
      <c r="X20" s="410"/>
      <c r="Y20" s="757"/>
      <c r="Z20" s="855"/>
      <c r="AA20" s="855"/>
      <c r="AB20" s="856"/>
      <c r="AD20" s="383"/>
      <c r="AE20" s="383"/>
      <c r="AF20" s="383"/>
      <c r="AG20" s="383"/>
      <c r="AH20" s="383"/>
      <c r="AI20" s="383"/>
      <c r="AJ20" s="383"/>
    </row>
    <row r="21" spans="1:36" x14ac:dyDescent="0.25">
      <c r="A21" s="422"/>
      <c r="B21" s="349"/>
      <c r="C21" s="349"/>
      <c r="D21" s="349"/>
      <c r="E21" s="394" t="s">
        <v>282</v>
      </c>
      <c r="F21" s="752" t="s">
        <v>264</v>
      </c>
      <c r="G21" s="753"/>
      <c r="H21" s="753"/>
      <c r="I21" s="754"/>
      <c r="J21" s="416"/>
      <c r="K21" s="421" t="s">
        <v>2</v>
      </c>
      <c r="L21" s="428">
        <v>3</v>
      </c>
      <c r="M21" s="391">
        <v>1</v>
      </c>
      <c r="N21" s="368">
        <f t="shared" si="0"/>
        <v>3</v>
      </c>
      <c r="O21" s="368">
        <v>1</v>
      </c>
      <c r="P21" s="421">
        <f t="shared" si="1"/>
        <v>3</v>
      </c>
      <c r="Q21" s="655"/>
      <c r="R21" s="656"/>
      <c r="S21" s="410"/>
      <c r="T21" s="642"/>
      <c r="U21" s="410"/>
      <c r="V21" s="410"/>
      <c r="W21" s="642"/>
      <c r="X21" s="410"/>
      <c r="Y21" s="757"/>
      <c r="Z21" s="855"/>
      <c r="AA21" s="855"/>
      <c r="AB21" s="856"/>
      <c r="AD21" s="383"/>
      <c r="AE21" s="383"/>
      <c r="AF21" s="383"/>
      <c r="AG21" s="383"/>
      <c r="AH21" s="383"/>
      <c r="AI21" s="383"/>
      <c r="AJ21" s="383"/>
    </row>
    <row r="22" spans="1:36" x14ac:dyDescent="0.25">
      <c r="A22" s="422"/>
      <c r="B22" s="349"/>
      <c r="C22" s="349"/>
      <c r="D22" s="349"/>
      <c r="E22" s="393" t="s">
        <v>283</v>
      </c>
      <c r="F22" s="392" t="s">
        <v>263</v>
      </c>
      <c r="G22" s="395"/>
      <c r="H22" s="396"/>
      <c r="I22" s="397"/>
      <c r="J22" s="415"/>
      <c r="K22" s="421" t="s">
        <v>2</v>
      </c>
      <c r="L22" s="428">
        <v>3</v>
      </c>
      <c r="M22" s="391">
        <v>1</v>
      </c>
      <c r="N22" s="368">
        <f t="shared" si="0"/>
        <v>3</v>
      </c>
      <c r="O22" s="368">
        <v>1</v>
      </c>
      <c r="P22" s="421">
        <f t="shared" si="1"/>
        <v>3</v>
      </c>
      <c r="Q22" s="435">
        <f>+N26/P26*10</f>
        <v>8.9795918367346932</v>
      </c>
      <c r="R22" s="436" t="str">
        <f>+IF(Q22&lt;7,"INACEPTABLE","ACEPTABLE")</f>
        <v>ACEPTABLE</v>
      </c>
      <c r="S22" s="410"/>
      <c r="T22" s="642"/>
      <c r="U22" s="410"/>
      <c r="V22" s="410"/>
      <c r="W22" s="642"/>
      <c r="X22" s="410"/>
      <c r="Y22" s="757"/>
      <c r="Z22" s="855"/>
      <c r="AA22" s="855"/>
      <c r="AB22" s="856"/>
      <c r="AD22" s="383"/>
      <c r="AE22" s="383"/>
      <c r="AF22" s="383"/>
      <c r="AG22" s="383"/>
      <c r="AH22" s="477"/>
      <c r="AI22" s="383"/>
      <c r="AJ22" s="383"/>
    </row>
    <row r="23" spans="1:36" x14ac:dyDescent="0.25">
      <c r="A23" s="422"/>
      <c r="B23" s="349"/>
      <c r="C23" s="349"/>
      <c r="D23" s="349"/>
      <c r="E23" s="394" t="s">
        <v>284</v>
      </c>
      <c r="F23" s="752" t="s">
        <v>145</v>
      </c>
      <c r="G23" s="753"/>
      <c r="H23" s="753"/>
      <c r="I23" s="754"/>
      <c r="J23" s="416"/>
      <c r="K23" s="421" t="s">
        <v>2</v>
      </c>
      <c r="L23" s="428">
        <v>3</v>
      </c>
      <c r="M23" s="391">
        <v>1</v>
      </c>
      <c r="N23" s="368">
        <f t="shared" si="0"/>
        <v>3</v>
      </c>
      <c r="O23" s="368">
        <v>1</v>
      </c>
      <c r="P23" s="421">
        <f t="shared" si="1"/>
        <v>3</v>
      </c>
      <c r="Q23" s="422"/>
      <c r="R23" s="434"/>
      <c r="S23" s="410"/>
      <c r="T23" s="642"/>
      <c r="U23" s="410"/>
      <c r="V23" s="410"/>
      <c r="W23" s="642"/>
      <c r="X23" s="410"/>
      <c r="Y23" s="757"/>
      <c r="Z23" s="855"/>
      <c r="AA23" s="855"/>
      <c r="AB23" s="856"/>
      <c r="AD23" s="477"/>
      <c r="AE23" s="383"/>
      <c r="AF23" s="383"/>
      <c r="AG23" s="383"/>
      <c r="AH23" s="570"/>
      <c r="AI23" s="383"/>
      <c r="AJ23" s="383"/>
    </row>
    <row r="24" spans="1:36" x14ac:dyDescent="0.25">
      <c r="A24" s="422"/>
      <c r="B24" s="349"/>
      <c r="C24" s="349"/>
      <c r="D24" s="349"/>
      <c r="E24" s="393" t="s">
        <v>285</v>
      </c>
      <c r="F24" s="811" t="s">
        <v>124</v>
      </c>
      <c r="G24" s="812"/>
      <c r="H24" s="812"/>
      <c r="I24" s="813"/>
      <c r="J24" s="415"/>
      <c r="K24" s="421" t="s">
        <v>2</v>
      </c>
      <c r="L24" s="428">
        <v>5</v>
      </c>
      <c r="M24" s="391">
        <v>1</v>
      </c>
      <c r="N24" s="368">
        <f t="shared" si="0"/>
        <v>5</v>
      </c>
      <c r="O24" s="368">
        <v>1</v>
      </c>
      <c r="P24" s="421">
        <f t="shared" si="1"/>
        <v>5</v>
      </c>
      <c r="Q24" s="422"/>
      <c r="R24" s="434"/>
      <c r="S24" s="410"/>
      <c r="T24" s="642"/>
      <c r="U24" s="410"/>
      <c r="V24" s="410"/>
      <c r="W24" s="642"/>
      <c r="X24" s="410"/>
      <c r="Y24" s="757"/>
      <c r="Z24" s="855"/>
      <c r="AA24" s="855"/>
      <c r="AB24" s="856"/>
      <c r="AD24" s="383"/>
      <c r="AE24" s="383"/>
      <c r="AF24" s="383"/>
      <c r="AG24" s="383"/>
      <c r="AH24" s="383"/>
      <c r="AI24" s="383"/>
      <c r="AJ24" s="383"/>
    </row>
    <row r="25" spans="1:36" x14ac:dyDescent="0.25">
      <c r="A25" s="422"/>
      <c r="B25" s="349"/>
      <c r="C25" s="349"/>
      <c r="D25" s="349"/>
      <c r="E25" s="394" t="s">
        <v>286</v>
      </c>
      <c r="F25" s="679" t="s">
        <v>125</v>
      </c>
      <c r="G25" s="680"/>
      <c r="H25" s="681"/>
      <c r="I25" s="682"/>
      <c r="J25" s="416"/>
      <c r="K25" s="421" t="s">
        <v>2</v>
      </c>
      <c r="L25" s="428">
        <v>3</v>
      </c>
      <c r="M25" s="391">
        <v>1</v>
      </c>
      <c r="N25" s="368">
        <f t="shared" si="0"/>
        <v>3</v>
      </c>
      <c r="O25" s="368">
        <v>1</v>
      </c>
      <c r="P25" s="421">
        <f t="shared" si="1"/>
        <v>3</v>
      </c>
      <c r="Q25" s="422"/>
      <c r="R25" s="434"/>
      <c r="S25" s="410"/>
      <c r="T25" s="642"/>
      <c r="U25" s="410"/>
      <c r="V25" s="410"/>
      <c r="W25" s="642"/>
      <c r="X25" s="410"/>
      <c r="Y25" s="757"/>
      <c r="Z25" s="855"/>
      <c r="AA25" s="855"/>
      <c r="AB25" s="856"/>
      <c r="AD25" s="383"/>
      <c r="AE25" s="383"/>
      <c r="AF25" s="383"/>
      <c r="AG25" s="383"/>
      <c r="AH25" s="383"/>
      <c r="AI25" s="383"/>
      <c r="AJ25" s="383"/>
    </row>
    <row r="26" spans="1:36" ht="15.75" thickBot="1" x14ac:dyDescent="0.3">
      <c r="A26" s="423"/>
      <c r="B26" s="424"/>
      <c r="C26" s="424"/>
      <c r="D26" s="424"/>
      <c r="E26" s="424"/>
      <c r="F26" s="425"/>
      <c r="G26" s="424"/>
      <c r="H26" s="424"/>
      <c r="I26" s="424"/>
      <c r="J26" s="424"/>
      <c r="K26" s="426"/>
      <c r="L26" s="423"/>
      <c r="M26" s="668" t="s">
        <v>171</v>
      </c>
      <c r="N26" s="429">
        <f>SUM(N12:N25)</f>
        <v>44</v>
      </c>
      <c r="O26" s="668" t="s">
        <v>172</v>
      </c>
      <c r="P26" s="430">
        <f>SUM(P12:P25)</f>
        <v>49</v>
      </c>
      <c r="Q26" s="423"/>
      <c r="R26" s="426"/>
      <c r="S26" s="410"/>
      <c r="T26" s="642"/>
      <c r="U26" s="410"/>
      <c r="V26" s="410"/>
      <c r="W26" s="642"/>
      <c r="X26" s="410"/>
      <c r="Y26" s="757"/>
      <c r="Z26" s="855"/>
      <c r="AA26" s="855"/>
      <c r="AB26" s="856"/>
      <c r="AD26" s="383"/>
      <c r="AE26" s="383"/>
      <c r="AF26" s="383"/>
      <c r="AG26" s="383"/>
      <c r="AH26" s="383"/>
      <c r="AI26" s="383"/>
      <c r="AJ26" s="383"/>
    </row>
    <row r="27" spans="1:36" ht="15.75" thickBot="1" x14ac:dyDescent="0.3">
      <c r="AD27" s="383"/>
      <c r="AE27" s="383"/>
      <c r="AF27" s="383"/>
      <c r="AG27" s="383"/>
      <c r="AH27" s="383"/>
      <c r="AI27" s="383"/>
      <c r="AJ27" s="383"/>
    </row>
    <row r="28" spans="1:36" ht="15.75" thickBot="1" x14ac:dyDescent="0.3">
      <c r="K28" s="685" t="s">
        <v>176</v>
      </c>
      <c r="L28" s="686"/>
      <c r="M28" s="686"/>
      <c r="N28" s="686"/>
      <c r="O28" s="686"/>
      <c r="P28" s="704"/>
      <c r="Q28" s="452" t="s">
        <v>177</v>
      </c>
      <c r="R28" s="453" t="s">
        <v>178</v>
      </c>
      <c r="S28" s="659" t="s">
        <v>209</v>
      </c>
      <c r="T28" s="454" t="s">
        <v>173</v>
      </c>
      <c r="AD28" s="383"/>
      <c r="AE28" s="383"/>
      <c r="AF28" s="383"/>
      <c r="AG28" s="383"/>
      <c r="AH28" s="383"/>
      <c r="AI28" s="383"/>
      <c r="AJ28" s="383"/>
    </row>
    <row r="29" spans="1:36" ht="15" customHeight="1" x14ac:dyDescent="0.25">
      <c r="K29" s="448" t="s">
        <v>179</v>
      </c>
      <c r="L29" s="449">
        <v>8</v>
      </c>
      <c r="M29" s="446" t="str">
        <f>+IF(L29&lt;7,"INACEPTABLE","ACEPTABLE")</f>
        <v>ACEPTABLE</v>
      </c>
      <c r="N29" s="450" t="s">
        <v>194</v>
      </c>
      <c r="O29" s="449">
        <v>6</v>
      </c>
      <c r="P29" s="447" t="str">
        <f>+IF(O29&lt;7,"INACEPTABLE","ACEPTABLE")</f>
        <v>INACEPTABLE</v>
      </c>
      <c r="Q29" s="705">
        <f>(COUNTIF(M29:M43,"INACEPTABLE"))+(COUNTIF(P29:P43,"INACEPTABLE"))</f>
        <v>1</v>
      </c>
      <c r="R29" s="708" t="str">
        <f>+IF(Q29=1,"PENALIZACIÓN 1",IF(Q29&gt;1,"PENALIZACIÓN 1 + 2","ACEPTABLE"))</f>
        <v>PENALIZACIÓN 1</v>
      </c>
      <c r="S29" s="711">
        <v>30</v>
      </c>
      <c r="T29" s="713">
        <f>(SUM(L29:L43)+SUM(O29:O43))/S29</f>
        <v>8.0066666666666659</v>
      </c>
      <c r="AD29" s="383"/>
      <c r="AE29" s="383"/>
      <c r="AF29" s="383"/>
      <c r="AG29" s="383"/>
      <c r="AH29" s="383"/>
      <c r="AI29" s="383"/>
      <c r="AJ29" s="383"/>
    </row>
    <row r="30" spans="1:36" x14ac:dyDescent="0.25">
      <c r="K30" s="438" t="s">
        <v>180</v>
      </c>
      <c r="L30" s="432">
        <v>7</v>
      </c>
      <c r="M30" s="368" t="str">
        <f t="shared" ref="M30:M43" si="2">+IF(L30&lt;7,"INACEPTABLE","ACEPTABLE")</f>
        <v>ACEPTABLE</v>
      </c>
      <c r="N30" s="674" t="s">
        <v>195</v>
      </c>
      <c r="O30" s="432">
        <v>9</v>
      </c>
      <c r="P30" s="421" t="str">
        <f t="shared" ref="P30:P43" si="3">+IF(O30&lt;7,"INACEPTABLE","ACEPTABLE")</f>
        <v>ACEPTABLE</v>
      </c>
      <c r="Q30" s="706"/>
      <c r="R30" s="709"/>
      <c r="S30" s="711"/>
      <c r="T30" s="713"/>
      <c r="AD30" s="383"/>
      <c r="AE30" s="383"/>
      <c r="AF30" s="383"/>
      <c r="AG30" s="383"/>
      <c r="AH30" s="383"/>
      <c r="AI30" s="383"/>
      <c r="AJ30" s="383"/>
    </row>
    <row r="31" spans="1:36" x14ac:dyDescent="0.25">
      <c r="K31" s="437" t="s">
        <v>181</v>
      </c>
      <c r="L31" s="432">
        <v>8</v>
      </c>
      <c r="M31" s="368" t="str">
        <f t="shared" si="2"/>
        <v>ACEPTABLE</v>
      </c>
      <c r="N31" s="431" t="s">
        <v>196</v>
      </c>
      <c r="O31" s="432">
        <v>8</v>
      </c>
      <c r="P31" s="421" t="str">
        <f t="shared" si="3"/>
        <v>ACEPTABLE</v>
      </c>
      <c r="Q31" s="706"/>
      <c r="R31" s="709"/>
      <c r="S31" s="711"/>
      <c r="T31" s="713"/>
      <c r="AD31" s="383"/>
      <c r="AE31" s="383"/>
      <c r="AF31" s="383"/>
      <c r="AG31" s="383"/>
      <c r="AH31" s="383"/>
      <c r="AI31" s="383"/>
      <c r="AJ31" s="383"/>
    </row>
    <row r="32" spans="1:36" x14ac:dyDescent="0.25">
      <c r="K32" s="438" t="s">
        <v>182</v>
      </c>
      <c r="L32" s="432">
        <v>7</v>
      </c>
      <c r="M32" s="368" t="str">
        <f t="shared" si="2"/>
        <v>ACEPTABLE</v>
      </c>
      <c r="N32" s="674" t="s">
        <v>197</v>
      </c>
      <c r="O32" s="432">
        <v>9</v>
      </c>
      <c r="P32" s="421" t="str">
        <f t="shared" si="3"/>
        <v>ACEPTABLE</v>
      </c>
      <c r="Q32" s="706"/>
      <c r="R32" s="709"/>
      <c r="S32" s="711"/>
      <c r="T32" s="713"/>
      <c r="AD32" s="383"/>
      <c r="AE32" s="383"/>
      <c r="AF32" s="383"/>
      <c r="AG32" s="383"/>
      <c r="AH32" s="383"/>
      <c r="AI32" s="383"/>
      <c r="AJ32" s="383"/>
    </row>
    <row r="33" spans="1:36" x14ac:dyDescent="0.25">
      <c r="K33" s="437" t="s">
        <v>183</v>
      </c>
      <c r="L33" s="432">
        <v>7</v>
      </c>
      <c r="M33" s="368" t="str">
        <f t="shared" si="2"/>
        <v>ACEPTABLE</v>
      </c>
      <c r="N33" s="431" t="s">
        <v>198</v>
      </c>
      <c r="O33" s="432">
        <v>9</v>
      </c>
      <c r="P33" s="421" t="str">
        <f t="shared" si="3"/>
        <v>ACEPTABLE</v>
      </c>
      <c r="Q33" s="706"/>
      <c r="R33" s="709"/>
      <c r="S33" s="711"/>
      <c r="T33" s="713"/>
      <c r="AD33" s="383"/>
      <c r="AE33" s="383"/>
      <c r="AF33" s="383"/>
      <c r="AG33" s="383"/>
      <c r="AH33" s="383"/>
      <c r="AI33" s="383"/>
      <c r="AJ33" s="383"/>
    </row>
    <row r="34" spans="1:36" x14ac:dyDescent="0.25">
      <c r="K34" s="438" t="s">
        <v>184</v>
      </c>
      <c r="L34" s="432">
        <v>8</v>
      </c>
      <c r="M34" s="368" t="str">
        <f t="shared" si="2"/>
        <v>ACEPTABLE</v>
      </c>
      <c r="N34" s="674" t="s">
        <v>199</v>
      </c>
      <c r="O34" s="432">
        <v>9</v>
      </c>
      <c r="P34" s="421" t="str">
        <f t="shared" si="3"/>
        <v>ACEPTABLE</v>
      </c>
      <c r="Q34" s="706"/>
      <c r="R34" s="709"/>
      <c r="S34" s="711"/>
      <c r="T34" s="713"/>
      <c r="AD34" s="383"/>
      <c r="AE34" s="383"/>
      <c r="AF34" s="383"/>
      <c r="AG34" s="383"/>
      <c r="AH34" s="383"/>
      <c r="AI34" s="383"/>
      <c r="AJ34" s="383"/>
    </row>
    <row r="35" spans="1:36" x14ac:dyDescent="0.25">
      <c r="K35" s="437" t="s">
        <v>185</v>
      </c>
      <c r="L35" s="432">
        <v>7.2</v>
      </c>
      <c r="M35" s="368" t="str">
        <f t="shared" si="2"/>
        <v>ACEPTABLE</v>
      </c>
      <c r="N35" s="431" t="s">
        <v>200</v>
      </c>
      <c r="O35" s="432">
        <v>9</v>
      </c>
      <c r="P35" s="421" t="str">
        <f t="shared" si="3"/>
        <v>ACEPTABLE</v>
      </c>
      <c r="Q35" s="706"/>
      <c r="R35" s="709"/>
      <c r="S35" s="711"/>
      <c r="T35" s="713"/>
      <c r="AD35" s="383"/>
      <c r="AE35" s="383"/>
      <c r="AF35" s="383"/>
      <c r="AG35" s="383"/>
      <c r="AH35" s="383"/>
      <c r="AI35" s="383"/>
      <c r="AJ35" s="383"/>
    </row>
    <row r="36" spans="1:36" x14ac:dyDescent="0.25">
      <c r="K36" s="438" t="s">
        <v>186</v>
      </c>
      <c r="L36" s="432">
        <v>8</v>
      </c>
      <c r="M36" s="368" t="str">
        <f t="shared" si="2"/>
        <v>ACEPTABLE</v>
      </c>
      <c r="N36" s="674" t="s">
        <v>201</v>
      </c>
      <c r="O36" s="432">
        <v>9</v>
      </c>
      <c r="P36" s="421" t="str">
        <f t="shared" si="3"/>
        <v>ACEPTABLE</v>
      </c>
      <c r="Q36" s="706"/>
      <c r="R36" s="709"/>
      <c r="S36" s="711"/>
      <c r="T36" s="713"/>
      <c r="AD36" s="383"/>
      <c r="AE36" s="383"/>
      <c r="AF36" s="383"/>
      <c r="AG36" s="383"/>
      <c r="AH36" s="383"/>
      <c r="AI36" s="383"/>
      <c r="AJ36" s="383"/>
    </row>
    <row r="37" spans="1:36" x14ac:dyDescent="0.25">
      <c r="K37" s="437" t="s">
        <v>187</v>
      </c>
      <c r="L37" s="432">
        <v>8</v>
      </c>
      <c r="M37" s="368" t="str">
        <f t="shared" si="2"/>
        <v>ACEPTABLE</v>
      </c>
      <c r="N37" s="431" t="s">
        <v>202</v>
      </c>
      <c r="O37" s="432">
        <v>8</v>
      </c>
      <c r="P37" s="421" t="str">
        <f t="shared" si="3"/>
        <v>ACEPTABLE</v>
      </c>
      <c r="Q37" s="706"/>
      <c r="R37" s="709"/>
      <c r="S37" s="711"/>
      <c r="T37" s="713"/>
      <c r="AD37" s="383"/>
      <c r="AE37" s="383"/>
      <c r="AF37" s="383"/>
      <c r="AG37" s="383"/>
      <c r="AH37" s="383"/>
      <c r="AI37" s="383"/>
      <c r="AJ37" s="383"/>
    </row>
    <row r="38" spans="1:36" x14ac:dyDescent="0.25">
      <c r="K38" s="438" t="s">
        <v>188</v>
      </c>
      <c r="L38" s="432">
        <v>8</v>
      </c>
      <c r="M38" s="368" t="str">
        <f t="shared" si="2"/>
        <v>ACEPTABLE</v>
      </c>
      <c r="N38" s="674" t="s">
        <v>203</v>
      </c>
      <c r="O38" s="432">
        <v>8</v>
      </c>
      <c r="P38" s="421" t="str">
        <f t="shared" si="3"/>
        <v>ACEPTABLE</v>
      </c>
      <c r="Q38" s="706"/>
      <c r="R38" s="709"/>
      <c r="S38" s="711"/>
      <c r="T38" s="713"/>
      <c r="AD38" s="383"/>
      <c r="AE38" s="383"/>
      <c r="AF38" s="383"/>
      <c r="AG38" s="383"/>
      <c r="AH38" s="383"/>
      <c r="AI38" s="383"/>
      <c r="AJ38" s="383"/>
    </row>
    <row r="39" spans="1:36" x14ac:dyDescent="0.25">
      <c r="K39" s="437" t="s">
        <v>189</v>
      </c>
      <c r="L39" s="432">
        <v>8</v>
      </c>
      <c r="M39" s="368" t="str">
        <f t="shared" si="2"/>
        <v>ACEPTABLE</v>
      </c>
      <c r="N39" s="431" t="s">
        <v>204</v>
      </c>
      <c r="O39" s="432">
        <v>8</v>
      </c>
      <c r="P39" s="421" t="str">
        <f t="shared" si="3"/>
        <v>ACEPTABLE</v>
      </c>
      <c r="Q39" s="706"/>
      <c r="R39" s="709"/>
      <c r="S39" s="711"/>
      <c r="T39" s="713"/>
      <c r="AD39" s="383"/>
      <c r="AE39" s="383"/>
      <c r="AF39" s="383"/>
      <c r="AG39" s="383"/>
      <c r="AH39" s="383"/>
      <c r="AI39" s="383"/>
      <c r="AJ39" s="383"/>
    </row>
    <row r="40" spans="1:36" x14ac:dyDescent="0.25">
      <c r="K40" s="438" t="s">
        <v>190</v>
      </c>
      <c r="L40" s="432">
        <v>8</v>
      </c>
      <c r="M40" s="368" t="str">
        <f t="shared" si="2"/>
        <v>ACEPTABLE</v>
      </c>
      <c r="N40" s="674" t="s">
        <v>205</v>
      </c>
      <c r="O40" s="432">
        <v>8</v>
      </c>
      <c r="P40" s="421" t="str">
        <f t="shared" si="3"/>
        <v>ACEPTABLE</v>
      </c>
      <c r="Q40" s="706"/>
      <c r="R40" s="709"/>
      <c r="S40" s="711"/>
      <c r="T40" s="713"/>
      <c r="AD40" s="383"/>
      <c r="AE40" s="383"/>
      <c r="AF40" s="383"/>
      <c r="AG40" s="383"/>
      <c r="AH40" s="383"/>
      <c r="AI40" s="383"/>
      <c r="AJ40" s="383"/>
    </row>
    <row r="41" spans="1:36" x14ac:dyDescent="0.25">
      <c r="K41" s="437" t="s">
        <v>191</v>
      </c>
      <c r="L41" s="432">
        <v>8</v>
      </c>
      <c r="M41" s="368" t="str">
        <f t="shared" si="2"/>
        <v>ACEPTABLE</v>
      </c>
      <c r="N41" s="431" t="s">
        <v>206</v>
      </c>
      <c r="O41" s="432">
        <v>8</v>
      </c>
      <c r="P41" s="421" t="str">
        <f t="shared" si="3"/>
        <v>ACEPTABLE</v>
      </c>
      <c r="Q41" s="706"/>
      <c r="R41" s="709"/>
      <c r="S41" s="711"/>
      <c r="T41" s="713"/>
      <c r="AD41" s="383"/>
      <c r="AE41" s="383"/>
      <c r="AF41" s="383"/>
      <c r="AG41" s="383"/>
      <c r="AH41" s="383"/>
      <c r="AI41" s="383"/>
      <c r="AJ41" s="383"/>
    </row>
    <row r="42" spans="1:36" x14ac:dyDescent="0.25">
      <c r="K42" s="438" t="s">
        <v>192</v>
      </c>
      <c r="L42" s="432">
        <v>8</v>
      </c>
      <c r="M42" s="368" t="str">
        <f t="shared" si="2"/>
        <v>ACEPTABLE</v>
      </c>
      <c r="N42" s="674" t="s">
        <v>207</v>
      </c>
      <c r="O42" s="432">
        <v>8</v>
      </c>
      <c r="P42" s="421" t="str">
        <f t="shared" si="3"/>
        <v>ACEPTABLE</v>
      </c>
      <c r="Q42" s="706"/>
      <c r="R42" s="709"/>
      <c r="S42" s="711"/>
      <c r="T42" s="713"/>
      <c r="AD42" s="383"/>
      <c r="AE42" s="383"/>
      <c r="AF42" s="383"/>
      <c r="AG42" s="383"/>
      <c r="AH42" s="383"/>
      <c r="AI42" s="383"/>
      <c r="AJ42" s="383"/>
    </row>
    <row r="43" spans="1:36" ht="15.75" thickBot="1" x14ac:dyDescent="0.3">
      <c r="K43" s="439" t="s">
        <v>193</v>
      </c>
      <c r="L43" s="440">
        <v>8</v>
      </c>
      <c r="M43" s="441" t="str">
        <f t="shared" si="2"/>
        <v>ACEPTABLE</v>
      </c>
      <c r="N43" s="442" t="s">
        <v>208</v>
      </c>
      <c r="O43" s="440">
        <v>8</v>
      </c>
      <c r="P43" s="443" t="str">
        <f t="shared" si="3"/>
        <v>ACEPTABLE</v>
      </c>
      <c r="Q43" s="707"/>
      <c r="R43" s="710"/>
      <c r="S43" s="712"/>
      <c r="T43" s="714"/>
      <c r="AD43" s="383"/>
      <c r="AE43" s="383"/>
      <c r="AF43" s="383"/>
      <c r="AG43" s="383"/>
      <c r="AH43" s="383"/>
      <c r="AI43" s="383"/>
      <c r="AJ43" s="383"/>
    </row>
    <row r="44" spans="1:36" ht="15.75" thickBot="1" x14ac:dyDescent="0.3">
      <c r="AD44" s="383"/>
      <c r="AE44" s="383"/>
      <c r="AF44" s="383"/>
      <c r="AG44" s="383"/>
      <c r="AH44" s="383"/>
      <c r="AI44" s="383"/>
      <c r="AJ44" s="383"/>
    </row>
    <row r="45" spans="1:36" ht="18.75" thickBot="1" x14ac:dyDescent="0.4">
      <c r="A45" s="345" t="s">
        <v>175</v>
      </c>
      <c r="B45" s="346"/>
      <c r="C45" s="346"/>
      <c r="D45" s="346"/>
      <c r="E45" s="387" t="s">
        <v>267</v>
      </c>
      <c r="F45" s="346"/>
      <c r="G45" s="346"/>
      <c r="H45" s="346"/>
      <c r="I45" s="346"/>
      <c r="J45" s="346"/>
      <c r="K45" s="677" t="s">
        <v>1</v>
      </c>
      <c r="L45" s="661" t="s">
        <v>169</v>
      </c>
      <c r="M45" s="669" t="s">
        <v>1</v>
      </c>
      <c r="N45" s="669" t="s">
        <v>168</v>
      </c>
      <c r="O45" s="669" t="s">
        <v>170</v>
      </c>
      <c r="P45" s="451" t="s">
        <v>167</v>
      </c>
      <c r="Q45" s="747" t="s">
        <v>272</v>
      </c>
      <c r="R45" s="756"/>
      <c r="S45" s="758"/>
      <c r="T45" s="758"/>
      <c r="U45" s="758"/>
      <c r="V45" s="662"/>
      <c r="W45" s="662"/>
      <c r="X45" s="662"/>
      <c r="Y45" s="662"/>
      <c r="AD45" s="383"/>
      <c r="AE45" s="383"/>
      <c r="AF45" s="383"/>
      <c r="AG45" s="383"/>
      <c r="AH45" s="383"/>
      <c r="AI45" s="383"/>
      <c r="AJ45" s="383"/>
    </row>
    <row r="46" spans="1:36" x14ac:dyDescent="0.25">
      <c r="A46" s="348"/>
      <c r="B46" s="349"/>
      <c r="C46" s="349"/>
      <c r="D46" s="349"/>
      <c r="E46" s="393" t="s">
        <v>147</v>
      </c>
      <c r="F46" s="392" t="s">
        <v>113</v>
      </c>
      <c r="G46" s="395"/>
      <c r="H46" s="396"/>
      <c r="I46" s="397"/>
      <c r="J46" s="415"/>
      <c r="K46" s="433" t="s">
        <v>2</v>
      </c>
      <c r="L46" s="444">
        <v>4</v>
      </c>
      <c r="M46" s="445">
        <v>1</v>
      </c>
      <c r="N46" s="446">
        <f>+L46*M46</f>
        <v>4</v>
      </c>
      <c r="O46" s="446">
        <v>1</v>
      </c>
      <c r="P46" s="447">
        <f>+L46*O46</f>
        <v>4</v>
      </c>
      <c r="Q46" s="422"/>
      <c r="R46" s="434"/>
      <c r="S46" s="410"/>
      <c r="T46" s="642"/>
      <c r="U46" s="410"/>
      <c r="V46" s="757"/>
      <c r="W46" s="757"/>
      <c r="X46" s="757"/>
      <c r="Y46" s="757"/>
      <c r="AD46" s="383"/>
      <c r="AE46" s="383"/>
      <c r="AF46" s="383"/>
      <c r="AG46" s="383"/>
      <c r="AH46" s="383"/>
      <c r="AI46" s="383"/>
      <c r="AJ46" s="383"/>
    </row>
    <row r="47" spans="1:36" x14ac:dyDescent="0.25">
      <c r="A47" s="348"/>
      <c r="B47" s="349"/>
      <c r="C47" s="349"/>
      <c r="D47" s="349"/>
      <c r="E47" s="394" t="s">
        <v>148</v>
      </c>
      <c r="F47" s="752" t="s">
        <v>116</v>
      </c>
      <c r="G47" s="753"/>
      <c r="H47" s="753"/>
      <c r="I47" s="754"/>
      <c r="J47" s="416"/>
      <c r="K47" s="433" t="s">
        <v>2</v>
      </c>
      <c r="L47" s="428">
        <v>2</v>
      </c>
      <c r="M47" s="391">
        <v>0</v>
      </c>
      <c r="N47" s="368">
        <f t="shared" ref="N47:N51" si="4">+L47*M47</f>
        <v>0</v>
      </c>
      <c r="O47" s="368">
        <v>1</v>
      </c>
      <c r="P47" s="421">
        <f t="shared" ref="P47:P51" si="5">+L47*O47</f>
        <v>2</v>
      </c>
      <c r="Q47" s="422"/>
      <c r="R47" s="434"/>
      <c r="S47" s="410"/>
      <c r="T47" s="642"/>
      <c r="U47" s="410"/>
      <c r="V47" s="757"/>
      <c r="W47" s="757"/>
      <c r="X47" s="757"/>
      <c r="Y47" s="757"/>
      <c r="AD47" s="383"/>
      <c r="AE47" s="383"/>
      <c r="AF47" s="383"/>
      <c r="AG47" s="383"/>
      <c r="AH47" s="383"/>
      <c r="AI47" s="383"/>
      <c r="AJ47" s="383"/>
    </row>
    <row r="48" spans="1:36" x14ac:dyDescent="0.25">
      <c r="A48" s="348"/>
      <c r="B48" s="349"/>
      <c r="C48" s="349"/>
      <c r="D48" s="349"/>
      <c r="E48" s="393" t="s">
        <v>149</v>
      </c>
      <c r="F48" s="392" t="s">
        <v>118</v>
      </c>
      <c r="G48" s="395"/>
      <c r="H48" s="396"/>
      <c r="I48" s="397"/>
      <c r="J48" s="415"/>
      <c r="K48" s="433" t="s">
        <v>2</v>
      </c>
      <c r="L48" s="428">
        <v>3</v>
      </c>
      <c r="M48" s="391">
        <v>1</v>
      </c>
      <c r="N48" s="368">
        <f t="shared" si="4"/>
        <v>3</v>
      </c>
      <c r="O48" s="368">
        <v>1</v>
      </c>
      <c r="P48" s="421">
        <f t="shared" si="5"/>
        <v>3</v>
      </c>
      <c r="Q48" s="422"/>
      <c r="R48" s="434"/>
      <c r="S48" s="410"/>
      <c r="T48" s="642"/>
      <c r="U48" s="410"/>
      <c r="V48" s="757"/>
      <c r="W48" s="757"/>
      <c r="X48" s="757"/>
      <c r="Y48" s="757"/>
      <c r="AD48" s="383"/>
      <c r="AE48" s="383"/>
      <c r="AF48" s="383"/>
      <c r="AG48" s="383"/>
      <c r="AH48" s="383"/>
      <c r="AI48" s="383"/>
      <c r="AJ48" s="383"/>
    </row>
    <row r="49" spans="1:25" x14ac:dyDescent="0.25">
      <c r="A49" s="352"/>
      <c r="B49" s="349"/>
      <c r="C49" s="349"/>
      <c r="D49" s="349"/>
      <c r="E49" s="394" t="s">
        <v>150</v>
      </c>
      <c r="F49" s="752" t="s">
        <v>139</v>
      </c>
      <c r="G49" s="753"/>
      <c r="H49" s="753"/>
      <c r="I49" s="754"/>
      <c r="J49" s="416"/>
      <c r="K49" s="433" t="s">
        <v>2</v>
      </c>
      <c r="L49" s="428">
        <v>3</v>
      </c>
      <c r="M49" s="391">
        <v>1</v>
      </c>
      <c r="N49" s="368">
        <f t="shared" si="4"/>
        <v>3</v>
      </c>
      <c r="O49" s="368">
        <v>1</v>
      </c>
      <c r="P49" s="421">
        <f t="shared" si="5"/>
        <v>3</v>
      </c>
      <c r="Q49" s="422"/>
      <c r="R49" s="434"/>
      <c r="S49" s="410"/>
      <c r="T49" s="642"/>
      <c r="U49" s="410"/>
      <c r="V49" s="757"/>
      <c r="W49" s="757"/>
      <c r="X49" s="757"/>
      <c r="Y49" s="757"/>
    </row>
    <row r="50" spans="1:25" x14ac:dyDescent="0.25">
      <c r="A50" s="352"/>
      <c r="B50" s="349"/>
      <c r="C50" s="349"/>
      <c r="D50" s="349"/>
      <c r="E50" s="393" t="s">
        <v>151</v>
      </c>
      <c r="F50" s="392" t="s">
        <v>310</v>
      </c>
      <c r="G50" s="395"/>
      <c r="H50" s="396"/>
      <c r="I50" s="397"/>
      <c r="J50" s="415"/>
      <c r="K50" s="433" t="s">
        <v>2</v>
      </c>
      <c r="L50" s="428">
        <v>3</v>
      </c>
      <c r="M50" s="391">
        <v>0</v>
      </c>
      <c r="N50" s="368">
        <f t="shared" si="4"/>
        <v>0</v>
      </c>
      <c r="O50" s="368">
        <v>1</v>
      </c>
      <c r="P50" s="421">
        <f t="shared" si="5"/>
        <v>3</v>
      </c>
      <c r="Q50" s="422"/>
      <c r="R50" s="434"/>
      <c r="S50" s="410"/>
      <c r="T50" s="642"/>
      <c r="U50" s="410"/>
      <c r="V50" s="757"/>
      <c r="W50" s="757"/>
      <c r="X50" s="757"/>
      <c r="Y50" s="757"/>
    </row>
    <row r="51" spans="1:25" x14ac:dyDescent="0.25">
      <c r="A51" s="352"/>
      <c r="B51" s="349"/>
      <c r="C51" s="349"/>
      <c r="D51" s="349"/>
      <c r="E51" s="394" t="s">
        <v>152</v>
      </c>
      <c r="F51" s="752" t="s">
        <v>140</v>
      </c>
      <c r="G51" s="753"/>
      <c r="H51" s="753"/>
      <c r="I51" s="754"/>
      <c r="J51" s="416"/>
      <c r="K51" s="433" t="s">
        <v>2</v>
      </c>
      <c r="L51" s="428">
        <v>1</v>
      </c>
      <c r="M51" s="391">
        <v>1</v>
      </c>
      <c r="N51" s="368">
        <f t="shared" si="4"/>
        <v>1</v>
      </c>
      <c r="O51" s="368">
        <v>1</v>
      </c>
      <c r="P51" s="421">
        <f t="shared" si="5"/>
        <v>1</v>
      </c>
      <c r="Q51" s="435">
        <f>+N52/P52*10</f>
        <v>6.875</v>
      </c>
      <c r="R51" s="436" t="str">
        <f>+IF(Q51&lt;7,"INACEPTABLE","ACEPTABLE")</f>
        <v>INACEPTABLE</v>
      </c>
    </row>
    <row r="52" spans="1:25" ht="15.75" thickBot="1" x14ac:dyDescent="0.3">
      <c r="A52" s="353"/>
      <c r="B52" s="354"/>
      <c r="C52" s="354"/>
      <c r="D52" s="354"/>
      <c r="E52" s="354"/>
      <c r="F52" s="388"/>
      <c r="G52" s="354"/>
      <c r="H52" s="354"/>
      <c r="I52" s="354"/>
      <c r="J52" s="354"/>
      <c r="K52" s="354"/>
      <c r="L52" s="423"/>
      <c r="M52" s="668" t="s">
        <v>171</v>
      </c>
      <c r="N52" s="429">
        <f>SUM(N46:N51)</f>
        <v>11</v>
      </c>
      <c r="O52" s="668" t="s">
        <v>172</v>
      </c>
      <c r="P52" s="430">
        <f>SUM(P46:P51)</f>
        <v>16</v>
      </c>
      <c r="Q52" s="423"/>
      <c r="R52" s="426"/>
    </row>
    <row r="53" spans="1:25" ht="15.75" thickBot="1" x14ac:dyDescent="0.3"/>
    <row r="54" spans="1:25" ht="15.75" thickBot="1" x14ac:dyDescent="0.3">
      <c r="K54" s="715" t="s">
        <v>176</v>
      </c>
      <c r="L54" s="716"/>
      <c r="M54" s="716"/>
      <c r="N54" s="452" t="s">
        <v>177</v>
      </c>
      <c r="O54" s="453" t="s">
        <v>178</v>
      </c>
      <c r="P54" s="659" t="s">
        <v>209</v>
      </c>
      <c r="Q54" s="454" t="s">
        <v>222</v>
      </c>
    </row>
    <row r="55" spans="1:25" ht="18.75" x14ac:dyDescent="0.35">
      <c r="K55" s="448" t="s">
        <v>391</v>
      </c>
      <c r="L55" s="449">
        <v>8</v>
      </c>
      <c r="M55" s="446" t="str">
        <f>+IF(L55&lt;7,"INACEPTABLE","ACEPTABLE")</f>
        <v>ACEPTABLE</v>
      </c>
      <c r="N55" s="717">
        <f>(COUNTIF(M55:M59,"INACEPTABLE"))</f>
        <v>1</v>
      </c>
      <c r="O55" s="720" t="str">
        <f>+IF(N55=1,"PENALIZACIÓN 1",IF(N55&gt;1,"PENALIZACIÓN 1 + 2","ACEPTABLE"))</f>
        <v>PENALIZACIÓN 1</v>
      </c>
      <c r="P55" s="723">
        <v>5</v>
      </c>
      <c r="Q55" s="726">
        <f>SUM(L55:L59)/P55</f>
        <v>6.8</v>
      </c>
    </row>
    <row r="56" spans="1:25" ht="18.75" x14ac:dyDescent="0.35">
      <c r="K56" s="438" t="s">
        <v>392</v>
      </c>
      <c r="L56" s="432">
        <v>4</v>
      </c>
      <c r="M56" s="368" t="str">
        <f t="shared" ref="M56:M59" si="6">+IF(L56&lt;7,"INACEPTABLE","ACEPTABLE")</f>
        <v>INACEPTABLE</v>
      </c>
      <c r="N56" s="718"/>
      <c r="O56" s="721"/>
      <c r="P56" s="724"/>
      <c r="Q56" s="727"/>
    </row>
    <row r="57" spans="1:25" ht="18.75" x14ac:dyDescent="0.35">
      <c r="K57" s="437" t="s">
        <v>393</v>
      </c>
      <c r="L57" s="432">
        <v>8</v>
      </c>
      <c r="M57" s="368" t="str">
        <f t="shared" si="6"/>
        <v>ACEPTABLE</v>
      </c>
      <c r="N57" s="718"/>
      <c r="O57" s="721"/>
      <c r="P57" s="724"/>
      <c r="Q57" s="727"/>
    </row>
    <row r="58" spans="1:25" ht="18.75" x14ac:dyDescent="0.35">
      <c r="K58" s="438" t="s">
        <v>394</v>
      </c>
      <c r="L58" s="432">
        <v>7</v>
      </c>
      <c r="M58" s="368" t="str">
        <f t="shared" si="6"/>
        <v>ACEPTABLE</v>
      </c>
      <c r="N58" s="718"/>
      <c r="O58" s="721"/>
      <c r="P58" s="724"/>
      <c r="Q58" s="727"/>
    </row>
    <row r="59" spans="1:25" ht="19.5" thickBot="1" x14ac:dyDescent="0.4">
      <c r="K59" s="439" t="s">
        <v>395</v>
      </c>
      <c r="L59" s="440">
        <v>7</v>
      </c>
      <c r="M59" s="441" t="str">
        <f t="shared" si="6"/>
        <v>ACEPTABLE</v>
      </c>
      <c r="N59" s="719"/>
      <c r="O59" s="722"/>
      <c r="P59" s="725"/>
      <c r="Q59" s="728"/>
    </row>
    <row r="60" spans="1:25" ht="15.75" thickBot="1" x14ac:dyDescent="0.3"/>
    <row r="61" spans="1:25" ht="15.75" thickBot="1" x14ac:dyDescent="0.3">
      <c r="A61" s="417" t="s">
        <v>159</v>
      </c>
      <c r="B61" s="418"/>
      <c r="C61" s="418"/>
      <c r="D61" s="418"/>
      <c r="E61" s="419" t="s">
        <v>268</v>
      </c>
      <c r="F61" s="418"/>
      <c r="G61" s="418"/>
      <c r="H61" s="418"/>
      <c r="I61" s="418"/>
      <c r="J61" s="418"/>
      <c r="K61" s="427" t="s">
        <v>1</v>
      </c>
      <c r="L61" s="661" t="s">
        <v>169</v>
      </c>
      <c r="M61" s="669" t="s">
        <v>1</v>
      </c>
      <c r="N61" s="669" t="s">
        <v>168</v>
      </c>
      <c r="O61" s="669" t="s">
        <v>170</v>
      </c>
      <c r="P61" s="451" t="s">
        <v>167</v>
      </c>
      <c r="Q61" s="747" t="s">
        <v>210</v>
      </c>
      <c r="R61" s="756"/>
      <c r="S61" s="454" t="s">
        <v>211</v>
      </c>
    </row>
    <row r="62" spans="1:25" x14ac:dyDescent="0.25">
      <c r="A62" s="420"/>
      <c r="B62" s="349"/>
      <c r="C62" s="349"/>
      <c r="D62" s="349"/>
      <c r="E62" s="393" t="s">
        <v>153</v>
      </c>
      <c r="F62" s="392" t="s">
        <v>123</v>
      </c>
      <c r="G62" s="395"/>
      <c r="H62" s="396"/>
      <c r="I62" s="397"/>
      <c r="J62" s="415"/>
      <c r="K62" s="421" t="s">
        <v>2</v>
      </c>
      <c r="L62" s="444">
        <v>4</v>
      </c>
      <c r="M62" s="445">
        <v>1</v>
      </c>
      <c r="N62" s="446">
        <f>+L62*M62</f>
        <v>4</v>
      </c>
      <c r="O62" s="446">
        <v>1</v>
      </c>
      <c r="P62" s="447">
        <f>+L62*O62</f>
        <v>4</v>
      </c>
      <c r="Q62" s="422"/>
      <c r="R62" s="434"/>
      <c r="S62" s="749" t="str">
        <f>+IF(R65="INACEPTABLE","PENALIZACIÓN","ACEPTABLE")</f>
        <v>PENALIZACIÓN</v>
      </c>
    </row>
    <row r="63" spans="1:25" x14ac:dyDescent="0.25">
      <c r="A63" s="420"/>
      <c r="B63" s="349"/>
      <c r="C63" s="349"/>
      <c r="D63" s="349"/>
      <c r="E63" s="394" t="s">
        <v>154</v>
      </c>
      <c r="F63" s="752" t="s">
        <v>141</v>
      </c>
      <c r="G63" s="753"/>
      <c r="H63" s="753"/>
      <c r="I63" s="754"/>
      <c r="J63" s="416"/>
      <c r="K63" s="421" t="s">
        <v>2</v>
      </c>
      <c r="L63" s="428">
        <v>3</v>
      </c>
      <c r="M63" s="391">
        <v>0</v>
      </c>
      <c r="N63" s="368">
        <f t="shared" ref="N63:N64" si="7">+L63*M63</f>
        <v>0</v>
      </c>
      <c r="O63" s="368">
        <v>1</v>
      </c>
      <c r="P63" s="421">
        <f t="shared" ref="P63:P64" si="8">+L63*O63</f>
        <v>3</v>
      </c>
      <c r="Q63" s="422"/>
      <c r="R63" s="434"/>
      <c r="S63" s="750"/>
    </row>
    <row r="64" spans="1:25" x14ac:dyDescent="0.25">
      <c r="A64" s="420"/>
      <c r="B64" s="349"/>
      <c r="C64" s="349"/>
      <c r="D64" s="349"/>
      <c r="E64" s="393" t="s">
        <v>155</v>
      </c>
      <c r="F64" s="392" t="s">
        <v>441</v>
      </c>
      <c r="G64" s="395"/>
      <c r="H64" s="396"/>
      <c r="I64" s="397"/>
      <c r="J64" s="415"/>
      <c r="K64" s="421" t="s">
        <v>2</v>
      </c>
      <c r="L64" s="428">
        <v>2</v>
      </c>
      <c r="M64" s="455">
        <v>1</v>
      </c>
      <c r="N64" s="456">
        <f t="shared" si="7"/>
        <v>2</v>
      </c>
      <c r="O64" s="456">
        <v>1</v>
      </c>
      <c r="P64" s="457">
        <f t="shared" si="8"/>
        <v>2</v>
      </c>
      <c r="Q64" s="741" t="s">
        <v>210</v>
      </c>
      <c r="R64" s="755"/>
      <c r="S64" s="750"/>
    </row>
    <row r="65" spans="1:30" ht="15.75" thickBot="1" x14ac:dyDescent="0.3">
      <c r="A65" s="423"/>
      <c r="B65" s="424"/>
      <c r="C65" s="424"/>
      <c r="D65" s="424"/>
      <c r="E65" s="424"/>
      <c r="F65" s="460"/>
      <c r="G65" s="424"/>
      <c r="H65" s="424"/>
      <c r="I65" s="424"/>
      <c r="J65" s="424"/>
      <c r="K65" s="426"/>
      <c r="L65" s="423"/>
      <c r="M65" s="668" t="s">
        <v>171</v>
      </c>
      <c r="N65" s="429">
        <f>SUM(N62:N64)</f>
        <v>6</v>
      </c>
      <c r="O65" s="668" t="s">
        <v>172</v>
      </c>
      <c r="P65" s="430">
        <f>SUM(P62:P64)</f>
        <v>9</v>
      </c>
      <c r="Q65" s="458">
        <f>+N65/P65*10</f>
        <v>6.6666666666666661</v>
      </c>
      <c r="R65" s="459" t="str">
        <f>+IF(Q65&lt;7,"INACEPTABLE","ACEPTABLE")</f>
        <v>INACEPTABLE</v>
      </c>
      <c r="S65" s="751"/>
    </row>
    <row r="67" spans="1:30" ht="15.75" thickBot="1" x14ac:dyDescent="0.3"/>
    <row r="68" spans="1:30" ht="15.75" thickBot="1" x14ac:dyDescent="0.3">
      <c r="A68" s="417" t="s">
        <v>229</v>
      </c>
      <c r="B68" s="346"/>
      <c r="C68" s="346"/>
      <c r="D68" s="346"/>
      <c r="E68" s="419" t="s">
        <v>269</v>
      </c>
      <c r="F68" s="358"/>
      <c r="G68" s="346"/>
      <c r="H68" s="346"/>
      <c r="I68" s="346"/>
      <c r="J68" s="346"/>
      <c r="K68" s="427" t="s">
        <v>1</v>
      </c>
      <c r="L68" s="661" t="s">
        <v>169</v>
      </c>
      <c r="M68" s="669" t="s">
        <v>1</v>
      </c>
      <c r="N68" s="669" t="s">
        <v>168</v>
      </c>
      <c r="O68" s="669" t="s">
        <v>170</v>
      </c>
      <c r="P68" s="451" t="s">
        <v>167</v>
      </c>
      <c r="Q68" s="747" t="s">
        <v>212</v>
      </c>
      <c r="R68" s="748"/>
      <c r="S68" s="454" t="s">
        <v>211</v>
      </c>
      <c r="AD68" s="477"/>
    </row>
    <row r="69" spans="1:30" x14ac:dyDescent="0.25">
      <c r="A69" s="352"/>
      <c r="B69" s="349"/>
      <c r="C69" s="349"/>
      <c r="D69" s="349"/>
      <c r="E69" s="393" t="s">
        <v>156</v>
      </c>
      <c r="F69" s="392" t="s">
        <v>121</v>
      </c>
      <c r="G69" s="395"/>
      <c r="H69" s="396"/>
      <c r="I69" s="397"/>
      <c r="J69" s="415"/>
      <c r="K69" s="421" t="s">
        <v>2</v>
      </c>
      <c r="L69" s="444">
        <v>2</v>
      </c>
      <c r="M69" s="445">
        <v>1</v>
      </c>
      <c r="N69" s="446">
        <f>+L69*M69</f>
        <v>2</v>
      </c>
      <c r="O69" s="446">
        <v>1</v>
      </c>
      <c r="P69" s="447">
        <f>+L69*O69</f>
        <v>2</v>
      </c>
      <c r="Q69" s="349"/>
      <c r="R69" s="351"/>
      <c r="S69" s="749" t="str">
        <f>+IF(R73="INACEPTABLE","PENALIZACIÓN","ACEPTABLE")</f>
        <v>PENALIZACIÓN</v>
      </c>
    </row>
    <row r="70" spans="1:30" x14ac:dyDescent="0.25">
      <c r="A70" s="352"/>
      <c r="B70" s="349"/>
      <c r="C70" s="349"/>
      <c r="D70" s="349"/>
      <c r="E70" s="394" t="s">
        <v>157</v>
      </c>
      <c r="F70" s="752" t="s">
        <v>120</v>
      </c>
      <c r="G70" s="753"/>
      <c r="H70" s="753"/>
      <c r="I70" s="754"/>
      <c r="J70" s="416"/>
      <c r="K70" s="421" t="s">
        <v>2</v>
      </c>
      <c r="L70" s="428">
        <v>5</v>
      </c>
      <c r="M70" s="391">
        <v>0</v>
      </c>
      <c r="N70" s="368">
        <f t="shared" ref="N70:N72" si="9">+L70*M70</f>
        <v>0</v>
      </c>
      <c r="O70" s="368">
        <v>1</v>
      </c>
      <c r="P70" s="421">
        <f t="shared" ref="P70:P72" si="10">+L70*O70</f>
        <v>5</v>
      </c>
      <c r="Q70" s="422"/>
      <c r="R70" s="434"/>
      <c r="S70" s="750"/>
    </row>
    <row r="71" spans="1:30" x14ac:dyDescent="0.25">
      <c r="A71" s="352"/>
      <c r="B71" s="349"/>
      <c r="C71" s="349"/>
      <c r="D71" s="349"/>
      <c r="E71" s="393" t="s">
        <v>158</v>
      </c>
      <c r="F71" s="392" t="s">
        <v>308</v>
      </c>
      <c r="G71" s="395"/>
      <c r="H71" s="396"/>
      <c r="I71" s="397"/>
      <c r="J71" s="415"/>
      <c r="K71" s="421" t="s">
        <v>2</v>
      </c>
      <c r="L71" s="428">
        <v>3</v>
      </c>
      <c r="M71" s="391">
        <v>1</v>
      </c>
      <c r="N71" s="368">
        <f t="shared" si="9"/>
        <v>3</v>
      </c>
      <c r="O71" s="368">
        <v>1</v>
      </c>
      <c r="P71" s="421">
        <f t="shared" si="10"/>
        <v>3</v>
      </c>
      <c r="Q71" s="422"/>
      <c r="R71" s="434"/>
      <c r="S71" s="750"/>
    </row>
    <row r="72" spans="1:30" x14ac:dyDescent="0.25">
      <c r="A72" s="352"/>
      <c r="B72" s="349"/>
      <c r="C72" s="349"/>
      <c r="D72" s="349"/>
      <c r="E72" s="394" t="s">
        <v>309</v>
      </c>
      <c r="F72" s="752" t="s">
        <v>122</v>
      </c>
      <c r="G72" s="753"/>
      <c r="H72" s="753"/>
      <c r="I72" s="754"/>
      <c r="J72" s="416"/>
      <c r="K72" s="421" t="s">
        <v>2</v>
      </c>
      <c r="L72" s="428">
        <v>3</v>
      </c>
      <c r="M72" s="391">
        <v>1</v>
      </c>
      <c r="N72" s="368">
        <f t="shared" si="9"/>
        <v>3</v>
      </c>
      <c r="O72" s="368">
        <v>1</v>
      </c>
      <c r="P72" s="421">
        <f t="shared" si="10"/>
        <v>3</v>
      </c>
      <c r="Q72" s="741" t="s">
        <v>212</v>
      </c>
      <c r="R72" s="755"/>
      <c r="S72" s="750"/>
    </row>
    <row r="73" spans="1:30" ht="15.75" thickBot="1" x14ac:dyDescent="0.3">
      <c r="A73" s="353"/>
      <c r="B73" s="354"/>
      <c r="C73" s="354"/>
      <c r="D73" s="354"/>
      <c r="E73" s="354"/>
      <c r="F73" s="354"/>
      <c r="G73" s="354"/>
      <c r="H73" s="354"/>
      <c r="I73" s="354"/>
      <c r="J73" s="354"/>
      <c r="K73" s="354"/>
      <c r="L73" s="354"/>
      <c r="M73" s="668" t="s">
        <v>171</v>
      </c>
      <c r="N73" s="429">
        <f>SUM(N69:N72)</f>
        <v>8</v>
      </c>
      <c r="O73" s="668" t="s">
        <v>172</v>
      </c>
      <c r="P73" s="430">
        <f>SUM(P69:P72)</f>
        <v>13</v>
      </c>
      <c r="Q73" s="458">
        <f>+N73/P73*10</f>
        <v>6.1538461538461542</v>
      </c>
      <c r="R73" s="459" t="str">
        <f>+IF(Q73&lt;7,"INACEPTABLE","ACEPTABLE")</f>
        <v>INACEPTABLE</v>
      </c>
      <c r="S73" s="751"/>
    </row>
    <row r="74" spans="1:30" ht="15.75" thickBot="1" x14ac:dyDescent="0.3"/>
    <row r="75" spans="1:30" ht="15.75" thickBot="1" x14ac:dyDescent="0.3">
      <c r="A75" s="804" t="s">
        <v>160</v>
      </c>
      <c r="B75" s="805"/>
      <c r="C75" s="805"/>
      <c r="D75" s="805"/>
      <c r="E75" s="805"/>
      <c r="F75" s="805"/>
      <c r="G75" s="805"/>
      <c r="H75" s="805"/>
      <c r="I75" s="805"/>
      <c r="J75" s="805"/>
      <c r="K75" s="805"/>
      <c r="L75" s="805"/>
      <c r="M75" s="805"/>
      <c r="N75" s="805"/>
      <c r="O75" s="805"/>
      <c r="P75" s="805"/>
      <c r="Q75" s="805"/>
      <c r="R75" s="806"/>
    </row>
    <row r="76" spans="1:30" ht="22.5" customHeight="1" thickBot="1" x14ac:dyDescent="0.3"/>
    <row r="77" spans="1:30" x14ac:dyDescent="0.25">
      <c r="A77" s="573" t="s">
        <v>288</v>
      </c>
      <c r="B77" s="346"/>
      <c r="C77" s="346"/>
      <c r="D77" s="346"/>
      <c r="E77" s="387"/>
      <c r="F77" s="346"/>
      <c r="G77" s="346"/>
      <c r="H77" s="346"/>
      <c r="I77" s="346"/>
      <c r="J77" s="346"/>
      <c r="K77" s="346"/>
      <c r="L77" s="571"/>
      <c r="M77" s="346"/>
      <c r="N77" s="346"/>
      <c r="O77" s="346"/>
      <c r="P77" s="356"/>
      <c r="Q77" s="356"/>
      <c r="R77" s="347"/>
    </row>
    <row r="78" spans="1:30" x14ac:dyDescent="0.25">
      <c r="A78" s="352"/>
      <c r="B78" s="349"/>
      <c r="C78" s="349"/>
      <c r="D78" s="349"/>
      <c r="E78" s="349"/>
      <c r="F78" s="349"/>
      <c r="G78" s="349"/>
      <c r="H78" s="349"/>
      <c r="I78" s="349"/>
      <c r="J78" s="364" t="s">
        <v>161</v>
      </c>
      <c r="K78" s="672" t="s">
        <v>162</v>
      </c>
      <c r="L78" s="422"/>
      <c r="M78" s="349"/>
      <c r="N78" s="349"/>
      <c r="O78" s="349"/>
      <c r="P78" s="349"/>
      <c r="Q78" s="349"/>
      <c r="R78" s="351"/>
    </row>
    <row r="79" spans="1:30" x14ac:dyDescent="0.25">
      <c r="A79" s="352"/>
      <c r="B79" s="349"/>
      <c r="C79" s="349"/>
      <c r="D79" s="349"/>
      <c r="E79" s="393" t="s">
        <v>273</v>
      </c>
      <c r="F79" s="392" t="s">
        <v>111</v>
      </c>
      <c r="G79" s="395"/>
      <c r="H79" s="396"/>
      <c r="I79" s="397"/>
      <c r="J79" s="391">
        <v>30</v>
      </c>
      <c r="K79" s="461">
        <v>30</v>
      </c>
      <c r="L79" s="422"/>
      <c r="M79" s="349"/>
      <c r="N79" s="349"/>
      <c r="O79" s="349"/>
      <c r="P79" s="349"/>
      <c r="Q79" s="349"/>
      <c r="R79" s="351"/>
    </row>
    <row r="80" spans="1:30" ht="14.25" customHeight="1" x14ac:dyDescent="0.25">
      <c r="A80" s="352"/>
      <c r="B80" s="349"/>
      <c r="C80" s="349"/>
      <c r="D80" s="349"/>
      <c r="E80" s="394" t="s">
        <v>274</v>
      </c>
      <c r="F80" s="752" t="s">
        <v>143</v>
      </c>
      <c r="G80" s="753"/>
      <c r="H80" s="753"/>
      <c r="I80" s="754"/>
      <c r="J80" s="391">
        <v>30</v>
      </c>
      <c r="K80" s="461">
        <v>30</v>
      </c>
      <c r="L80" s="422"/>
      <c r="M80" s="349"/>
      <c r="N80" s="349"/>
      <c r="O80" s="349"/>
      <c r="P80" s="390"/>
      <c r="Q80" s="349"/>
      <c r="R80" s="351"/>
    </row>
    <row r="81" spans="1:18" ht="14.25" customHeight="1" x14ac:dyDescent="0.25">
      <c r="A81" s="352"/>
      <c r="B81" s="349"/>
      <c r="C81" s="349"/>
      <c r="D81" s="349"/>
      <c r="E81" s="393" t="s">
        <v>275</v>
      </c>
      <c r="F81" s="392" t="s">
        <v>142</v>
      </c>
      <c r="G81" s="395"/>
      <c r="H81" s="396"/>
      <c r="I81" s="397"/>
      <c r="J81" s="391">
        <v>30</v>
      </c>
      <c r="K81" s="461">
        <v>30</v>
      </c>
      <c r="L81" s="422"/>
      <c r="M81" s="349"/>
      <c r="N81" s="349"/>
      <c r="O81" s="349"/>
      <c r="P81" s="349"/>
      <c r="Q81" s="349"/>
      <c r="R81" s="351"/>
    </row>
    <row r="82" spans="1:18" ht="14.25" customHeight="1" x14ac:dyDescent="0.25">
      <c r="A82" s="352"/>
      <c r="B82" s="349"/>
      <c r="C82" s="349"/>
      <c r="D82" s="349"/>
      <c r="E82" s="394" t="s">
        <v>276</v>
      </c>
      <c r="F82" s="752" t="s">
        <v>112</v>
      </c>
      <c r="G82" s="753"/>
      <c r="H82" s="753"/>
      <c r="I82" s="754"/>
      <c r="J82" s="391">
        <v>30</v>
      </c>
      <c r="K82" s="461">
        <v>30</v>
      </c>
      <c r="L82" s="422"/>
      <c r="M82" s="349"/>
      <c r="N82" s="349"/>
      <c r="O82" s="349"/>
      <c r="P82" s="349"/>
      <c r="Q82" s="349"/>
      <c r="R82" s="351"/>
    </row>
    <row r="83" spans="1:18" ht="14.25" customHeight="1" thickBot="1" x14ac:dyDescent="0.3">
      <c r="A83" s="352"/>
      <c r="B83" s="349"/>
      <c r="C83" s="349"/>
      <c r="D83" s="349"/>
      <c r="E83" s="393" t="s">
        <v>277</v>
      </c>
      <c r="F83" s="392" t="s">
        <v>114</v>
      </c>
      <c r="G83" s="395"/>
      <c r="H83" s="396"/>
      <c r="I83" s="397"/>
      <c r="J83" s="391">
        <v>30</v>
      </c>
      <c r="K83" s="461">
        <v>30</v>
      </c>
      <c r="L83" s="422"/>
      <c r="M83" s="349"/>
      <c r="N83" s="349"/>
      <c r="O83" s="349"/>
      <c r="P83" s="349"/>
      <c r="Q83" s="349"/>
      <c r="R83" s="351"/>
    </row>
    <row r="84" spans="1:18" ht="14.25" customHeight="1" thickBot="1" x14ac:dyDescent="0.3">
      <c r="A84" s="352"/>
      <c r="B84" s="349"/>
      <c r="C84" s="349"/>
      <c r="D84" s="349"/>
      <c r="E84" s="394" t="s">
        <v>278</v>
      </c>
      <c r="F84" s="752" t="s">
        <v>115</v>
      </c>
      <c r="G84" s="753"/>
      <c r="H84" s="753"/>
      <c r="I84" s="754"/>
      <c r="J84" s="391">
        <v>30</v>
      </c>
      <c r="K84" s="461">
        <v>30</v>
      </c>
      <c r="L84" s="422"/>
      <c r="M84" s="349"/>
      <c r="N84" s="349"/>
      <c r="O84" s="583" t="s">
        <v>299</v>
      </c>
      <c r="P84" s="581">
        <f>+K90/J90</f>
        <v>1</v>
      </c>
      <c r="Q84" s="582" t="str">
        <f>+IF(P84&lt;1,"INACEPTABLE","ACEPTABLE")</f>
        <v>ACEPTABLE</v>
      </c>
      <c r="R84" s="351"/>
    </row>
    <row r="85" spans="1:18" ht="14.25" customHeight="1" x14ac:dyDescent="0.25">
      <c r="A85" s="352"/>
      <c r="B85" s="349"/>
      <c r="C85" s="349"/>
      <c r="D85" s="349"/>
      <c r="E85" s="393" t="s">
        <v>279</v>
      </c>
      <c r="F85" s="392" t="s">
        <v>117</v>
      </c>
      <c r="G85" s="395"/>
      <c r="H85" s="396"/>
      <c r="I85" s="397"/>
      <c r="J85" s="391">
        <v>30</v>
      </c>
      <c r="K85" s="461">
        <v>30</v>
      </c>
      <c r="L85" s="422"/>
      <c r="M85" s="349"/>
      <c r="N85" s="349"/>
      <c r="O85" s="349"/>
      <c r="P85" s="349"/>
      <c r="Q85" s="349"/>
      <c r="R85" s="351"/>
    </row>
    <row r="86" spans="1:18" ht="14.25" customHeight="1" x14ac:dyDescent="0.25">
      <c r="A86" s="352"/>
      <c r="B86" s="349"/>
      <c r="C86" s="349"/>
      <c r="D86" s="349"/>
      <c r="E86" s="394" t="s">
        <v>280</v>
      </c>
      <c r="F86" s="752" t="s">
        <v>144</v>
      </c>
      <c r="G86" s="753"/>
      <c r="H86" s="753"/>
      <c r="I86" s="754"/>
      <c r="J86" s="391">
        <v>30</v>
      </c>
      <c r="K86" s="461">
        <v>30</v>
      </c>
      <c r="L86" s="422"/>
      <c r="M86" s="349"/>
      <c r="N86" s="349"/>
      <c r="O86" s="349"/>
      <c r="P86" s="349"/>
      <c r="Q86" s="349"/>
      <c r="R86" s="351"/>
    </row>
    <row r="87" spans="1:18" ht="14.25" customHeight="1" x14ac:dyDescent="0.25">
      <c r="A87" s="352"/>
      <c r="B87" s="349"/>
      <c r="C87" s="349"/>
      <c r="D87" s="349"/>
      <c r="E87" s="393" t="s">
        <v>281</v>
      </c>
      <c r="F87" s="392" t="s">
        <v>119</v>
      </c>
      <c r="G87" s="395"/>
      <c r="H87" s="396"/>
      <c r="I87" s="397"/>
      <c r="J87" s="391">
        <v>30</v>
      </c>
      <c r="K87" s="461">
        <v>30</v>
      </c>
      <c r="L87" s="422"/>
      <c r="M87" s="349"/>
      <c r="N87" s="349"/>
      <c r="O87" s="349"/>
      <c r="P87" s="349"/>
      <c r="Q87" s="349"/>
      <c r="R87" s="351"/>
    </row>
    <row r="88" spans="1:18" ht="14.25" customHeight="1" x14ac:dyDescent="0.25">
      <c r="A88" s="352"/>
      <c r="B88" s="349"/>
      <c r="C88" s="349"/>
      <c r="D88" s="349"/>
      <c r="E88" s="394" t="s">
        <v>282</v>
      </c>
      <c r="F88" s="752" t="s">
        <v>264</v>
      </c>
      <c r="G88" s="753"/>
      <c r="H88" s="753"/>
      <c r="I88" s="754"/>
      <c r="J88" s="391">
        <v>30</v>
      </c>
      <c r="K88" s="461">
        <v>30</v>
      </c>
      <c r="L88" s="422"/>
      <c r="M88" s="349"/>
      <c r="N88" s="349"/>
      <c r="O88" s="349"/>
      <c r="P88" s="349"/>
      <c r="Q88" s="349"/>
      <c r="R88" s="351"/>
    </row>
    <row r="89" spans="1:18" ht="14.25" customHeight="1" x14ac:dyDescent="0.25">
      <c r="A89" s="352"/>
      <c r="B89" s="349"/>
      <c r="C89" s="349"/>
      <c r="D89" s="349"/>
      <c r="E89" s="393" t="s">
        <v>283</v>
      </c>
      <c r="F89" s="392" t="s">
        <v>263</v>
      </c>
      <c r="G89" s="395"/>
      <c r="H89" s="396"/>
      <c r="I89" s="397"/>
      <c r="J89" s="391">
        <v>30</v>
      </c>
      <c r="K89" s="461">
        <v>30</v>
      </c>
      <c r="L89" s="422"/>
      <c r="M89" s="349"/>
      <c r="N89" s="349"/>
      <c r="O89" s="349"/>
      <c r="P89" s="390"/>
      <c r="Q89" s="349"/>
      <c r="R89" s="351"/>
    </row>
    <row r="90" spans="1:18" ht="14.25" customHeight="1" x14ac:dyDescent="0.25">
      <c r="A90" s="352"/>
      <c r="B90" s="349"/>
      <c r="C90" s="349"/>
      <c r="D90" s="349"/>
      <c r="E90" s="394" t="s">
        <v>284</v>
      </c>
      <c r="F90" s="752" t="s">
        <v>145</v>
      </c>
      <c r="G90" s="753"/>
      <c r="H90" s="753"/>
      <c r="I90" s="754"/>
      <c r="J90" s="391">
        <v>30</v>
      </c>
      <c r="K90" s="461">
        <v>30</v>
      </c>
      <c r="L90" s="422"/>
      <c r="M90" s="349"/>
      <c r="N90" s="349"/>
      <c r="O90" s="349"/>
      <c r="P90" s="349"/>
      <c r="Q90" s="349"/>
      <c r="R90" s="351"/>
    </row>
    <row r="91" spans="1:18" ht="14.25" customHeight="1" x14ac:dyDescent="0.25">
      <c r="A91" s="352"/>
      <c r="B91" s="349"/>
      <c r="C91" s="349"/>
      <c r="D91" s="349"/>
      <c r="E91" s="393" t="s">
        <v>285</v>
      </c>
      <c r="F91" s="811" t="s">
        <v>124</v>
      </c>
      <c r="G91" s="812"/>
      <c r="H91" s="812"/>
      <c r="I91" s="813"/>
      <c r="J91" s="391">
        <v>30</v>
      </c>
      <c r="K91" s="461">
        <v>30</v>
      </c>
      <c r="L91" s="808" t="s">
        <v>163</v>
      </c>
      <c r="M91" s="809"/>
      <c r="N91" s="809"/>
      <c r="O91" s="809"/>
      <c r="P91" s="809"/>
      <c r="Q91" s="809"/>
      <c r="R91" s="820"/>
    </row>
    <row r="92" spans="1:18" ht="14.25" customHeight="1" x14ac:dyDescent="0.25">
      <c r="A92" s="352"/>
      <c r="B92" s="349"/>
      <c r="C92" s="349"/>
      <c r="D92" s="349"/>
      <c r="E92" s="394" t="s">
        <v>286</v>
      </c>
      <c r="F92" s="679" t="s">
        <v>125</v>
      </c>
      <c r="G92" s="680"/>
      <c r="H92" s="681"/>
      <c r="I92" s="682"/>
      <c r="J92" s="391">
        <v>30</v>
      </c>
      <c r="K92" s="461">
        <v>30</v>
      </c>
      <c r="L92" s="808"/>
      <c r="M92" s="809"/>
      <c r="N92" s="809"/>
      <c r="O92" s="809"/>
      <c r="P92" s="809"/>
      <c r="Q92" s="809"/>
      <c r="R92" s="820"/>
    </row>
    <row r="93" spans="1:18" x14ac:dyDescent="0.25">
      <c r="A93" s="352"/>
      <c r="B93" s="349"/>
      <c r="C93" s="349"/>
      <c r="D93" s="349"/>
      <c r="E93" s="861" t="s">
        <v>164</v>
      </c>
      <c r="F93" s="861"/>
      <c r="G93" s="861"/>
      <c r="H93" s="861"/>
      <c r="I93" s="861"/>
      <c r="J93" s="465">
        <f>SUM(J79:J92)</f>
        <v>420</v>
      </c>
      <c r="K93" s="466">
        <f>SUM(K79:K92)</f>
        <v>420</v>
      </c>
      <c r="L93" s="422"/>
      <c r="M93" s="349"/>
      <c r="N93" s="349"/>
      <c r="O93" s="349"/>
      <c r="P93" s="349"/>
      <c r="Q93" s="349"/>
      <c r="R93" s="351"/>
    </row>
    <row r="94" spans="1:18" ht="22.5" customHeight="1" thickBot="1" x14ac:dyDescent="0.3">
      <c r="A94" s="353"/>
      <c r="B94" s="354"/>
      <c r="C94" s="354"/>
      <c r="D94" s="354"/>
      <c r="E94" s="354"/>
      <c r="F94" s="354"/>
      <c r="G94" s="354"/>
      <c r="H94" s="354"/>
      <c r="I94" s="354"/>
      <c r="J94" s="354"/>
      <c r="K94" s="354"/>
      <c r="L94" s="354"/>
      <c r="M94" s="354"/>
      <c r="N94" s="354"/>
      <c r="O94" s="354"/>
      <c r="P94" s="354"/>
      <c r="Q94" s="354"/>
      <c r="R94" s="355"/>
    </row>
    <row r="95" spans="1:18" ht="22.5" customHeight="1" thickBot="1" x14ac:dyDescent="0.3"/>
    <row r="96" spans="1:18" x14ac:dyDescent="0.25">
      <c r="A96" s="573" t="s">
        <v>289</v>
      </c>
      <c r="B96" s="346"/>
      <c r="C96" s="346"/>
      <c r="D96" s="346"/>
      <c r="E96" s="387"/>
      <c r="F96" s="346"/>
      <c r="G96" s="346"/>
      <c r="H96" s="346"/>
      <c r="I96" s="346"/>
      <c r="J96" s="346"/>
      <c r="K96" s="346"/>
      <c r="L96" s="462"/>
      <c r="M96" s="418"/>
      <c r="N96" s="418"/>
      <c r="O96" s="418"/>
      <c r="P96" s="463"/>
      <c r="Q96" s="463"/>
      <c r="R96" s="464"/>
    </row>
    <row r="97" spans="1:18" x14ac:dyDescent="0.25">
      <c r="J97" s="364" t="s">
        <v>161</v>
      </c>
      <c r="K97" s="672" t="s">
        <v>162</v>
      </c>
      <c r="L97" s="422"/>
      <c r="M97" s="349"/>
      <c r="N97" s="349"/>
      <c r="O97" s="349"/>
      <c r="P97" s="349"/>
      <c r="Q97" s="349"/>
      <c r="R97" s="434"/>
    </row>
    <row r="98" spans="1:18" x14ac:dyDescent="0.25">
      <c r="E98" s="393" t="s">
        <v>147</v>
      </c>
      <c r="F98" s="392" t="s">
        <v>113</v>
      </c>
      <c r="G98" s="395"/>
      <c r="H98" s="396"/>
      <c r="I98" s="397"/>
      <c r="J98" s="391">
        <v>4</v>
      </c>
      <c r="K98" s="461">
        <v>4</v>
      </c>
      <c r="L98" s="422"/>
      <c r="M98" s="349"/>
      <c r="N98" s="349"/>
      <c r="O98" s="349"/>
      <c r="P98" s="349"/>
      <c r="Q98" s="349"/>
      <c r="R98" s="434"/>
    </row>
    <row r="99" spans="1:18" ht="14.25" customHeight="1" thickBot="1" x14ac:dyDescent="0.3">
      <c r="E99" s="394" t="s">
        <v>148</v>
      </c>
      <c r="F99" s="752" t="s">
        <v>116</v>
      </c>
      <c r="G99" s="753"/>
      <c r="H99" s="753"/>
      <c r="I99" s="754"/>
      <c r="J99" s="391">
        <v>4</v>
      </c>
      <c r="K99" s="461">
        <v>4</v>
      </c>
      <c r="L99" s="422"/>
      <c r="M99" s="349"/>
      <c r="N99" s="349"/>
      <c r="O99" s="349"/>
      <c r="P99" s="349"/>
      <c r="Q99" s="349"/>
      <c r="R99" s="434"/>
    </row>
    <row r="100" spans="1:18" ht="14.25" customHeight="1" thickBot="1" x14ac:dyDescent="0.3">
      <c r="E100" s="393" t="s">
        <v>149</v>
      </c>
      <c r="F100" s="811" t="s">
        <v>118</v>
      </c>
      <c r="G100" s="812"/>
      <c r="H100" s="812"/>
      <c r="I100" s="813"/>
      <c r="J100" s="391">
        <v>4</v>
      </c>
      <c r="K100" s="461">
        <v>2</v>
      </c>
      <c r="L100" s="422"/>
      <c r="M100" s="349"/>
      <c r="N100" s="349"/>
      <c r="O100" s="583" t="s">
        <v>298</v>
      </c>
      <c r="P100" s="581">
        <f>+K104/J104</f>
        <v>0.91666666666666663</v>
      </c>
      <c r="Q100" s="582" t="str">
        <f>+IF(P100&lt;1,"INACEPTABLE","ACEPTABLE")</f>
        <v>INACEPTABLE</v>
      </c>
      <c r="R100" s="434"/>
    </row>
    <row r="101" spans="1:18" ht="14.25" customHeight="1" x14ac:dyDescent="0.25">
      <c r="E101" s="394" t="s">
        <v>150</v>
      </c>
      <c r="F101" s="752" t="s">
        <v>139</v>
      </c>
      <c r="G101" s="753"/>
      <c r="H101" s="753"/>
      <c r="I101" s="754"/>
      <c r="J101" s="391">
        <v>4</v>
      </c>
      <c r="K101" s="461">
        <v>4</v>
      </c>
      <c r="L101" s="422"/>
      <c r="M101" s="349"/>
      <c r="N101" s="349"/>
      <c r="O101" s="349"/>
      <c r="P101" s="349"/>
      <c r="Q101" s="349"/>
      <c r="R101" s="434"/>
    </row>
    <row r="102" spans="1:18" ht="14.25" customHeight="1" x14ac:dyDescent="0.25">
      <c r="E102" s="393" t="s">
        <v>151</v>
      </c>
      <c r="F102" s="811" t="s">
        <v>430</v>
      </c>
      <c r="G102" s="812"/>
      <c r="H102" s="812"/>
      <c r="I102" s="813"/>
      <c r="J102" s="391">
        <v>4</v>
      </c>
      <c r="K102" s="461">
        <v>4</v>
      </c>
      <c r="L102" s="422"/>
      <c r="M102" s="349"/>
      <c r="N102" s="349"/>
      <c r="O102" s="349"/>
      <c r="P102" s="349"/>
      <c r="Q102" s="349"/>
      <c r="R102" s="434"/>
    </row>
    <row r="103" spans="1:18" ht="14.25" customHeight="1" x14ac:dyDescent="0.25">
      <c r="E103" s="394" t="s">
        <v>152</v>
      </c>
      <c r="F103" s="752" t="s">
        <v>140</v>
      </c>
      <c r="G103" s="753"/>
      <c r="H103" s="753"/>
      <c r="I103" s="754"/>
      <c r="J103" s="391">
        <v>4</v>
      </c>
      <c r="K103" s="461">
        <v>4</v>
      </c>
      <c r="L103" s="808"/>
      <c r="M103" s="809"/>
      <c r="N103" s="809"/>
      <c r="O103" s="809"/>
      <c r="P103" s="809"/>
      <c r="Q103" s="809"/>
      <c r="R103" s="810"/>
    </row>
    <row r="104" spans="1:18" ht="15.75" thickBot="1" x14ac:dyDescent="0.3">
      <c r="E104" s="807" t="s">
        <v>164</v>
      </c>
      <c r="F104" s="807"/>
      <c r="G104" s="807"/>
      <c r="H104" s="807"/>
      <c r="I104" s="807"/>
      <c r="J104" s="465">
        <f>SUM(J98:J103)</f>
        <v>24</v>
      </c>
      <c r="K104" s="466">
        <f>SUM(K98:K103)</f>
        <v>22</v>
      </c>
      <c r="L104" s="422"/>
      <c r="M104" s="349"/>
      <c r="N104" s="349"/>
      <c r="O104" s="349"/>
      <c r="P104" s="349"/>
      <c r="Q104" s="349"/>
      <c r="R104" s="434"/>
    </row>
    <row r="105" spans="1:18" x14ac:dyDescent="0.25">
      <c r="A105" s="574" t="s">
        <v>287</v>
      </c>
      <c r="B105" s="418"/>
      <c r="C105" s="418"/>
      <c r="D105" s="418"/>
      <c r="E105" s="419"/>
      <c r="F105" s="418"/>
      <c r="G105" s="418"/>
      <c r="H105" s="418"/>
      <c r="I105" s="418"/>
      <c r="J105" s="418"/>
      <c r="K105" s="464"/>
      <c r="L105" s="462"/>
      <c r="M105" s="418"/>
      <c r="N105" s="418"/>
      <c r="O105" s="418"/>
      <c r="P105" s="463"/>
      <c r="Q105" s="463"/>
      <c r="R105" s="464"/>
    </row>
    <row r="106" spans="1:18" x14ac:dyDescent="0.25">
      <c r="A106" s="422"/>
      <c r="B106" s="349"/>
      <c r="C106" s="349"/>
      <c r="D106" s="349"/>
      <c r="E106" s="349"/>
      <c r="F106" s="349"/>
      <c r="G106" s="349"/>
      <c r="H106" s="349"/>
      <c r="I106" s="349"/>
      <c r="J106" s="364" t="s">
        <v>161</v>
      </c>
      <c r="K106" s="468" t="s">
        <v>162</v>
      </c>
      <c r="L106" s="808" t="s">
        <v>163</v>
      </c>
      <c r="M106" s="809"/>
      <c r="N106" s="809"/>
      <c r="O106" s="809"/>
      <c r="P106" s="809"/>
      <c r="Q106" s="809"/>
      <c r="R106" s="810"/>
    </row>
    <row r="107" spans="1:18" x14ac:dyDescent="0.25">
      <c r="A107" s="422"/>
      <c r="B107" s="349"/>
      <c r="C107" s="349"/>
      <c r="D107" s="349"/>
      <c r="E107" s="393" t="s">
        <v>153</v>
      </c>
      <c r="F107" s="392" t="s">
        <v>123</v>
      </c>
      <c r="G107" s="395"/>
      <c r="H107" s="396"/>
      <c r="I107" s="397"/>
      <c r="J107" s="391">
        <v>1</v>
      </c>
      <c r="K107" s="469">
        <v>1</v>
      </c>
      <c r="L107" s="808"/>
      <c r="M107" s="809"/>
      <c r="N107" s="809"/>
      <c r="O107" s="809"/>
      <c r="P107" s="809"/>
      <c r="Q107" s="809"/>
      <c r="R107" s="810"/>
    </row>
    <row r="108" spans="1:18" ht="19.5" customHeight="1" thickBot="1" x14ac:dyDescent="0.3">
      <c r="A108" s="422"/>
      <c r="B108" s="349"/>
      <c r="C108" s="349"/>
      <c r="D108" s="349"/>
      <c r="E108" s="394" t="s">
        <v>154</v>
      </c>
      <c r="F108" s="752" t="s">
        <v>141</v>
      </c>
      <c r="G108" s="753"/>
      <c r="H108" s="753"/>
      <c r="I108" s="754"/>
      <c r="J108" s="391">
        <v>1</v>
      </c>
      <c r="K108" s="469">
        <v>1</v>
      </c>
      <c r="L108" s="422"/>
      <c r="M108" s="349"/>
      <c r="N108" s="349"/>
      <c r="O108" s="349"/>
      <c r="P108" s="349"/>
      <c r="Q108" s="349"/>
      <c r="R108" s="434"/>
    </row>
    <row r="109" spans="1:18" ht="21.75" customHeight="1" thickBot="1" x14ac:dyDescent="0.3">
      <c r="A109" s="422"/>
      <c r="B109" s="349"/>
      <c r="C109" s="349"/>
      <c r="D109" s="349"/>
      <c r="E109" s="393" t="s">
        <v>155</v>
      </c>
      <c r="F109" s="811" t="s">
        <v>441</v>
      </c>
      <c r="G109" s="812"/>
      <c r="H109" s="812"/>
      <c r="I109" s="813"/>
      <c r="J109" s="391">
        <v>1</v>
      </c>
      <c r="K109" s="469">
        <v>1</v>
      </c>
      <c r="L109" s="422"/>
      <c r="M109" s="349"/>
      <c r="N109" s="349"/>
      <c r="O109" s="583" t="s">
        <v>297</v>
      </c>
      <c r="P109" s="581">
        <f>+K110/J110</f>
        <v>1</v>
      </c>
      <c r="Q109" s="582" t="str">
        <f>+IF(P109&lt;1,"INACEPTABLE","ACEPTABLE")</f>
        <v>ACEPTABLE</v>
      </c>
      <c r="R109" s="434"/>
    </row>
    <row r="110" spans="1:18" ht="15.75" thickBot="1" x14ac:dyDescent="0.3">
      <c r="A110" s="423"/>
      <c r="B110" s="424"/>
      <c r="C110" s="424"/>
      <c r="D110" s="424"/>
      <c r="E110" s="868" t="s">
        <v>164</v>
      </c>
      <c r="F110" s="868"/>
      <c r="G110" s="868"/>
      <c r="H110" s="868"/>
      <c r="I110" s="868"/>
      <c r="J110" s="467">
        <f>SUM(J107:J109)</f>
        <v>3</v>
      </c>
      <c r="K110" s="470">
        <f>SUM(K107:K109)</f>
        <v>3</v>
      </c>
      <c r="L110" s="423"/>
      <c r="M110" s="424"/>
      <c r="N110" s="424"/>
      <c r="O110" s="424"/>
      <c r="P110" s="424"/>
      <c r="Q110" s="424"/>
      <c r="R110" s="426"/>
    </row>
    <row r="111" spans="1:18" x14ac:dyDescent="0.25">
      <c r="K111" s="349"/>
      <c r="L111" s="349"/>
      <c r="M111" s="349"/>
      <c r="N111" s="349"/>
      <c r="O111" s="349"/>
      <c r="P111" s="349"/>
      <c r="Q111" s="349"/>
      <c r="R111" s="349"/>
    </row>
    <row r="112" spans="1:18" ht="15.75" thickBot="1" x14ac:dyDescent="0.3">
      <c r="K112" s="349"/>
      <c r="L112" s="349"/>
      <c r="M112" s="349"/>
      <c r="N112" s="349"/>
      <c r="O112" s="349"/>
      <c r="P112" s="349"/>
      <c r="Q112" s="349"/>
      <c r="R112" s="349"/>
    </row>
    <row r="113" spans="1:18" ht="15.75" thickBot="1" x14ac:dyDescent="0.3">
      <c r="A113" s="804" t="s">
        <v>165</v>
      </c>
      <c r="B113" s="805"/>
      <c r="C113" s="805"/>
      <c r="D113" s="805"/>
      <c r="E113" s="805"/>
      <c r="F113" s="805"/>
      <c r="G113" s="805"/>
      <c r="H113" s="805"/>
      <c r="I113" s="805"/>
      <c r="J113" s="805"/>
      <c r="K113" s="805"/>
      <c r="L113" s="805"/>
      <c r="M113" s="805"/>
      <c r="N113" s="805"/>
      <c r="O113" s="805"/>
      <c r="P113" s="805"/>
      <c r="Q113" s="805"/>
      <c r="R113" s="806"/>
    </row>
    <row r="114" spans="1:18" ht="15.75" thickBot="1" x14ac:dyDescent="0.3">
      <c r="K114" s="349"/>
      <c r="L114" s="349"/>
      <c r="M114" s="349"/>
      <c r="N114" s="349"/>
      <c r="O114" s="349"/>
      <c r="P114" s="349"/>
      <c r="Q114" s="349"/>
      <c r="R114" s="351"/>
    </row>
    <row r="115" spans="1:18" ht="18" x14ac:dyDescent="0.35">
      <c r="A115" s="572" t="s">
        <v>291</v>
      </c>
      <c r="B115" s="346"/>
      <c r="C115" s="346"/>
      <c r="D115" s="346"/>
      <c r="E115" s="387"/>
      <c r="F115" s="346"/>
      <c r="G115" s="346"/>
      <c r="H115" s="346"/>
      <c r="I115" s="346"/>
      <c r="J115" s="346"/>
      <c r="K115" s="347"/>
      <c r="L115" s="346"/>
      <c r="M115" s="346"/>
      <c r="N115" s="346"/>
      <c r="O115" s="346"/>
      <c r="P115" s="356"/>
      <c r="Q115" s="356"/>
      <c r="R115" s="347"/>
    </row>
    <row r="116" spans="1:18" x14ac:dyDescent="0.25">
      <c r="A116" s="400"/>
      <c r="B116" s="349" t="s">
        <v>166</v>
      </c>
      <c r="C116" s="349"/>
      <c r="D116" s="349"/>
      <c r="E116" s="398"/>
      <c r="F116" s="349"/>
      <c r="G116" s="349"/>
      <c r="H116" s="349"/>
      <c r="I116" s="349"/>
      <c r="J116" s="349"/>
      <c r="K116" s="351"/>
      <c r="L116" s="349"/>
      <c r="M116" s="349"/>
      <c r="N116" s="349"/>
      <c r="O116" s="349"/>
      <c r="P116" s="386"/>
      <c r="Q116" s="386"/>
      <c r="R116" s="351"/>
    </row>
    <row r="117" spans="1:18" ht="18.75" thickBot="1" x14ac:dyDescent="0.4">
      <c r="A117" s="352"/>
      <c r="B117" s="349" t="s">
        <v>292</v>
      </c>
      <c r="C117" s="349"/>
      <c r="D117" s="349"/>
      <c r="E117" s="349"/>
      <c r="F117" s="349"/>
      <c r="G117" s="349"/>
      <c r="H117" s="349"/>
      <c r="I117" s="349"/>
      <c r="J117" s="399"/>
      <c r="K117" s="401"/>
      <c r="L117" s="349"/>
      <c r="M117" s="349"/>
      <c r="N117" s="349"/>
      <c r="O117" s="349"/>
      <c r="P117" s="349"/>
      <c r="Q117" s="349"/>
      <c r="R117" s="351"/>
    </row>
    <row r="118" spans="1:18" ht="15.75" thickBot="1" x14ac:dyDescent="0.3">
      <c r="A118" s="352"/>
      <c r="B118" s="349" t="s">
        <v>293</v>
      </c>
      <c r="C118" s="349"/>
      <c r="D118" s="349"/>
      <c r="E118" s="349"/>
      <c r="F118" s="349"/>
      <c r="G118" s="349"/>
      <c r="H118" s="349"/>
      <c r="I118" s="349"/>
      <c r="J118" s="399"/>
      <c r="K118" s="584" t="s">
        <v>1</v>
      </c>
      <c r="L118" s="349"/>
      <c r="M118" s="349"/>
      <c r="N118" s="349"/>
      <c r="O118" s="349"/>
      <c r="P118" s="349"/>
      <c r="Q118" s="349"/>
      <c r="R118" s="351"/>
    </row>
    <row r="119" spans="1:18" ht="18" x14ac:dyDescent="0.35">
      <c r="A119" s="352"/>
      <c r="B119" s="349"/>
      <c r="C119" s="349"/>
      <c r="D119" s="349"/>
      <c r="E119" s="393" t="s">
        <v>156</v>
      </c>
      <c r="F119" s="392" t="s">
        <v>121</v>
      </c>
      <c r="G119" s="395"/>
      <c r="H119" s="396"/>
      <c r="I119" s="397"/>
      <c r="J119" s="415"/>
      <c r="K119" s="485" t="s">
        <v>2</v>
      </c>
      <c r="N119" s="575" t="s">
        <v>294</v>
      </c>
      <c r="O119" s="602">
        <v>1</v>
      </c>
      <c r="P119" s="576" t="str">
        <f>+IF(O119=1,"ACEPTABLE","PENALIZACIÓN")</f>
        <v>ACEPTABLE</v>
      </c>
      <c r="Q119" s="349"/>
      <c r="R119" s="351"/>
    </row>
    <row r="120" spans="1:18" ht="18" x14ac:dyDescent="0.35">
      <c r="A120" s="352"/>
      <c r="B120" s="349"/>
      <c r="C120" s="349"/>
      <c r="D120" s="349"/>
      <c r="E120" s="394" t="s">
        <v>157</v>
      </c>
      <c r="F120" s="752" t="s">
        <v>120</v>
      </c>
      <c r="G120" s="753"/>
      <c r="H120" s="753"/>
      <c r="I120" s="754"/>
      <c r="J120" s="416"/>
      <c r="K120" s="485" t="s">
        <v>2</v>
      </c>
      <c r="N120" s="577" t="s">
        <v>295</v>
      </c>
      <c r="O120" s="603">
        <v>0</v>
      </c>
      <c r="P120" s="578" t="str">
        <f>+IF(O120=1,"ACEPTABLE","PENALIZACIÓN")</f>
        <v>PENALIZACIÓN</v>
      </c>
      <c r="Q120" s="349"/>
      <c r="R120" s="351"/>
    </row>
    <row r="121" spans="1:18" ht="18.75" thickBot="1" x14ac:dyDescent="0.4">
      <c r="A121" s="352"/>
      <c r="B121" s="349"/>
      <c r="C121" s="349"/>
      <c r="D121" s="349"/>
      <c r="E121" s="393" t="s">
        <v>158</v>
      </c>
      <c r="F121" s="392" t="s">
        <v>122</v>
      </c>
      <c r="G121" s="395"/>
      <c r="H121" s="396"/>
      <c r="I121" s="397"/>
      <c r="J121" s="415"/>
      <c r="K121" s="485" t="s">
        <v>2</v>
      </c>
      <c r="N121" s="579" t="s">
        <v>296</v>
      </c>
      <c r="O121" s="604">
        <v>1</v>
      </c>
      <c r="P121" s="580" t="str">
        <f>+IF(O121=1,"ACEPTABLE","PENALIZACIÓN")</f>
        <v>ACEPTABLE</v>
      </c>
      <c r="Q121" s="349"/>
      <c r="R121" s="351"/>
    </row>
    <row r="122" spans="1:18" ht="15.75" thickBot="1" x14ac:dyDescent="0.3">
      <c r="A122" s="353"/>
      <c r="B122" s="354"/>
      <c r="C122" s="354"/>
      <c r="D122" s="354"/>
      <c r="E122" s="402"/>
      <c r="F122" s="403"/>
      <c r="G122" s="404"/>
      <c r="H122" s="405"/>
      <c r="I122" s="406"/>
      <c r="J122" s="407"/>
      <c r="K122" s="585"/>
      <c r="L122" s="388"/>
      <c r="M122" s="354"/>
      <c r="N122" s="354"/>
      <c r="O122" s="354"/>
      <c r="P122" s="354"/>
      <c r="Q122" s="354"/>
      <c r="R122" s="355"/>
    </row>
    <row r="123" spans="1:18" ht="15.75" thickBot="1" x14ac:dyDescent="0.3">
      <c r="A123" s="352"/>
      <c r="B123" s="349"/>
      <c r="C123" s="349"/>
      <c r="D123" s="349"/>
      <c r="E123" s="408"/>
      <c r="F123" s="382"/>
      <c r="G123" s="409"/>
      <c r="H123" s="409"/>
      <c r="I123" s="409"/>
      <c r="J123" s="410"/>
      <c r="K123" s="410"/>
      <c r="L123" s="361"/>
      <c r="M123" s="349"/>
      <c r="N123" s="349"/>
      <c r="O123" s="349"/>
      <c r="P123" s="349"/>
      <c r="Q123" s="349"/>
      <c r="R123" s="351"/>
    </row>
    <row r="124" spans="1:18" ht="18.75" thickBot="1" x14ac:dyDescent="0.4">
      <c r="A124" s="572" t="s">
        <v>290</v>
      </c>
      <c r="B124" s="346"/>
      <c r="C124" s="346"/>
      <c r="D124" s="346"/>
      <c r="E124" s="586"/>
      <c r="F124" s="503"/>
      <c r="G124" s="505"/>
      <c r="H124" s="505"/>
      <c r="I124" s="505"/>
      <c r="J124" s="587"/>
      <c r="K124" s="592"/>
      <c r="L124" s="506"/>
      <c r="M124" s="346"/>
      <c r="N124" s="346"/>
      <c r="O124" s="346"/>
      <c r="P124" s="346"/>
      <c r="Q124" s="346"/>
      <c r="R124" s="347"/>
    </row>
    <row r="125" spans="1:18" ht="15.75" thickBot="1" x14ac:dyDescent="0.3">
      <c r="A125" s="352"/>
      <c r="B125" s="349"/>
      <c r="C125" s="349"/>
      <c r="D125" s="349"/>
      <c r="E125" s="398"/>
      <c r="F125" s="349"/>
      <c r="G125" s="349"/>
      <c r="H125" s="349"/>
      <c r="I125" s="349"/>
      <c r="J125" s="349"/>
      <c r="K125" s="351"/>
      <c r="L125" s="349"/>
      <c r="M125" s="349"/>
      <c r="N125" s="349"/>
      <c r="O125" s="590" t="s">
        <v>302</v>
      </c>
      <c r="P125" s="591" t="s">
        <v>301</v>
      </c>
      <c r="Q125" s="591" t="s">
        <v>303</v>
      </c>
      <c r="R125" s="676" t="s">
        <v>211</v>
      </c>
    </row>
    <row r="126" spans="1:18" ht="16.5" customHeight="1" x14ac:dyDescent="0.35">
      <c r="A126" s="400"/>
      <c r="B126" s="862" t="s">
        <v>300</v>
      </c>
      <c r="C126" s="862"/>
      <c r="D126" s="862"/>
      <c r="E126" s="862"/>
      <c r="F126" s="862"/>
      <c r="G126" s="862"/>
      <c r="H126" s="862"/>
      <c r="I126" s="862"/>
      <c r="J126" s="862"/>
      <c r="K126" s="863"/>
      <c r="L126" s="349"/>
      <c r="M126" s="866" t="s">
        <v>304</v>
      </c>
      <c r="N126" s="867"/>
      <c r="O126" s="605">
        <v>5</v>
      </c>
      <c r="P126" s="606">
        <v>4</v>
      </c>
      <c r="Q126" s="606">
        <v>1</v>
      </c>
      <c r="R126" s="589" t="str">
        <f>+IF(Q126&gt;=1,"Penalización","Aceptable")</f>
        <v>Penalización</v>
      </c>
    </row>
    <row r="127" spans="1:18" ht="18.75" thickBot="1" x14ac:dyDescent="0.4">
      <c r="A127" s="352"/>
      <c r="B127" s="862"/>
      <c r="C127" s="862"/>
      <c r="D127" s="862"/>
      <c r="E127" s="862"/>
      <c r="F127" s="862"/>
      <c r="G127" s="862"/>
      <c r="H127" s="862"/>
      <c r="I127" s="862"/>
      <c r="J127" s="862"/>
      <c r="K127" s="863"/>
      <c r="L127" s="349"/>
      <c r="M127" s="859" t="s">
        <v>305</v>
      </c>
      <c r="N127" s="860"/>
      <c r="O127" s="604">
        <v>1</v>
      </c>
      <c r="P127" s="607">
        <v>1</v>
      </c>
      <c r="Q127" s="607">
        <v>0</v>
      </c>
      <c r="R127" s="588" t="str">
        <f>+IF(Q127&gt;=1,"Penalización","Aceptable")</f>
        <v>Aceptable</v>
      </c>
    </row>
    <row r="128" spans="1:18" ht="43.5" customHeight="1" thickBot="1" x14ac:dyDescent="0.3">
      <c r="A128" s="353"/>
      <c r="B128" s="864"/>
      <c r="C128" s="864"/>
      <c r="D128" s="864"/>
      <c r="E128" s="864"/>
      <c r="F128" s="864"/>
      <c r="G128" s="864"/>
      <c r="H128" s="864"/>
      <c r="I128" s="864"/>
      <c r="J128" s="864"/>
      <c r="K128" s="865"/>
      <c r="L128" s="388"/>
      <c r="M128" s="354"/>
      <c r="N128" s="354"/>
      <c r="O128" s="354"/>
      <c r="P128" s="354"/>
      <c r="Q128" s="354"/>
      <c r="R128" s="355"/>
    </row>
    <row r="129" spans="1:45" ht="15.75" thickBot="1" x14ac:dyDescent="0.3">
      <c r="A129" s="352"/>
      <c r="B129" s="349"/>
      <c r="C129" s="349"/>
      <c r="D129" s="349"/>
      <c r="E129" s="408"/>
      <c r="F129" s="382"/>
      <c r="G129" s="409"/>
      <c r="H129" s="409"/>
      <c r="I129" s="409"/>
      <c r="J129" s="410"/>
      <c r="K129" s="410"/>
      <c r="L129" s="361"/>
      <c r="M129" s="349"/>
      <c r="N129" s="349"/>
      <c r="O129" s="349"/>
      <c r="P129" s="349"/>
      <c r="Q129" s="349"/>
      <c r="R129" s="351"/>
    </row>
    <row r="130" spans="1:45" ht="15.75" thickBot="1" x14ac:dyDescent="0.3">
      <c r="A130" s="496" t="s">
        <v>215</v>
      </c>
      <c r="B130" s="346"/>
      <c r="C130" s="346"/>
      <c r="D130" s="346"/>
      <c r="E130" s="346"/>
      <c r="F130" s="346"/>
      <c r="G130" s="346"/>
      <c r="H130" s="346"/>
      <c r="I130" s="346"/>
      <c r="J130" s="346"/>
      <c r="K130" s="497" t="s">
        <v>1</v>
      </c>
      <c r="L130" s="482" t="s">
        <v>169</v>
      </c>
      <c r="M130" s="482" t="s">
        <v>1</v>
      </c>
      <c r="N130" s="482" t="s">
        <v>168</v>
      </c>
      <c r="O130" s="482" t="s">
        <v>170</v>
      </c>
      <c r="P130" s="483" t="s">
        <v>167</v>
      </c>
      <c r="Q130" s="748" t="s">
        <v>214</v>
      </c>
      <c r="R130" s="748"/>
      <c r="S130" s="454" t="s">
        <v>211</v>
      </c>
    </row>
    <row r="131" spans="1:45" x14ac:dyDescent="0.25">
      <c r="A131" s="352"/>
      <c r="B131" s="349"/>
      <c r="C131" s="349"/>
      <c r="D131" s="349"/>
      <c r="E131" s="608" t="s">
        <v>323</v>
      </c>
      <c r="F131" s="494" t="s">
        <v>213</v>
      </c>
      <c r="G131" s="495"/>
      <c r="H131" s="495"/>
      <c r="I131" s="495"/>
      <c r="J131" s="415"/>
      <c r="K131" s="498" t="s">
        <v>2</v>
      </c>
      <c r="L131" s="492">
        <v>5</v>
      </c>
      <c r="M131" s="445">
        <v>1</v>
      </c>
      <c r="N131" s="446">
        <f>+L131*M131</f>
        <v>5</v>
      </c>
      <c r="O131" s="446">
        <v>1</v>
      </c>
      <c r="P131" s="484">
        <f>+L131*O131</f>
        <v>5</v>
      </c>
      <c r="Q131" s="349"/>
      <c r="R131" s="351"/>
      <c r="S131" s="749" t="str">
        <f>+IF(R134="INACEPTABLE","PENALIZACIÓN","ACEPTABLE")</f>
        <v>ACEPTABLE</v>
      </c>
    </row>
    <row r="132" spans="1:45" x14ac:dyDescent="0.25">
      <c r="A132" s="360"/>
      <c r="B132" s="349"/>
      <c r="C132" s="349"/>
      <c r="D132" s="349"/>
      <c r="E132" s="609" t="s">
        <v>324</v>
      </c>
      <c r="F132" s="733" t="s">
        <v>0</v>
      </c>
      <c r="G132" s="733"/>
      <c r="H132" s="733"/>
      <c r="I132" s="733"/>
      <c r="J132" s="416"/>
      <c r="K132" s="498" t="s">
        <v>2</v>
      </c>
      <c r="L132" s="493">
        <v>3</v>
      </c>
      <c r="M132" s="391">
        <v>0</v>
      </c>
      <c r="N132" s="368">
        <f t="shared" ref="N132:N133" si="11">+L132*M132</f>
        <v>0</v>
      </c>
      <c r="O132" s="368">
        <v>1</v>
      </c>
      <c r="P132" s="485">
        <f t="shared" ref="P132:P133" si="12">+L132*O132</f>
        <v>3</v>
      </c>
      <c r="Q132" s="349"/>
      <c r="R132" s="434"/>
      <c r="S132" s="750"/>
    </row>
    <row r="133" spans="1:45" x14ac:dyDescent="0.25">
      <c r="A133" s="352"/>
      <c r="B133" s="349"/>
      <c r="C133" s="349"/>
      <c r="D133" s="349"/>
      <c r="E133" s="608" t="s">
        <v>325</v>
      </c>
      <c r="F133" s="494" t="s">
        <v>315</v>
      </c>
      <c r="G133" s="495"/>
      <c r="H133" s="495"/>
      <c r="I133" s="495"/>
      <c r="J133" s="415"/>
      <c r="K133" s="498" t="s">
        <v>2</v>
      </c>
      <c r="L133" s="493">
        <v>4</v>
      </c>
      <c r="M133" s="391">
        <v>1</v>
      </c>
      <c r="N133" s="368">
        <f t="shared" si="11"/>
        <v>4</v>
      </c>
      <c r="O133" s="368">
        <v>1</v>
      </c>
      <c r="P133" s="485">
        <f t="shared" si="12"/>
        <v>4</v>
      </c>
      <c r="Q133" s="787" t="s">
        <v>214</v>
      </c>
      <c r="R133" s="755"/>
      <c r="S133" s="750"/>
    </row>
    <row r="134" spans="1:45" ht="15.75" thickBot="1" x14ac:dyDescent="0.3">
      <c r="A134" s="353"/>
      <c r="B134" s="354"/>
      <c r="C134" s="354"/>
      <c r="D134" s="354"/>
      <c r="E134" s="354"/>
      <c r="F134" s="354"/>
      <c r="G134" s="354"/>
      <c r="H134" s="354"/>
      <c r="I134" s="354"/>
      <c r="J134" s="354"/>
      <c r="K134" s="355"/>
      <c r="L134" s="354"/>
      <c r="M134" s="486" t="s">
        <v>171</v>
      </c>
      <c r="N134" s="487">
        <f>SUM(N131:N133)</f>
        <v>9</v>
      </c>
      <c r="O134" s="486" t="s">
        <v>172</v>
      </c>
      <c r="P134" s="488">
        <f>SUM(P131:P133)</f>
        <v>12</v>
      </c>
      <c r="Q134" s="491">
        <f>+N134/P134*10</f>
        <v>7.5</v>
      </c>
      <c r="R134" s="459" t="str">
        <f>+IF(Q134&lt;7,"INACEPTABLE","ACEPTABLE")</f>
        <v>ACEPTABLE</v>
      </c>
      <c r="S134" s="751"/>
    </row>
    <row r="135" spans="1:45" ht="15.75" thickBot="1" x14ac:dyDescent="0.3">
      <c r="L135" s="349"/>
      <c r="M135" s="481"/>
      <c r="N135" s="410"/>
      <c r="O135" s="481"/>
      <c r="P135" s="410"/>
      <c r="Q135" s="595"/>
      <c r="R135" s="410"/>
      <c r="S135" s="596"/>
    </row>
    <row r="136" spans="1:45" ht="15.75" thickBot="1" x14ac:dyDescent="0.3">
      <c r="A136" s="357" t="s">
        <v>218</v>
      </c>
      <c r="B136" s="346"/>
      <c r="C136" s="346"/>
      <c r="D136" s="346"/>
      <c r="E136" s="346"/>
      <c r="F136" s="346"/>
      <c r="G136" s="346"/>
      <c r="H136" s="346"/>
      <c r="I136" s="346"/>
      <c r="J136" s="347"/>
      <c r="K136" s="598" t="s">
        <v>1</v>
      </c>
      <c r="L136" s="667" t="s">
        <v>169</v>
      </c>
      <c r="M136" s="667" t="s">
        <v>1</v>
      </c>
      <c r="N136" s="667" t="s">
        <v>168</v>
      </c>
      <c r="O136" s="667" t="s">
        <v>170</v>
      </c>
      <c r="P136" s="591" t="s">
        <v>167</v>
      </c>
      <c r="Q136" s="857" t="s">
        <v>217</v>
      </c>
      <c r="R136" s="858"/>
      <c r="S136" s="599" t="s">
        <v>211</v>
      </c>
      <c r="AA136" s="383"/>
      <c r="AB136" s="383"/>
      <c r="AC136" s="383"/>
      <c r="AD136" s="383"/>
      <c r="AE136" s="383"/>
      <c r="AF136" s="383"/>
      <c r="AG136" s="383"/>
      <c r="AH136" s="383"/>
      <c r="AI136" s="383"/>
      <c r="AJ136" s="383"/>
      <c r="AK136" s="383"/>
      <c r="AL136" s="383"/>
      <c r="AM136" s="383"/>
      <c r="AN136" s="383"/>
      <c r="AO136" s="383"/>
      <c r="AP136" s="383"/>
      <c r="AQ136" s="383"/>
      <c r="AR136" s="383"/>
      <c r="AS136" s="383"/>
    </row>
    <row r="137" spans="1:45" x14ac:dyDescent="0.25">
      <c r="A137" s="352"/>
      <c r="B137" s="349"/>
      <c r="C137" s="349"/>
      <c r="D137" s="349"/>
      <c r="E137" s="683" t="s">
        <v>322</v>
      </c>
      <c r="F137" s="869" t="s">
        <v>317</v>
      </c>
      <c r="G137" s="869"/>
      <c r="H137" s="869"/>
      <c r="I137" s="869"/>
      <c r="J137" s="870"/>
      <c r="K137" s="597" t="s">
        <v>2</v>
      </c>
      <c r="L137" s="518">
        <v>5</v>
      </c>
      <c r="M137" s="671">
        <v>1</v>
      </c>
      <c r="N137" s="657">
        <f>+L137*M137</f>
        <v>5</v>
      </c>
      <c r="O137" s="657">
        <v>1</v>
      </c>
      <c r="P137" s="519">
        <f>+L137*O137</f>
        <v>5</v>
      </c>
      <c r="Q137" s="349"/>
      <c r="R137" s="349"/>
      <c r="S137" s="739" t="str">
        <f>+IF(R146="INACEPTABLE","PENALIZACIÓN","ACEPTABLE")</f>
        <v>PENALIZACIÓN</v>
      </c>
      <c r="AA137" s="383"/>
      <c r="AB137" s="383"/>
      <c r="AC137" s="383"/>
      <c r="AD137" s="477"/>
      <c r="AE137" s="383"/>
      <c r="AF137" s="383"/>
      <c r="AG137" s="383"/>
      <c r="AH137" s="383"/>
      <c r="AI137" s="383"/>
      <c r="AJ137" s="383"/>
      <c r="AK137" s="383"/>
      <c r="AL137" s="383"/>
      <c r="AM137" s="383"/>
      <c r="AN137" s="383"/>
      <c r="AO137" s="383"/>
      <c r="AP137" s="383"/>
      <c r="AQ137" s="383"/>
      <c r="AR137" s="383"/>
      <c r="AS137" s="383"/>
    </row>
    <row r="138" spans="1:45" ht="37.5" customHeight="1" x14ac:dyDescent="0.25">
      <c r="A138" s="359"/>
      <c r="B138" s="349"/>
      <c r="C138" s="349"/>
      <c r="D138" s="349"/>
      <c r="E138" s="684" t="s">
        <v>326</v>
      </c>
      <c r="F138" s="759" t="s">
        <v>306</v>
      </c>
      <c r="G138" s="759"/>
      <c r="H138" s="759"/>
      <c r="I138" s="759"/>
      <c r="J138" s="760"/>
      <c r="K138" s="517" t="s">
        <v>2</v>
      </c>
      <c r="L138" s="520">
        <v>5</v>
      </c>
      <c r="M138" s="673">
        <v>0</v>
      </c>
      <c r="N138" s="658">
        <f t="shared" ref="N138:N139" si="13">+L138*M138</f>
        <v>0</v>
      </c>
      <c r="O138" s="658">
        <v>1</v>
      </c>
      <c r="P138" s="521">
        <f t="shared" ref="P138:P139" si="14">+L138*O138</f>
        <v>5</v>
      </c>
      <c r="Q138" s="349"/>
      <c r="R138" s="349"/>
      <c r="S138" s="739"/>
      <c r="AA138" s="383"/>
      <c r="AB138" s="383"/>
      <c r="AC138" s="383"/>
      <c r="AD138" s="383"/>
      <c r="AE138" s="383"/>
      <c r="AF138" s="383"/>
      <c r="AG138" s="383"/>
      <c r="AH138" s="383"/>
      <c r="AI138" s="383"/>
      <c r="AJ138" s="383"/>
      <c r="AK138" s="383"/>
      <c r="AL138" s="383"/>
      <c r="AM138" s="383"/>
      <c r="AN138" s="383"/>
      <c r="AO138" s="383"/>
      <c r="AP138" s="383"/>
      <c r="AQ138" s="383"/>
      <c r="AR138" s="383"/>
      <c r="AS138" s="383"/>
    </row>
    <row r="139" spans="1:45" ht="15" customHeight="1" x14ac:dyDescent="0.25">
      <c r="A139" s="352"/>
      <c r="B139" s="349"/>
      <c r="C139" s="349"/>
      <c r="D139" s="349"/>
      <c r="E139" s="683" t="s">
        <v>327</v>
      </c>
      <c r="F139" s="761" t="s">
        <v>312</v>
      </c>
      <c r="G139" s="761"/>
      <c r="H139" s="761"/>
      <c r="I139" s="761"/>
      <c r="J139" s="762"/>
      <c r="K139" s="517" t="s">
        <v>2</v>
      </c>
      <c r="L139" s="520">
        <v>4</v>
      </c>
      <c r="M139" s="673">
        <v>1</v>
      </c>
      <c r="N139" s="658">
        <f t="shared" si="13"/>
        <v>4</v>
      </c>
      <c r="O139" s="658">
        <v>1</v>
      </c>
      <c r="P139" s="521">
        <f t="shared" si="14"/>
        <v>4</v>
      </c>
      <c r="Q139" s="349"/>
      <c r="R139" s="349"/>
      <c r="S139" s="739"/>
      <c r="AA139" s="383"/>
      <c r="AB139" s="383"/>
      <c r="AC139" s="383"/>
      <c r="AD139" s="383"/>
      <c r="AE139" s="383"/>
      <c r="AF139" s="383"/>
      <c r="AG139" s="383"/>
      <c r="AH139" s="383"/>
      <c r="AI139" s="383"/>
      <c r="AJ139" s="383"/>
      <c r="AK139" s="383"/>
      <c r="AL139" s="383"/>
      <c r="AM139" s="383"/>
      <c r="AN139" s="383"/>
      <c r="AO139" s="383"/>
      <c r="AP139" s="383"/>
      <c r="AQ139" s="383"/>
      <c r="AR139" s="383"/>
      <c r="AS139" s="383"/>
    </row>
    <row r="140" spans="1:45" ht="32.25" customHeight="1" x14ac:dyDescent="0.25">
      <c r="A140" s="352"/>
      <c r="B140" s="349"/>
      <c r="C140" s="349"/>
      <c r="D140" s="349"/>
      <c r="E140" s="684" t="s">
        <v>328</v>
      </c>
      <c r="F140" s="759" t="s">
        <v>316</v>
      </c>
      <c r="G140" s="759"/>
      <c r="H140" s="759"/>
      <c r="I140" s="759"/>
      <c r="J140" s="760"/>
      <c r="K140" s="517" t="s">
        <v>2</v>
      </c>
      <c r="L140" s="518">
        <v>5</v>
      </c>
      <c r="M140" s="671">
        <v>1</v>
      </c>
      <c r="N140" s="657">
        <f>+L140*M140</f>
        <v>5</v>
      </c>
      <c r="O140" s="657">
        <v>1</v>
      </c>
      <c r="P140" s="519">
        <f>+L140*O140</f>
        <v>5</v>
      </c>
      <c r="Q140" s="361"/>
      <c r="R140" s="349"/>
      <c r="S140" s="739"/>
      <c r="AA140" s="383"/>
      <c r="AB140" s="383"/>
      <c r="AC140" s="383"/>
      <c r="AD140" s="383"/>
      <c r="AE140" s="383"/>
      <c r="AF140" s="383"/>
      <c r="AG140" s="383"/>
      <c r="AH140" s="383"/>
      <c r="AI140" s="383"/>
      <c r="AJ140" s="383"/>
      <c r="AK140" s="383"/>
      <c r="AL140" s="383"/>
      <c r="AM140" s="383"/>
      <c r="AN140" s="383"/>
      <c r="AO140" s="383"/>
      <c r="AP140" s="383"/>
      <c r="AQ140" s="383"/>
      <c r="AR140" s="383"/>
      <c r="AS140" s="383"/>
    </row>
    <row r="141" spans="1:45" ht="21" customHeight="1" x14ac:dyDescent="0.25">
      <c r="A141" s="352"/>
      <c r="B141" s="349"/>
      <c r="C141" s="349"/>
      <c r="D141" s="349"/>
      <c r="E141" s="683" t="s">
        <v>329</v>
      </c>
      <c r="F141" s="761" t="s">
        <v>313</v>
      </c>
      <c r="G141" s="761"/>
      <c r="H141" s="761"/>
      <c r="I141" s="761"/>
      <c r="J141" s="762"/>
      <c r="K141" s="517" t="s">
        <v>2</v>
      </c>
      <c r="L141" s="520">
        <v>3</v>
      </c>
      <c r="M141" s="673">
        <v>0</v>
      </c>
      <c r="N141" s="658">
        <f t="shared" ref="N141:N142" si="15">+L141*M141</f>
        <v>0</v>
      </c>
      <c r="O141" s="658">
        <v>1</v>
      </c>
      <c r="P141" s="521">
        <f t="shared" ref="P141:P142" si="16">+L141*O141</f>
        <v>3</v>
      </c>
      <c r="Q141" s="361"/>
      <c r="R141" s="349"/>
      <c r="S141" s="739"/>
      <c r="AA141" s="383"/>
      <c r="AB141" s="383"/>
      <c r="AC141" s="383"/>
      <c r="AD141" s="383"/>
      <c r="AE141" s="383"/>
      <c r="AF141" s="383"/>
      <c r="AG141" s="383"/>
      <c r="AH141" s="383"/>
      <c r="AI141" s="383"/>
      <c r="AJ141" s="383"/>
      <c r="AK141" s="383"/>
      <c r="AL141" s="383"/>
      <c r="AM141" s="383"/>
      <c r="AN141" s="383"/>
      <c r="AO141" s="383"/>
      <c r="AP141" s="383"/>
      <c r="AQ141" s="383"/>
      <c r="AR141" s="383"/>
      <c r="AS141" s="383"/>
    </row>
    <row r="142" spans="1:45" ht="15" customHeight="1" x14ac:dyDescent="0.25">
      <c r="A142" s="352"/>
      <c r="B142" s="349"/>
      <c r="C142" s="349"/>
      <c r="D142" s="349"/>
      <c r="E142" s="684" t="s">
        <v>330</v>
      </c>
      <c r="F142" s="759" t="s">
        <v>314</v>
      </c>
      <c r="G142" s="759"/>
      <c r="H142" s="759"/>
      <c r="I142" s="759"/>
      <c r="J142" s="760"/>
      <c r="K142" s="517" t="s">
        <v>2</v>
      </c>
      <c r="L142" s="520">
        <v>4</v>
      </c>
      <c r="M142" s="673">
        <v>1</v>
      </c>
      <c r="N142" s="658">
        <f t="shared" si="15"/>
        <v>4</v>
      </c>
      <c r="O142" s="658">
        <v>1</v>
      </c>
      <c r="P142" s="521">
        <f t="shared" si="16"/>
        <v>4</v>
      </c>
      <c r="Q142" s="361"/>
      <c r="R142" s="349"/>
      <c r="S142" s="739"/>
      <c r="AA142" s="383"/>
      <c r="AB142" s="383"/>
      <c r="AC142" s="383"/>
      <c r="AD142" s="383"/>
      <c r="AE142" s="383"/>
      <c r="AF142" s="383"/>
      <c r="AG142" s="383"/>
      <c r="AH142" s="383"/>
      <c r="AI142" s="383"/>
      <c r="AJ142" s="383"/>
      <c r="AK142" s="383"/>
      <c r="AL142" s="383"/>
      <c r="AM142" s="383"/>
      <c r="AN142" s="383"/>
      <c r="AO142" s="383"/>
      <c r="AP142" s="383"/>
      <c r="AQ142" s="383"/>
      <c r="AR142" s="383"/>
      <c r="AS142" s="383"/>
    </row>
    <row r="143" spans="1:45" ht="15" customHeight="1" x14ac:dyDescent="0.25">
      <c r="A143" s="352"/>
      <c r="B143" s="349"/>
      <c r="C143" s="349"/>
      <c r="D143" s="349"/>
      <c r="E143" s="683" t="s">
        <v>331</v>
      </c>
      <c r="F143" s="761" t="s">
        <v>318</v>
      </c>
      <c r="G143" s="761"/>
      <c r="H143" s="761"/>
      <c r="I143" s="761"/>
      <c r="J143" s="762"/>
      <c r="K143" s="517" t="s">
        <v>2</v>
      </c>
      <c r="L143" s="518">
        <v>3</v>
      </c>
      <c r="M143" s="671">
        <v>1</v>
      </c>
      <c r="N143" s="657">
        <f>+L143*M143</f>
        <v>3</v>
      </c>
      <c r="O143" s="657">
        <v>1</v>
      </c>
      <c r="P143" s="519">
        <f>+L143*O143</f>
        <v>3</v>
      </c>
      <c r="Q143" s="361"/>
      <c r="R143" s="349"/>
      <c r="S143" s="739"/>
      <c r="AA143" s="383"/>
      <c r="AB143" s="383"/>
      <c r="AC143" s="383"/>
      <c r="AD143" s="383"/>
      <c r="AE143" s="383"/>
      <c r="AF143" s="383"/>
      <c r="AG143" s="383"/>
      <c r="AH143" s="383"/>
      <c r="AI143" s="383"/>
      <c r="AJ143" s="383"/>
      <c r="AK143" s="383"/>
      <c r="AL143" s="383"/>
      <c r="AM143" s="383"/>
      <c r="AN143" s="383"/>
      <c r="AO143" s="383"/>
      <c r="AP143" s="383"/>
      <c r="AQ143" s="383"/>
      <c r="AR143" s="383"/>
      <c r="AS143" s="383"/>
    </row>
    <row r="144" spans="1:45" ht="36" customHeight="1" x14ac:dyDescent="0.25">
      <c r="A144" s="352"/>
      <c r="B144" s="349"/>
      <c r="C144" s="349"/>
      <c r="D144" s="349"/>
      <c r="E144" s="684" t="s">
        <v>332</v>
      </c>
      <c r="F144" s="759" t="s">
        <v>307</v>
      </c>
      <c r="G144" s="759"/>
      <c r="H144" s="759"/>
      <c r="I144" s="759"/>
      <c r="J144" s="760"/>
      <c r="K144" s="522" t="s">
        <v>2</v>
      </c>
      <c r="L144" s="520">
        <v>4</v>
      </c>
      <c r="M144" s="673">
        <v>0</v>
      </c>
      <c r="N144" s="658">
        <f t="shared" ref="N144:N145" si="17">+L144*M144</f>
        <v>0</v>
      </c>
      <c r="O144" s="658">
        <v>1</v>
      </c>
      <c r="P144" s="521">
        <f t="shared" ref="P144:P145" si="18">+L144*O144</f>
        <v>4</v>
      </c>
      <c r="Q144" s="422"/>
      <c r="R144" s="349"/>
      <c r="S144" s="739"/>
      <c r="AA144" s="383"/>
      <c r="AB144" s="383"/>
      <c r="AC144" s="383"/>
      <c r="AD144" s="383"/>
      <c r="AE144" s="383"/>
      <c r="AF144" s="383"/>
      <c r="AG144" s="383"/>
      <c r="AH144" s="383"/>
      <c r="AI144" s="383"/>
      <c r="AJ144" s="383"/>
      <c r="AK144" s="383"/>
      <c r="AL144" s="383"/>
      <c r="AM144" s="383"/>
      <c r="AN144" s="383"/>
      <c r="AO144" s="383"/>
      <c r="AP144" s="383"/>
      <c r="AQ144" s="383"/>
      <c r="AR144" s="383"/>
      <c r="AS144" s="383"/>
    </row>
    <row r="145" spans="1:16384" ht="15" customHeight="1" x14ac:dyDescent="0.25">
      <c r="A145" s="352"/>
      <c r="B145" s="349"/>
      <c r="C145" s="349"/>
      <c r="D145" s="349"/>
      <c r="E145" s="683" t="s">
        <v>333</v>
      </c>
      <c r="F145" s="761" t="s">
        <v>311</v>
      </c>
      <c r="G145" s="761"/>
      <c r="H145" s="761"/>
      <c r="I145" s="761"/>
      <c r="J145" s="762"/>
      <c r="K145" s="523" t="s">
        <v>2</v>
      </c>
      <c r="L145" s="520">
        <v>5</v>
      </c>
      <c r="M145" s="673">
        <v>1</v>
      </c>
      <c r="N145" s="658">
        <f t="shared" si="17"/>
        <v>5</v>
      </c>
      <c r="O145" s="658">
        <v>1</v>
      </c>
      <c r="P145" s="521">
        <f t="shared" si="18"/>
        <v>5</v>
      </c>
      <c r="Q145" s="741" t="s">
        <v>217</v>
      </c>
      <c r="R145" s="742"/>
      <c r="S145" s="739"/>
      <c r="AA145" s="383"/>
      <c r="AB145" s="383"/>
      <c r="AC145" s="383"/>
      <c r="AD145" s="383"/>
      <c r="AE145" s="383"/>
      <c r="AF145" s="383"/>
      <c r="AG145" s="383"/>
      <c r="AH145" s="383"/>
      <c r="AI145" s="383"/>
      <c r="AJ145" s="383"/>
      <c r="AK145" s="383"/>
      <c r="AL145" s="383"/>
      <c r="AM145" s="383"/>
      <c r="AN145" s="383"/>
      <c r="AO145" s="383"/>
      <c r="AP145" s="383"/>
      <c r="AQ145" s="383"/>
      <c r="AR145" s="383"/>
      <c r="AS145" s="383"/>
    </row>
    <row r="146" spans="1:16384" ht="18" customHeight="1" thickBot="1" x14ac:dyDescent="0.3">
      <c r="A146" s="353"/>
      <c r="B146" s="354"/>
      <c r="C146" s="354"/>
      <c r="D146" s="388"/>
      <c r="E146" s="499"/>
      <c r="F146" s="411"/>
      <c r="G146" s="500"/>
      <c r="H146" s="412"/>
      <c r="I146" s="412"/>
      <c r="J146" s="501"/>
      <c r="K146" s="413"/>
      <c r="L146" s="354"/>
      <c r="M146" s="486" t="s">
        <v>171</v>
      </c>
      <c r="N146" s="487">
        <f>SUM(N137:N145)</f>
        <v>26</v>
      </c>
      <c r="O146" s="486" t="s">
        <v>172</v>
      </c>
      <c r="P146" s="488">
        <f>SUM(P137:P145)</f>
        <v>38</v>
      </c>
      <c r="Q146" s="458">
        <f>+N146/P146*10</f>
        <v>6.8421052631578947</v>
      </c>
      <c r="R146" s="489" t="str">
        <f>+IF(Q146&lt;7,"INACEPTABLE","ACEPTABLE")</f>
        <v>INACEPTABLE</v>
      </c>
      <c r="S146" s="740"/>
      <c r="AA146" s="383"/>
      <c r="AB146" s="383"/>
      <c r="AC146" s="383"/>
      <c r="AD146" s="383"/>
      <c r="AE146" s="383"/>
      <c r="AF146" s="383"/>
      <c r="AG146" s="383"/>
      <c r="AH146" s="383"/>
      <c r="AI146" s="383"/>
      <c r="AJ146" s="383"/>
      <c r="AK146" s="383"/>
      <c r="AL146" s="383"/>
      <c r="AM146" s="383"/>
      <c r="AN146" s="383"/>
      <c r="AO146" s="383"/>
      <c r="AP146" s="383"/>
      <c r="AQ146" s="383"/>
      <c r="AR146" s="383"/>
      <c r="AS146" s="383"/>
    </row>
    <row r="147" spans="1:16384" ht="18" customHeight="1" thickBot="1" x14ac:dyDescent="0.3">
      <c r="A147" s="349"/>
      <c r="B147" s="349"/>
      <c r="C147" s="349"/>
      <c r="D147" s="361"/>
      <c r="E147" s="479"/>
      <c r="F147" s="382"/>
      <c r="G147" s="480"/>
      <c r="H147" s="409"/>
      <c r="I147" s="409"/>
      <c r="J147" s="361"/>
      <c r="K147" s="410"/>
      <c r="L147" s="349"/>
      <c r="M147" s="481"/>
      <c r="N147" s="410"/>
      <c r="O147" s="481"/>
      <c r="P147" s="410"/>
      <c r="Q147" s="361"/>
      <c r="R147" s="349"/>
      <c r="AA147" s="383"/>
      <c r="AB147" s="383"/>
      <c r="AC147" s="383"/>
      <c r="AD147" s="383"/>
      <c r="AE147" s="383"/>
      <c r="AF147" s="383"/>
      <c r="AG147" s="383"/>
      <c r="AH147" s="383"/>
      <c r="AI147" s="383"/>
      <c r="AJ147" s="383"/>
      <c r="AK147" s="383"/>
      <c r="AL147" s="383"/>
      <c r="AM147" s="383"/>
      <c r="AN147" s="383"/>
      <c r="AO147" s="383"/>
      <c r="AP147" s="383"/>
      <c r="AQ147" s="383"/>
      <c r="AR147" s="383"/>
      <c r="AS147" s="383"/>
    </row>
    <row r="148" spans="1:16384" ht="18" customHeight="1" thickBot="1" x14ac:dyDescent="0.3">
      <c r="A148" s="729" t="s">
        <v>233</v>
      </c>
      <c r="B148" s="730"/>
      <c r="C148" s="730"/>
      <c r="D148" s="730"/>
      <c r="E148" s="502"/>
      <c r="F148" s="503"/>
      <c r="G148" s="504"/>
      <c r="H148" s="505"/>
      <c r="I148" s="505"/>
      <c r="J148" s="593"/>
      <c r="K148" s="598" t="s">
        <v>1</v>
      </c>
      <c r="L148" s="667" t="s">
        <v>169</v>
      </c>
      <c r="M148" s="667" t="s">
        <v>1</v>
      </c>
      <c r="N148" s="667" t="s">
        <v>168</v>
      </c>
      <c r="O148" s="667" t="s">
        <v>170</v>
      </c>
      <c r="P148" s="600" t="s">
        <v>167</v>
      </c>
      <c r="Q148" s="737" t="s">
        <v>216</v>
      </c>
      <c r="R148" s="738"/>
      <c r="S148" s="601" t="s">
        <v>211</v>
      </c>
      <c r="T148" s="383"/>
      <c r="U148" s="383"/>
      <c r="V148" s="383"/>
      <c r="W148" s="383"/>
      <c r="X148" s="383"/>
      <c r="Y148" s="383"/>
      <c r="Z148" s="383"/>
      <c r="AA148" s="383"/>
      <c r="AB148" s="383"/>
      <c r="AC148" s="383"/>
      <c r="AD148" s="383"/>
      <c r="AE148" s="383"/>
      <c r="AF148" s="383"/>
      <c r="AG148" s="383"/>
      <c r="AH148" s="383"/>
      <c r="AI148" s="383"/>
      <c r="AJ148" s="383"/>
      <c r="AK148" s="383"/>
      <c r="AL148" s="383"/>
      <c r="AM148" s="383"/>
      <c r="AN148" s="383"/>
      <c r="AO148" s="383"/>
      <c r="AP148" s="383"/>
      <c r="AQ148" s="383"/>
      <c r="AR148" s="383"/>
      <c r="AS148" s="383"/>
      <c r="CJ148" s="383"/>
      <c r="CK148" s="383"/>
      <c r="CL148" s="383"/>
      <c r="CM148" s="383"/>
      <c r="CN148" s="383"/>
      <c r="CO148" s="383"/>
      <c r="CP148" s="383"/>
      <c r="CQ148" s="383"/>
      <c r="CR148" s="383"/>
      <c r="CS148" s="383"/>
      <c r="CT148" s="383"/>
      <c r="CU148" s="383"/>
      <c r="CV148" s="383"/>
      <c r="CW148" s="383"/>
      <c r="CX148" s="383"/>
      <c r="CY148" s="383"/>
      <c r="CZ148" s="383"/>
      <c r="DA148" s="383"/>
      <c r="DB148" s="383"/>
      <c r="DC148" s="383"/>
      <c r="DD148" s="383"/>
      <c r="DE148" s="383"/>
      <c r="DF148" s="383"/>
      <c r="DG148" s="383"/>
      <c r="DH148" s="383"/>
      <c r="DI148" s="383"/>
      <c r="DJ148" s="383"/>
      <c r="DK148" s="383"/>
      <c r="DL148" s="383"/>
      <c r="DM148" s="383"/>
      <c r="DN148" s="383"/>
      <c r="DO148" s="383"/>
      <c r="DP148" s="383"/>
      <c r="DQ148" s="383"/>
      <c r="DR148" s="383"/>
      <c r="DS148" s="383"/>
      <c r="DT148" s="383"/>
      <c r="DU148" s="383"/>
      <c r="DV148" s="383"/>
      <c r="DW148" s="383"/>
      <c r="DX148" s="383"/>
      <c r="DY148" s="383"/>
      <c r="DZ148" s="383"/>
      <c r="EA148" s="383"/>
      <c r="EB148" s="383"/>
      <c r="EC148" s="383"/>
      <c r="ED148" s="383"/>
      <c r="EE148" s="383"/>
      <c r="EF148" s="383"/>
      <c r="EG148" s="383"/>
      <c r="EH148" s="383"/>
      <c r="EI148" s="383"/>
      <c r="EJ148" s="383"/>
      <c r="EK148" s="383"/>
      <c r="EL148" s="383"/>
      <c r="EM148" s="383"/>
      <c r="EN148" s="383"/>
      <c r="EO148" s="383"/>
      <c r="EP148" s="383"/>
      <c r="EQ148" s="383"/>
      <c r="ER148" s="383"/>
      <c r="ES148" s="383"/>
      <c r="ET148" s="383"/>
      <c r="EU148" s="383"/>
      <c r="EV148" s="383"/>
      <c r="EW148" s="383"/>
      <c r="EX148" s="383"/>
      <c r="EY148" s="383"/>
      <c r="EZ148" s="383"/>
      <c r="FA148" s="383"/>
      <c r="FB148" s="383"/>
      <c r="FC148" s="383"/>
      <c r="FD148" s="383"/>
      <c r="FE148" s="383"/>
      <c r="FF148" s="383"/>
      <c r="FG148" s="383"/>
      <c r="FH148" s="383"/>
      <c r="FI148" s="383"/>
      <c r="FJ148" s="383"/>
      <c r="FK148" s="383"/>
      <c r="FL148" s="383"/>
      <c r="FM148" s="383"/>
      <c r="FN148" s="383"/>
      <c r="FO148" s="383"/>
      <c r="FP148" s="383"/>
      <c r="FQ148" s="383"/>
      <c r="FR148" s="383"/>
      <c r="FS148" s="383"/>
      <c r="FT148" s="383"/>
      <c r="FU148" s="383"/>
      <c r="FV148" s="383"/>
      <c r="FW148" s="383"/>
      <c r="FX148" s="383"/>
      <c r="FY148" s="383"/>
      <c r="FZ148" s="383"/>
      <c r="GA148" s="383"/>
      <c r="GB148" s="383"/>
      <c r="GC148" s="383"/>
      <c r="GD148" s="383"/>
      <c r="GE148" s="383"/>
      <c r="GF148" s="383"/>
      <c r="GG148" s="383"/>
      <c r="GH148" s="383"/>
      <c r="GI148" s="383"/>
      <c r="GJ148" s="383"/>
      <c r="GK148" s="383"/>
      <c r="GL148" s="383"/>
      <c r="GM148" s="383"/>
      <c r="GN148" s="383"/>
      <c r="GO148" s="383"/>
      <c r="GP148" s="383"/>
      <c r="GQ148" s="383"/>
      <c r="GR148" s="383"/>
      <c r="GS148" s="383"/>
      <c r="GT148" s="383"/>
      <c r="GU148" s="383"/>
      <c r="GV148" s="383"/>
      <c r="GW148" s="383"/>
      <c r="GX148" s="383"/>
      <c r="GY148" s="383"/>
      <c r="GZ148" s="383"/>
      <c r="HA148" s="383"/>
      <c r="HB148" s="383"/>
      <c r="HC148" s="383"/>
      <c r="HD148" s="383"/>
      <c r="HE148" s="383"/>
      <c r="HF148" s="383"/>
      <c r="HG148" s="383"/>
      <c r="HH148" s="383"/>
      <c r="HI148" s="383"/>
      <c r="HJ148" s="383"/>
      <c r="HK148" s="383"/>
      <c r="HL148" s="383"/>
      <c r="HM148" s="383"/>
      <c r="HN148" s="383"/>
      <c r="HO148" s="383"/>
      <c r="HP148" s="383"/>
      <c r="HQ148" s="383"/>
      <c r="HR148" s="383"/>
      <c r="HS148" s="383"/>
      <c r="HT148" s="383"/>
      <c r="HU148" s="383"/>
      <c r="HV148" s="383"/>
      <c r="HW148" s="383"/>
      <c r="HX148" s="383"/>
      <c r="HY148" s="383"/>
      <c r="HZ148" s="383"/>
      <c r="IA148" s="383"/>
      <c r="IB148" s="383"/>
      <c r="IC148" s="383"/>
      <c r="ID148" s="383"/>
      <c r="IE148" s="383"/>
      <c r="IF148" s="383"/>
      <c r="IG148" s="383"/>
      <c r="IH148" s="383"/>
      <c r="II148" s="383"/>
      <c r="IJ148" s="383"/>
      <c r="IK148" s="383"/>
      <c r="IL148" s="383"/>
      <c r="IM148" s="383"/>
      <c r="IN148" s="383"/>
      <c r="IO148" s="383"/>
      <c r="IP148" s="383"/>
      <c r="IQ148" s="383"/>
      <c r="IR148" s="383"/>
      <c r="IS148" s="383"/>
      <c r="IT148" s="383"/>
      <c r="IU148" s="383"/>
      <c r="IV148" s="383"/>
      <c r="IW148" s="383"/>
      <c r="IX148" s="383"/>
      <c r="IY148" s="383"/>
      <c r="IZ148" s="383"/>
      <c r="JA148" s="383"/>
      <c r="JB148" s="383"/>
      <c r="JC148" s="383"/>
      <c r="JD148" s="383"/>
      <c r="JE148" s="383"/>
      <c r="JF148" s="383"/>
      <c r="JG148" s="383"/>
      <c r="JH148" s="383"/>
      <c r="JI148" s="383"/>
      <c r="JJ148" s="383"/>
      <c r="JK148" s="383"/>
      <c r="JL148" s="383"/>
      <c r="JM148" s="383"/>
      <c r="JN148" s="383"/>
      <c r="JO148" s="383"/>
      <c r="JP148" s="383"/>
      <c r="JQ148" s="383"/>
      <c r="JR148" s="383"/>
      <c r="JS148" s="383"/>
      <c r="JT148" s="383"/>
      <c r="JU148" s="383"/>
      <c r="JV148" s="383"/>
      <c r="JW148" s="383"/>
      <c r="JX148" s="383"/>
      <c r="JY148" s="383"/>
      <c r="JZ148" s="383"/>
      <c r="KA148" s="383"/>
      <c r="KB148" s="383"/>
      <c r="KC148" s="383"/>
      <c r="KD148" s="383"/>
      <c r="KE148" s="383"/>
      <c r="KF148" s="383"/>
      <c r="KG148" s="383"/>
      <c r="KH148" s="383"/>
      <c r="KI148" s="383"/>
      <c r="KJ148" s="383"/>
      <c r="KK148" s="383"/>
      <c r="KL148" s="383"/>
      <c r="KM148" s="383"/>
      <c r="KN148" s="383"/>
      <c r="KO148" s="383"/>
      <c r="KP148" s="383"/>
      <c r="KQ148" s="383"/>
      <c r="KR148" s="383"/>
      <c r="KS148" s="383"/>
      <c r="KT148" s="383"/>
      <c r="KU148" s="383"/>
    </row>
    <row r="149" spans="1:16384" x14ac:dyDescent="0.25">
      <c r="A149" s="352"/>
      <c r="B149" s="472"/>
      <c r="C149" s="473"/>
      <c r="D149" s="474"/>
      <c r="E149" s="608" t="s">
        <v>334</v>
      </c>
      <c r="F149" s="735" t="s">
        <v>137</v>
      </c>
      <c r="G149" s="735"/>
      <c r="H149" s="735"/>
      <c r="I149" s="735"/>
      <c r="J149" s="736"/>
      <c r="K149" s="597" t="s">
        <v>2</v>
      </c>
      <c r="L149" s="492">
        <v>5</v>
      </c>
      <c r="M149" s="445">
        <v>1</v>
      </c>
      <c r="N149" s="446">
        <f>+L149*M149</f>
        <v>5</v>
      </c>
      <c r="O149" s="446">
        <v>1</v>
      </c>
      <c r="P149" s="447">
        <f>+L149*O149</f>
        <v>5</v>
      </c>
      <c r="S149" s="739" t="str">
        <f>+IF(R154="INACEPTABLE","PENALIZACIÓN","ACEPTABLE")</f>
        <v>ACEPTABLE</v>
      </c>
      <c r="T149" s="490"/>
      <c r="U149" s="473"/>
      <c r="V149" s="474"/>
      <c r="W149" s="475"/>
      <c r="X149" s="361"/>
      <c r="Y149" s="471"/>
      <c r="Z149" s="472"/>
      <c r="AA149" s="473"/>
      <c r="AB149" s="474"/>
      <c r="AC149" s="475"/>
      <c r="AD149" s="361"/>
      <c r="AE149" s="471"/>
      <c r="AF149" s="472"/>
      <c r="AG149" s="473"/>
      <c r="AH149" s="474"/>
      <c r="AI149" s="475"/>
      <c r="AJ149" s="361"/>
      <c r="AK149" s="471"/>
      <c r="AL149" s="472"/>
      <c r="AM149" s="473"/>
      <c r="AN149" s="474"/>
      <c r="AO149" s="475"/>
      <c r="AP149" s="361"/>
      <c r="AQ149" s="471"/>
      <c r="AR149" s="472"/>
      <c r="AS149" s="473"/>
      <c r="AT149" s="396"/>
      <c r="AU149" s="397"/>
      <c r="AV149" s="415"/>
      <c r="AW149" s="393"/>
      <c r="AX149" s="392"/>
      <c r="AY149" s="395"/>
      <c r="AZ149" s="396"/>
      <c r="BA149" s="397"/>
      <c r="BB149" s="415"/>
      <c r="BC149" s="393"/>
      <c r="BD149" s="392"/>
      <c r="BE149" s="395"/>
      <c r="BF149" s="396"/>
      <c r="BG149" s="397"/>
      <c r="BH149" s="415"/>
      <c r="BI149" s="393"/>
      <c r="BJ149" s="392"/>
      <c r="BK149" s="395"/>
      <c r="BL149" s="396"/>
      <c r="BM149" s="397"/>
      <c r="BN149" s="415"/>
      <c r="BO149" s="393"/>
      <c r="BP149" s="392"/>
      <c r="BQ149" s="395"/>
      <c r="BR149" s="396"/>
      <c r="BS149" s="397"/>
      <c r="BT149" s="415"/>
      <c r="BU149" s="393"/>
      <c r="BV149" s="392"/>
      <c r="BW149" s="395"/>
      <c r="BX149" s="396"/>
      <c r="BY149" s="397"/>
      <c r="BZ149" s="415"/>
      <c r="CA149" s="393"/>
      <c r="CB149" s="392"/>
      <c r="CC149" s="395"/>
      <c r="CD149" s="396"/>
      <c r="CE149" s="397"/>
      <c r="CF149" s="415"/>
      <c r="CG149" s="393"/>
      <c r="CH149" s="392"/>
      <c r="CI149" s="395"/>
      <c r="CJ149" s="474"/>
      <c r="CK149" s="475"/>
      <c r="CL149" s="361"/>
      <c r="CM149" s="471"/>
      <c r="CN149" s="472"/>
      <c r="CO149" s="473"/>
      <c r="CP149" s="474"/>
      <c r="CQ149" s="475"/>
      <c r="CR149" s="361"/>
      <c r="CS149" s="471"/>
      <c r="CT149" s="472"/>
      <c r="CU149" s="473"/>
      <c r="CV149" s="474"/>
      <c r="CW149" s="475"/>
      <c r="CX149" s="361"/>
      <c r="CY149" s="471"/>
      <c r="CZ149" s="472"/>
      <c r="DA149" s="473"/>
      <c r="DB149" s="474"/>
      <c r="DC149" s="475"/>
      <c r="DD149" s="361"/>
      <c r="DE149" s="471"/>
      <c r="DF149" s="472"/>
      <c r="DG149" s="473"/>
      <c r="DH149" s="474"/>
      <c r="DI149" s="475"/>
      <c r="DJ149" s="361"/>
      <c r="DK149" s="471"/>
      <c r="DL149" s="472"/>
      <c r="DM149" s="473"/>
      <c r="DN149" s="474"/>
      <c r="DO149" s="475"/>
      <c r="DP149" s="361"/>
      <c r="DQ149" s="471"/>
      <c r="DR149" s="472"/>
      <c r="DS149" s="473"/>
      <c r="DT149" s="474"/>
      <c r="DU149" s="475"/>
      <c r="DV149" s="361"/>
      <c r="DW149" s="471"/>
      <c r="DX149" s="472"/>
      <c r="DY149" s="473"/>
      <c r="DZ149" s="474"/>
      <c r="EA149" s="475"/>
      <c r="EB149" s="361"/>
      <c r="EC149" s="471"/>
      <c r="ED149" s="472"/>
      <c r="EE149" s="473"/>
      <c r="EF149" s="474"/>
      <c r="EG149" s="475"/>
      <c r="EH149" s="361"/>
      <c r="EI149" s="471"/>
      <c r="EJ149" s="472"/>
      <c r="EK149" s="473"/>
      <c r="EL149" s="474"/>
      <c r="EM149" s="475"/>
      <c r="EN149" s="361"/>
      <c r="EO149" s="471"/>
      <c r="EP149" s="472"/>
      <c r="EQ149" s="473"/>
      <c r="ER149" s="474"/>
      <c r="ES149" s="475"/>
      <c r="ET149" s="361"/>
      <c r="EU149" s="471"/>
      <c r="EV149" s="472"/>
      <c r="EW149" s="473"/>
      <c r="EX149" s="474"/>
      <c r="EY149" s="475"/>
      <c r="EZ149" s="361"/>
      <c r="FA149" s="471"/>
      <c r="FB149" s="472"/>
      <c r="FC149" s="473"/>
      <c r="FD149" s="474"/>
      <c r="FE149" s="475"/>
      <c r="FF149" s="361"/>
      <c r="FG149" s="471"/>
      <c r="FH149" s="472"/>
      <c r="FI149" s="473"/>
      <c r="FJ149" s="474"/>
      <c r="FK149" s="475"/>
      <c r="FL149" s="361"/>
      <c r="FM149" s="471"/>
      <c r="FN149" s="472"/>
      <c r="FO149" s="473"/>
      <c r="FP149" s="474"/>
      <c r="FQ149" s="475"/>
      <c r="FR149" s="361"/>
      <c r="FS149" s="471"/>
      <c r="FT149" s="472"/>
      <c r="FU149" s="473"/>
      <c r="FV149" s="474"/>
      <c r="FW149" s="475"/>
      <c r="FX149" s="361"/>
      <c r="FY149" s="471"/>
      <c r="FZ149" s="472"/>
      <c r="GA149" s="473"/>
      <c r="GB149" s="474"/>
      <c r="GC149" s="475"/>
      <c r="GD149" s="361"/>
      <c r="GE149" s="471"/>
      <c r="GF149" s="472"/>
      <c r="GG149" s="473"/>
      <c r="GH149" s="474"/>
      <c r="GI149" s="475"/>
      <c r="GJ149" s="361"/>
      <c r="GK149" s="471"/>
      <c r="GL149" s="472"/>
      <c r="GM149" s="473"/>
      <c r="GN149" s="474"/>
      <c r="GO149" s="475"/>
      <c r="GP149" s="361"/>
      <c r="GQ149" s="471"/>
      <c r="GR149" s="472"/>
      <c r="GS149" s="473"/>
      <c r="GT149" s="474"/>
      <c r="GU149" s="475"/>
      <c r="GV149" s="361"/>
      <c r="GW149" s="471"/>
      <c r="GX149" s="472"/>
      <c r="GY149" s="473"/>
      <c r="GZ149" s="474"/>
      <c r="HA149" s="475"/>
      <c r="HB149" s="361"/>
      <c r="HC149" s="471"/>
      <c r="HD149" s="472"/>
      <c r="HE149" s="473"/>
      <c r="HF149" s="474"/>
      <c r="HG149" s="475"/>
      <c r="HH149" s="361"/>
      <c r="HI149" s="471"/>
      <c r="HJ149" s="472"/>
      <c r="HK149" s="473"/>
      <c r="HL149" s="474"/>
      <c r="HM149" s="475"/>
      <c r="HN149" s="361"/>
      <c r="HO149" s="471"/>
      <c r="HP149" s="472"/>
      <c r="HQ149" s="473"/>
      <c r="HR149" s="474"/>
      <c r="HS149" s="475"/>
      <c r="HT149" s="361"/>
      <c r="HU149" s="471"/>
      <c r="HV149" s="472"/>
      <c r="HW149" s="473"/>
      <c r="HX149" s="474"/>
      <c r="HY149" s="475"/>
      <c r="HZ149" s="361"/>
      <c r="IA149" s="471"/>
      <c r="IB149" s="472"/>
      <c r="IC149" s="473"/>
      <c r="ID149" s="474"/>
      <c r="IE149" s="475"/>
      <c r="IF149" s="361"/>
      <c r="IG149" s="471"/>
      <c r="IH149" s="472"/>
      <c r="II149" s="473"/>
      <c r="IJ149" s="474"/>
      <c r="IK149" s="475"/>
      <c r="IL149" s="361"/>
      <c r="IM149" s="471"/>
      <c r="IN149" s="472"/>
      <c r="IO149" s="473"/>
      <c r="IP149" s="474"/>
      <c r="IQ149" s="475"/>
      <c r="IR149" s="361"/>
      <c r="IS149" s="471"/>
      <c r="IT149" s="472"/>
      <c r="IU149" s="473"/>
      <c r="IV149" s="474"/>
      <c r="IW149" s="475"/>
      <c r="IX149" s="361"/>
      <c r="IY149" s="471"/>
      <c r="IZ149" s="472"/>
      <c r="JA149" s="473"/>
      <c r="JB149" s="474"/>
      <c r="JC149" s="475"/>
      <c r="JD149" s="361"/>
      <c r="JE149" s="471"/>
      <c r="JF149" s="472"/>
      <c r="JG149" s="473"/>
      <c r="JH149" s="474"/>
      <c r="JI149" s="475"/>
      <c r="JJ149" s="361"/>
      <c r="JK149" s="471"/>
      <c r="JL149" s="472"/>
      <c r="JM149" s="473"/>
      <c r="JN149" s="474"/>
      <c r="JO149" s="475"/>
      <c r="JP149" s="361"/>
      <c r="JQ149" s="471"/>
      <c r="JR149" s="472"/>
      <c r="JS149" s="473"/>
      <c r="JT149" s="474"/>
      <c r="JU149" s="475"/>
      <c r="JV149" s="361"/>
      <c r="JW149" s="471"/>
      <c r="JX149" s="472"/>
      <c r="JY149" s="473"/>
      <c r="JZ149" s="474"/>
      <c r="KA149" s="475"/>
      <c r="KB149" s="361"/>
      <c r="KC149" s="471"/>
      <c r="KD149" s="472"/>
      <c r="KE149" s="473"/>
      <c r="KF149" s="474"/>
      <c r="KG149" s="475"/>
      <c r="KH149" s="361"/>
      <c r="KI149" s="471"/>
      <c r="KJ149" s="472"/>
      <c r="KK149" s="473"/>
      <c r="KL149" s="474"/>
      <c r="KM149" s="475"/>
      <c r="KN149" s="361"/>
      <c r="KO149" s="471"/>
      <c r="KP149" s="472"/>
      <c r="KQ149" s="473"/>
      <c r="KR149" s="474"/>
      <c r="KS149" s="475"/>
      <c r="KT149" s="361"/>
      <c r="KU149" s="471"/>
      <c r="KV149" s="392"/>
      <c r="KW149" s="395"/>
      <c r="KX149" s="396"/>
      <c r="KY149" s="397"/>
      <c r="KZ149" s="415"/>
      <c r="LA149" s="393"/>
      <c r="LB149" s="392"/>
      <c r="LC149" s="395"/>
      <c r="LD149" s="396"/>
      <c r="LE149" s="397"/>
      <c r="LF149" s="415"/>
      <c r="LG149" s="393"/>
      <c r="LH149" s="392"/>
      <c r="LI149" s="395"/>
      <c r="LJ149" s="396"/>
      <c r="LK149" s="397"/>
      <c r="LL149" s="415"/>
      <c r="LM149" s="393"/>
      <c r="LN149" s="392"/>
      <c r="LO149" s="395"/>
      <c r="LP149" s="396"/>
      <c r="LQ149" s="397"/>
      <c r="LR149" s="415"/>
      <c r="LS149" s="393"/>
      <c r="LT149" s="392"/>
      <c r="LU149" s="395"/>
      <c r="LV149" s="396"/>
      <c r="LW149" s="397"/>
      <c r="LX149" s="415"/>
      <c r="LY149" s="393"/>
      <c r="LZ149" s="392"/>
      <c r="MA149" s="395"/>
      <c r="MB149" s="396"/>
      <c r="MC149" s="397"/>
      <c r="MD149" s="415"/>
      <c r="ME149" s="393"/>
      <c r="MF149" s="392"/>
      <c r="MG149" s="395"/>
      <c r="MH149" s="396"/>
      <c r="MI149" s="397"/>
      <c r="MJ149" s="415"/>
      <c r="MK149" s="393"/>
      <c r="ML149" s="392"/>
      <c r="MM149" s="395"/>
      <c r="MN149" s="396"/>
      <c r="MO149" s="397"/>
      <c r="MP149" s="415"/>
      <c r="MQ149" s="393"/>
      <c r="MR149" s="392"/>
      <c r="MS149" s="395"/>
      <c r="MT149" s="396"/>
      <c r="MU149" s="397"/>
      <c r="MV149" s="415"/>
      <c r="MW149" s="393"/>
      <c r="MX149" s="392"/>
      <c r="MY149" s="395"/>
      <c r="MZ149" s="396"/>
      <c r="NA149" s="397"/>
      <c r="NB149" s="415"/>
      <c r="NC149" s="393"/>
      <c r="ND149" s="392"/>
      <c r="NE149" s="395"/>
      <c r="NF149" s="396"/>
      <c r="NG149" s="397"/>
      <c r="NH149" s="415"/>
      <c r="NI149" s="393"/>
      <c r="NJ149" s="392"/>
      <c r="NK149" s="395"/>
      <c r="NL149" s="396"/>
      <c r="NM149" s="397"/>
      <c r="NN149" s="415"/>
      <c r="NO149" s="393"/>
      <c r="NP149" s="392"/>
      <c r="NQ149" s="395"/>
      <c r="NR149" s="396"/>
      <c r="NS149" s="397"/>
      <c r="NT149" s="415"/>
      <c r="NU149" s="393"/>
      <c r="NV149" s="392"/>
      <c r="NW149" s="395"/>
      <c r="NX149" s="396"/>
      <c r="NY149" s="397"/>
      <c r="NZ149" s="415"/>
      <c r="OA149" s="393"/>
      <c r="OB149" s="392"/>
      <c r="OC149" s="395"/>
      <c r="OD149" s="396"/>
      <c r="OE149" s="397"/>
      <c r="OF149" s="415"/>
      <c r="OG149" s="393"/>
      <c r="OH149" s="392"/>
      <c r="OI149" s="395"/>
      <c r="OJ149" s="396"/>
      <c r="OK149" s="397"/>
      <c r="OL149" s="415"/>
      <c r="OM149" s="393"/>
      <c r="ON149" s="392"/>
      <c r="OO149" s="395"/>
      <c r="OP149" s="396"/>
      <c r="OQ149" s="397"/>
      <c r="OR149" s="415"/>
      <c r="OS149" s="393"/>
      <c r="OT149" s="392"/>
      <c r="OU149" s="395"/>
      <c r="OV149" s="396"/>
      <c r="OW149" s="397"/>
      <c r="OX149" s="415"/>
      <c r="OY149" s="393"/>
      <c r="OZ149" s="392"/>
      <c r="PA149" s="395"/>
      <c r="PB149" s="396"/>
      <c r="PC149" s="397"/>
      <c r="PD149" s="415"/>
      <c r="PE149" s="393"/>
      <c r="PF149" s="392"/>
      <c r="PG149" s="395"/>
      <c r="PH149" s="396"/>
      <c r="PI149" s="397"/>
      <c r="PJ149" s="415"/>
      <c r="PK149" s="393"/>
      <c r="PL149" s="392"/>
      <c r="PM149" s="395"/>
      <c r="PN149" s="396"/>
      <c r="PO149" s="397"/>
      <c r="PP149" s="415"/>
      <c r="PQ149" s="393"/>
      <c r="PR149" s="392"/>
      <c r="PS149" s="395"/>
      <c r="PT149" s="396"/>
      <c r="PU149" s="397"/>
      <c r="PV149" s="415"/>
      <c r="PW149" s="393"/>
      <c r="PX149" s="392"/>
      <c r="PY149" s="395"/>
      <c r="PZ149" s="396"/>
      <c r="QA149" s="397"/>
      <c r="QB149" s="415"/>
      <c r="QC149" s="393"/>
      <c r="QD149" s="392"/>
      <c r="QE149" s="395"/>
      <c r="QF149" s="396"/>
      <c r="QG149" s="397"/>
      <c r="QH149" s="415"/>
      <c r="QI149" s="393"/>
      <c r="QJ149" s="392"/>
      <c r="QK149" s="395"/>
      <c r="QL149" s="396"/>
      <c r="QM149" s="397"/>
      <c r="QN149" s="415"/>
      <c r="QO149" s="393"/>
      <c r="QP149" s="392"/>
      <c r="QQ149" s="395"/>
      <c r="QR149" s="396"/>
      <c r="QS149" s="397"/>
      <c r="QT149" s="415"/>
      <c r="QU149" s="393"/>
      <c r="QV149" s="392"/>
      <c r="QW149" s="395"/>
      <c r="QX149" s="396"/>
      <c r="QY149" s="397"/>
      <c r="QZ149" s="415"/>
      <c r="RA149" s="393"/>
      <c r="RB149" s="392"/>
      <c r="RC149" s="395"/>
      <c r="RD149" s="396"/>
      <c r="RE149" s="397"/>
      <c r="RF149" s="415"/>
      <c r="RG149" s="393"/>
      <c r="RH149" s="392"/>
      <c r="RI149" s="395"/>
      <c r="RJ149" s="396"/>
      <c r="RK149" s="397"/>
      <c r="RL149" s="415"/>
      <c r="RM149" s="393"/>
      <c r="RN149" s="392"/>
      <c r="RO149" s="395"/>
      <c r="RP149" s="396"/>
      <c r="RQ149" s="397"/>
      <c r="RR149" s="415"/>
      <c r="RS149" s="393"/>
      <c r="RT149" s="392"/>
      <c r="RU149" s="395"/>
      <c r="RV149" s="396"/>
      <c r="RW149" s="397"/>
      <c r="RX149" s="415"/>
      <c r="RY149" s="393"/>
      <c r="RZ149" s="392"/>
      <c r="SA149" s="395"/>
      <c r="SB149" s="396"/>
      <c r="SC149" s="397"/>
      <c r="SD149" s="415"/>
      <c r="SE149" s="393"/>
      <c r="SF149" s="392"/>
      <c r="SG149" s="395"/>
      <c r="SH149" s="396"/>
      <c r="SI149" s="397"/>
      <c r="SJ149" s="415"/>
      <c r="SK149" s="393"/>
      <c r="SL149" s="392"/>
      <c r="SM149" s="395"/>
      <c r="SN149" s="396"/>
      <c r="SO149" s="397"/>
      <c r="SP149" s="415"/>
      <c r="SQ149" s="393"/>
      <c r="SR149" s="392"/>
      <c r="SS149" s="395"/>
      <c r="ST149" s="396"/>
      <c r="SU149" s="397"/>
      <c r="SV149" s="415"/>
      <c r="SW149" s="393"/>
      <c r="SX149" s="392"/>
      <c r="SY149" s="395"/>
      <c r="SZ149" s="396"/>
      <c r="TA149" s="397"/>
      <c r="TB149" s="415"/>
      <c r="TC149" s="393"/>
      <c r="TD149" s="392"/>
      <c r="TE149" s="395"/>
      <c r="TF149" s="396"/>
      <c r="TG149" s="397"/>
      <c r="TH149" s="415"/>
      <c r="TI149" s="393"/>
      <c r="TJ149" s="392"/>
      <c r="TK149" s="395"/>
      <c r="TL149" s="396"/>
      <c r="TM149" s="397"/>
      <c r="TN149" s="415"/>
      <c r="TO149" s="393"/>
      <c r="TP149" s="392"/>
      <c r="TQ149" s="395"/>
      <c r="TR149" s="396"/>
      <c r="TS149" s="397"/>
      <c r="TT149" s="415"/>
      <c r="TU149" s="393"/>
      <c r="TV149" s="392"/>
      <c r="TW149" s="395"/>
      <c r="TX149" s="396"/>
      <c r="TY149" s="397"/>
      <c r="TZ149" s="415"/>
      <c r="UA149" s="393"/>
      <c r="UB149" s="392"/>
      <c r="UC149" s="395"/>
      <c r="UD149" s="396"/>
      <c r="UE149" s="397"/>
      <c r="UF149" s="415"/>
      <c r="UG149" s="393"/>
      <c r="UH149" s="392"/>
      <c r="UI149" s="395"/>
      <c r="UJ149" s="396"/>
      <c r="UK149" s="397"/>
      <c r="UL149" s="415"/>
      <c r="UM149" s="393"/>
      <c r="UN149" s="392"/>
      <c r="UO149" s="395"/>
      <c r="UP149" s="396"/>
      <c r="UQ149" s="397"/>
      <c r="UR149" s="415"/>
      <c r="US149" s="393"/>
      <c r="UT149" s="392"/>
      <c r="UU149" s="395"/>
      <c r="UV149" s="396"/>
      <c r="UW149" s="397"/>
      <c r="UX149" s="415"/>
      <c r="UY149" s="393"/>
      <c r="UZ149" s="392"/>
      <c r="VA149" s="395"/>
      <c r="VB149" s="396"/>
      <c r="VC149" s="397"/>
      <c r="VD149" s="415"/>
      <c r="VE149" s="393"/>
      <c r="VF149" s="392"/>
      <c r="VG149" s="395"/>
      <c r="VH149" s="396"/>
      <c r="VI149" s="397"/>
      <c r="VJ149" s="415"/>
      <c r="VK149" s="393"/>
      <c r="VL149" s="392"/>
      <c r="VM149" s="395"/>
      <c r="VN149" s="396"/>
      <c r="VO149" s="397"/>
      <c r="VP149" s="415"/>
      <c r="VQ149" s="393"/>
      <c r="VR149" s="392"/>
      <c r="VS149" s="395"/>
      <c r="VT149" s="396"/>
      <c r="VU149" s="397"/>
      <c r="VV149" s="415"/>
      <c r="VW149" s="393"/>
      <c r="VX149" s="392"/>
      <c r="VY149" s="395"/>
      <c r="VZ149" s="396"/>
      <c r="WA149" s="397"/>
      <c r="WB149" s="415"/>
      <c r="WC149" s="393"/>
      <c r="WD149" s="392"/>
      <c r="WE149" s="395"/>
      <c r="WF149" s="396"/>
      <c r="WG149" s="397"/>
      <c r="WH149" s="415"/>
      <c r="WI149" s="393"/>
      <c r="WJ149" s="392"/>
      <c r="WK149" s="395"/>
      <c r="WL149" s="396"/>
      <c r="WM149" s="397"/>
      <c r="WN149" s="415"/>
      <c r="WO149" s="393"/>
      <c r="WP149" s="392"/>
      <c r="WQ149" s="395"/>
      <c r="WR149" s="396"/>
      <c r="WS149" s="397"/>
      <c r="WT149" s="415"/>
      <c r="WU149" s="393"/>
      <c r="WV149" s="392"/>
      <c r="WW149" s="395"/>
      <c r="WX149" s="396"/>
      <c r="WY149" s="397"/>
      <c r="WZ149" s="415"/>
      <c r="XA149" s="393"/>
      <c r="XB149" s="392"/>
      <c r="XC149" s="395"/>
      <c r="XD149" s="396"/>
      <c r="XE149" s="397"/>
      <c r="XF149" s="415"/>
      <c r="XG149" s="393"/>
      <c r="XH149" s="392"/>
      <c r="XI149" s="395"/>
      <c r="XJ149" s="396"/>
      <c r="XK149" s="397"/>
      <c r="XL149" s="415"/>
      <c r="XM149" s="393"/>
      <c r="XN149" s="392"/>
      <c r="XO149" s="395"/>
      <c r="XP149" s="396"/>
      <c r="XQ149" s="397"/>
      <c r="XR149" s="415"/>
      <c r="XS149" s="393"/>
      <c r="XT149" s="392"/>
      <c r="XU149" s="395"/>
      <c r="XV149" s="396"/>
      <c r="XW149" s="397"/>
      <c r="XX149" s="415"/>
      <c r="XY149" s="393"/>
      <c r="XZ149" s="392"/>
      <c r="YA149" s="395"/>
      <c r="YB149" s="396"/>
      <c r="YC149" s="397"/>
      <c r="YD149" s="415"/>
      <c r="YE149" s="393"/>
      <c r="YF149" s="392"/>
      <c r="YG149" s="395"/>
      <c r="YH149" s="396"/>
      <c r="YI149" s="397"/>
      <c r="YJ149" s="415"/>
      <c r="YK149" s="393"/>
      <c r="YL149" s="392"/>
      <c r="YM149" s="395"/>
      <c r="YN149" s="396"/>
      <c r="YO149" s="397"/>
      <c r="YP149" s="415"/>
      <c r="YQ149" s="393"/>
      <c r="YR149" s="392"/>
      <c r="YS149" s="395"/>
      <c r="YT149" s="396"/>
      <c r="YU149" s="397"/>
      <c r="YV149" s="415"/>
      <c r="YW149" s="393"/>
      <c r="YX149" s="392"/>
      <c r="YY149" s="395"/>
      <c r="YZ149" s="396"/>
      <c r="ZA149" s="397"/>
      <c r="ZB149" s="415"/>
      <c r="ZC149" s="393"/>
      <c r="ZD149" s="392"/>
      <c r="ZE149" s="395"/>
      <c r="ZF149" s="396"/>
      <c r="ZG149" s="397"/>
      <c r="ZH149" s="415"/>
      <c r="ZI149" s="393"/>
      <c r="ZJ149" s="392"/>
      <c r="ZK149" s="395"/>
      <c r="ZL149" s="396"/>
      <c r="ZM149" s="397"/>
      <c r="ZN149" s="415"/>
      <c r="ZO149" s="393"/>
      <c r="ZP149" s="392"/>
      <c r="ZQ149" s="395"/>
      <c r="ZR149" s="396"/>
      <c r="ZS149" s="397"/>
      <c r="ZT149" s="415"/>
      <c r="ZU149" s="393"/>
      <c r="ZV149" s="392"/>
      <c r="ZW149" s="395"/>
      <c r="ZX149" s="396"/>
      <c r="ZY149" s="397"/>
      <c r="ZZ149" s="415"/>
      <c r="AAA149" s="393"/>
      <c r="AAB149" s="392"/>
      <c r="AAC149" s="395"/>
      <c r="AAD149" s="396"/>
      <c r="AAE149" s="397"/>
      <c r="AAF149" s="415"/>
      <c r="AAG149" s="393"/>
      <c r="AAH149" s="392"/>
      <c r="AAI149" s="395"/>
      <c r="AAJ149" s="396"/>
      <c r="AAK149" s="397"/>
      <c r="AAL149" s="415"/>
      <c r="AAM149" s="393"/>
      <c r="AAN149" s="392"/>
      <c r="AAO149" s="395"/>
      <c r="AAP149" s="396"/>
      <c r="AAQ149" s="397"/>
      <c r="AAR149" s="415"/>
      <c r="AAS149" s="393"/>
      <c r="AAT149" s="392"/>
      <c r="AAU149" s="395"/>
      <c r="AAV149" s="396"/>
      <c r="AAW149" s="397"/>
      <c r="AAX149" s="415"/>
      <c r="AAY149" s="393"/>
      <c r="AAZ149" s="392"/>
      <c r="ABA149" s="395"/>
      <c r="ABB149" s="396"/>
      <c r="ABC149" s="397"/>
      <c r="ABD149" s="415"/>
      <c r="ABE149" s="393"/>
      <c r="ABF149" s="392"/>
      <c r="ABG149" s="395"/>
      <c r="ABH149" s="396"/>
      <c r="ABI149" s="397"/>
      <c r="ABJ149" s="415"/>
      <c r="ABK149" s="393"/>
      <c r="ABL149" s="392"/>
      <c r="ABM149" s="395"/>
      <c r="ABN149" s="396"/>
      <c r="ABO149" s="397"/>
      <c r="ABP149" s="415"/>
      <c r="ABQ149" s="393"/>
      <c r="ABR149" s="392"/>
      <c r="ABS149" s="395"/>
      <c r="ABT149" s="396"/>
      <c r="ABU149" s="397"/>
      <c r="ABV149" s="415"/>
      <c r="ABW149" s="393"/>
      <c r="ABX149" s="392"/>
      <c r="ABY149" s="395"/>
      <c r="ABZ149" s="396"/>
      <c r="ACA149" s="397"/>
      <c r="ACB149" s="415"/>
      <c r="ACC149" s="393"/>
      <c r="ACD149" s="392"/>
      <c r="ACE149" s="395"/>
      <c r="ACF149" s="396"/>
      <c r="ACG149" s="397"/>
      <c r="ACH149" s="415"/>
      <c r="ACI149" s="393"/>
      <c r="ACJ149" s="392"/>
      <c r="ACK149" s="395"/>
      <c r="ACL149" s="396"/>
      <c r="ACM149" s="397"/>
      <c r="ACN149" s="415"/>
      <c r="ACO149" s="393"/>
      <c r="ACP149" s="392"/>
      <c r="ACQ149" s="395"/>
      <c r="ACR149" s="396"/>
      <c r="ACS149" s="397"/>
      <c r="ACT149" s="415"/>
      <c r="ACU149" s="393"/>
      <c r="ACV149" s="392"/>
      <c r="ACW149" s="395"/>
      <c r="ACX149" s="396"/>
      <c r="ACY149" s="397"/>
      <c r="ACZ149" s="415"/>
      <c r="ADA149" s="393"/>
      <c r="ADB149" s="392"/>
      <c r="ADC149" s="395"/>
      <c r="ADD149" s="396"/>
      <c r="ADE149" s="397"/>
      <c r="ADF149" s="415"/>
      <c r="ADG149" s="393"/>
      <c r="ADH149" s="392"/>
      <c r="ADI149" s="395"/>
      <c r="ADJ149" s="396"/>
      <c r="ADK149" s="397"/>
      <c r="ADL149" s="415"/>
      <c r="ADM149" s="393"/>
      <c r="ADN149" s="392"/>
      <c r="ADO149" s="395"/>
      <c r="ADP149" s="396"/>
      <c r="ADQ149" s="397"/>
      <c r="ADR149" s="415"/>
      <c r="ADS149" s="393"/>
      <c r="ADT149" s="392"/>
      <c r="ADU149" s="395"/>
      <c r="ADV149" s="396"/>
      <c r="ADW149" s="397"/>
      <c r="ADX149" s="415"/>
      <c r="ADY149" s="393"/>
      <c r="ADZ149" s="392"/>
      <c r="AEA149" s="395"/>
      <c r="AEB149" s="396"/>
      <c r="AEC149" s="397"/>
      <c r="AED149" s="415"/>
      <c r="AEE149" s="393"/>
      <c r="AEF149" s="392"/>
      <c r="AEG149" s="395"/>
      <c r="AEH149" s="396"/>
      <c r="AEI149" s="397"/>
      <c r="AEJ149" s="415"/>
      <c r="AEK149" s="393"/>
      <c r="AEL149" s="392"/>
      <c r="AEM149" s="395"/>
      <c r="AEN149" s="396"/>
      <c r="AEO149" s="397"/>
      <c r="AEP149" s="415"/>
      <c r="AEQ149" s="393"/>
      <c r="AER149" s="392"/>
      <c r="AES149" s="395"/>
      <c r="AET149" s="396"/>
      <c r="AEU149" s="397"/>
      <c r="AEV149" s="415"/>
      <c r="AEW149" s="393"/>
      <c r="AEX149" s="392"/>
      <c r="AEY149" s="395"/>
      <c r="AEZ149" s="396"/>
      <c r="AFA149" s="397"/>
      <c r="AFB149" s="415"/>
      <c r="AFC149" s="393"/>
      <c r="AFD149" s="392"/>
      <c r="AFE149" s="395"/>
      <c r="AFF149" s="396"/>
      <c r="AFG149" s="397"/>
      <c r="AFH149" s="415"/>
      <c r="AFI149" s="393"/>
      <c r="AFJ149" s="392"/>
      <c r="AFK149" s="395"/>
      <c r="AFL149" s="396"/>
      <c r="AFM149" s="397"/>
      <c r="AFN149" s="415"/>
      <c r="AFO149" s="393"/>
      <c r="AFP149" s="392"/>
      <c r="AFQ149" s="395"/>
      <c r="AFR149" s="396"/>
      <c r="AFS149" s="397"/>
      <c r="AFT149" s="415"/>
      <c r="AFU149" s="393"/>
      <c r="AFV149" s="392"/>
      <c r="AFW149" s="395"/>
      <c r="AFX149" s="396"/>
      <c r="AFY149" s="397"/>
      <c r="AFZ149" s="415"/>
      <c r="AGA149" s="393"/>
      <c r="AGB149" s="392"/>
      <c r="AGC149" s="395"/>
      <c r="AGD149" s="396"/>
      <c r="AGE149" s="397"/>
      <c r="AGF149" s="415"/>
      <c r="AGG149" s="393"/>
      <c r="AGH149" s="392"/>
      <c r="AGI149" s="395"/>
      <c r="AGJ149" s="396"/>
      <c r="AGK149" s="397"/>
      <c r="AGL149" s="415"/>
      <c r="AGM149" s="393"/>
      <c r="AGN149" s="392"/>
      <c r="AGO149" s="395"/>
      <c r="AGP149" s="396"/>
      <c r="AGQ149" s="397"/>
      <c r="AGR149" s="415"/>
      <c r="AGS149" s="393"/>
      <c r="AGT149" s="392"/>
      <c r="AGU149" s="395"/>
      <c r="AGV149" s="396"/>
      <c r="AGW149" s="397"/>
      <c r="AGX149" s="415"/>
      <c r="AGY149" s="393"/>
      <c r="AGZ149" s="392"/>
      <c r="AHA149" s="395"/>
      <c r="AHB149" s="396"/>
      <c r="AHC149" s="397"/>
      <c r="AHD149" s="415"/>
      <c r="AHE149" s="393"/>
      <c r="AHF149" s="392"/>
      <c r="AHG149" s="395"/>
      <c r="AHH149" s="396"/>
      <c r="AHI149" s="397"/>
      <c r="AHJ149" s="415"/>
      <c r="AHK149" s="393"/>
      <c r="AHL149" s="392"/>
      <c r="AHM149" s="395"/>
      <c r="AHN149" s="396"/>
      <c r="AHO149" s="397"/>
      <c r="AHP149" s="415"/>
      <c r="AHQ149" s="393"/>
      <c r="AHR149" s="392"/>
      <c r="AHS149" s="395"/>
      <c r="AHT149" s="396"/>
      <c r="AHU149" s="397"/>
      <c r="AHV149" s="415"/>
      <c r="AHW149" s="393"/>
      <c r="AHX149" s="392"/>
      <c r="AHY149" s="395"/>
      <c r="AHZ149" s="396"/>
      <c r="AIA149" s="397"/>
      <c r="AIB149" s="415"/>
      <c r="AIC149" s="393"/>
      <c r="AID149" s="392"/>
      <c r="AIE149" s="395"/>
      <c r="AIF149" s="396"/>
      <c r="AIG149" s="397"/>
      <c r="AIH149" s="415"/>
      <c r="AII149" s="393"/>
      <c r="AIJ149" s="392"/>
      <c r="AIK149" s="395"/>
      <c r="AIL149" s="396"/>
      <c r="AIM149" s="397"/>
      <c r="AIN149" s="415"/>
      <c r="AIO149" s="393"/>
      <c r="AIP149" s="392"/>
      <c r="AIQ149" s="395"/>
      <c r="AIR149" s="396"/>
      <c r="AIS149" s="397"/>
      <c r="AIT149" s="415"/>
      <c r="AIU149" s="393"/>
      <c r="AIV149" s="392"/>
      <c r="AIW149" s="395"/>
      <c r="AIX149" s="396"/>
      <c r="AIY149" s="397"/>
      <c r="AIZ149" s="415"/>
      <c r="AJA149" s="393"/>
      <c r="AJB149" s="392"/>
      <c r="AJC149" s="395"/>
      <c r="AJD149" s="396"/>
      <c r="AJE149" s="397"/>
      <c r="AJF149" s="415"/>
      <c r="AJG149" s="393"/>
      <c r="AJH149" s="392"/>
      <c r="AJI149" s="395"/>
      <c r="AJJ149" s="396"/>
      <c r="AJK149" s="397"/>
      <c r="AJL149" s="415"/>
      <c r="AJM149" s="393"/>
      <c r="AJN149" s="392"/>
      <c r="AJO149" s="395"/>
      <c r="AJP149" s="396"/>
      <c r="AJQ149" s="397"/>
      <c r="AJR149" s="415"/>
      <c r="AJS149" s="393"/>
      <c r="AJT149" s="392"/>
      <c r="AJU149" s="395"/>
      <c r="AJV149" s="396"/>
      <c r="AJW149" s="397"/>
      <c r="AJX149" s="415"/>
      <c r="AJY149" s="393"/>
      <c r="AJZ149" s="392"/>
      <c r="AKA149" s="395"/>
      <c r="AKB149" s="396"/>
      <c r="AKC149" s="397"/>
      <c r="AKD149" s="415"/>
      <c r="AKE149" s="393"/>
      <c r="AKF149" s="392"/>
      <c r="AKG149" s="395"/>
      <c r="AKH149" s="396"/>
      <c r="AKI149" s="397"/>
      <c r="AKJ149" s="415"/>
      <c r="AKK149" s="393"/>
      <c r="AKL149" s="392"/>
      <c r="AKM149" s="395"/>
      <c r="AKN149" s="396"/>
      <c r="AKO149" s="397"/>
      <c r="AKP149" s="415"/>
      <c r="AKQ149" s="393"/>
      <c r="AKR149" s="392"/>
      <c r="AKS149" s="395"/>
      <c r="AKT149" s="396"/>
      <c r="AKU149" s="397"/>
      <c r="AKV149" s="415"/>
      <c r="AKW149" s="393"/>
      <c r="AKX149" s="392"/>
      <c r="AKY149" s="395"/>
      <c r="AKZ149" s="396"/>
      <c r="ALA149" s="397"/>
      <c r="ALB149" s="415"/>
      <c r="ALC149" s="393"/>
      <c r="ALD149" s="392"/>
      <c r="ALE149" s="395"/>
      <c r="ALF149" s="396"/>
      <c r="ALG149" s="397"/>
      <c r="ALH149" s="415"/>
      <c r="ALI149" s="393"/>
      <c r="ALJ149" s="392"/>
      <c r="ALK149" s="395"/>
      <c r="ALL149" s="396"/>
      <c r="ALM149" s="397"/>
      <c r="ALN149" s="415"/>
      <c r="ALO149" s="393"/>
      <c r="ALP149" s="392"/>
      <c r="ALQ149" s="395"/>
      <c r="ALR149" s="396"/>
      <c r="ALS149" s="397"/>
      <c r="ALT149" s="415"/>
      <c r="ALU149" s="393"/>
      <c r="ALV149" s="392"/>
      <c r="ALW149" s="395"/>
      <c r="ALX149" s="396"/>
      <c r="ALY149" s="397"/>
      <c r="ALZ149" s="415"/>
      <c r="AMA149" s="393"/>
      <c r="AMB149" s="392"/>
      <c r="AMC149" s="395"/>
      <c r="AMD149" s="396"/>
      <c r="AME149" s="397"/>
      <c r="AMF149" s="415"/>
      <c r="AMG149" s="393"/>
      <c r="AMH149" s="392"/>
      <c r="AMI149" s="395"/>
      <c r="AMJ149" s="396"/>
      <c r="AMK149" s="397"/>
      <c r="AML149" s="415"/>
      <c r="AMM149" s="393"/>
      <c r="AMN149" s="392"/>
      <c r="AMO149" s="395"/>
      <c r="AMP149" s="396"/>
      <c r="AMQ149" s="397"/>
      <c r="AMR149" s="415"/>
      <c r="AMS149" s="393"/>
      <c r="AMT149" s="392"/>
      <c r="AMU149" s="395"/>
      <c r="AMV149" s="396"/>
      <c r="AMW149" s="397"/>
      <c r="AMX149" s="415"/>
      <c r="AMY149" s="393"/>
      <c r="AMZ149" s="392"/>
      <c r="ANA149" s="395"/>
      <c r="ANB149" s="396"/>
      <c r="ANC149" s="397"/>
      <c r="AND149" s="415"/>
      <c r="ANE149" s="393"/>
      <c r="ANF149" s="392"/>
      <c r="ANG149" s="395"/>
      <c r="ANH149" s="396"/>
      <c r="ANI149" s="397"/>
      <c r="ANJ149" s="415"/>
      <c r="ANK149" s="393"/>
      <c r="ANL149" s="392"/>
      <c r="ANM149" s="395"/>
      <c r="ANN149" s="396"/>
      <c r="ANO149" s="397"/>
      <c r="ANP149" s="415"/>
      <c r="ANQ149" s="393"/>
      <c r="ANR149" s="392"/>
      <c r="ANS149" s="395"/>
      <c r="ANT149" s="396"/>
      <c r="ANU149" s="397"/>
      <c r="ANV149" s="415"/>
      <c r="ANW149" s="393"/>
      <c r="ANX149" s="392"/>
      <c r="ANY149" s="395"/>
      <c r="ANZ149" s="396"/>
      <c r="AOA149" s="397"/>
      <c r="AOB149" s="415"/>
      <c r="AOC149" s="393"/>
      <c r="AOD149" s="392"/>
      <c r="AOE149" s="395"/>
      <c r="AOF149" s="396"/>
      <c r="AOG149" s="397"/>
      <c r="AOH149" s="415"/>
      <c r="AOI149" s="393"/>
      <c r="AOJ149" s="392"/>
      <c r="AOK149" s="395"/>
      <c r="AOL149" s="396"/>
      <c r="AOM149" s="397"/>
      <c r="AON149" s="415"/>
      <c r="AOO149" s="393"/>
      <c r="AOP149" s="392"/>
      <c r="AOQ149" s="395"/>
      <c r="AOR149" s="396"/>
      <c r="AOS149" s="397"/>
      <c r="AOT149" s="415"/>
      <c r="AOU149" s="393"/>
      <c r="AOV149" s="392"/>
      <c r="AOW149" s="395"/>
      <c r="AOX149" s="396"/>
      <c r="AOY149" s="397"/>
      <c r="AOZ149" s="415"/>
      <c r="APA149" s="393"/>
      <c r="APB149" s="392"/>
      <c r="APC149" s="395"/>
      <c r="APD149" s="396"/>
      <c r="APE149" s="397"/>
      <c r="APF149" s="415"/>
      <c r="APG149" s="393"/>
      <c r="APH149" s="392"/>
      <c r="API149" s="395"/>
      <c r="APJ149" s="396"/>
      <c r="APK149" s="397"/>
      <c r="APL149" s="415"/>
      <c r="APM149" s="393"/>
      <c r="APN149" s="392"/>
      <c r="APO149" s="395"/>
      <c r="APP149" s="396"/>
      <c r="APQ149" s="397"/>
      <c r="APR149" s="415"/>
      <c r="APS149" s="393"/>
      <c r="APT149" s="392"/>
      <c r="APU149" s="395"/>
      <c r="APV149" s="396"/>
      <c r="APW149" s="397"/>
      <c r="APX149" s="415"/>
      <c r="APY149" s="393"/>
      <c r="APZ149" s="392"/>
      <c r="AQA149" s="395"/>
      <c r="AQB149" s="396"/>
      <c r="AQC149" s="397"/>
      <c r="AQD149" s="415"/>
      <c r="AQE149" s="393"/>
      <c r="AQF149" s="392"/>
      <c r="AQG149" s="395"/>
      <c r="AQH149" s="396"/>
      <c r="AQI149" s="397"/>
      <c r="AQJ149" s="415"/>
      <c r="AQK149" s="393"/>
      <c r="AQL149" s="392"/>
      <c r="AQM149" s="395"/>
      <c r="AQN149" s="396"/>
      <c r="AQO149" s="397"/>
      <c r="AQP149" s="415"/>
      <c r="AQQ149" s="393"/>
      <c r="AQR149" s="392"/>
      <c r="AQS149" s="395"/>
      <c r="AQT149" s="396"/>
      <c r="AQU149" s="397"/>
      <c r="AQV149" s="415"/>
      <c r="AQW149" s="393"/>
      <c r="AQX149" s="392"/>
      <c r="AQY149" s="395"/>
      <c r="AQZ149" s="396"/>
      <c r="ARA149" s="397"/>
      <c r="ARB149" s="415"/>
      <c r="ARC149" s="393"/>
      <c r="ARD149" s="392"/>
      <c r="ARE149" s="395"/>
      <c r="ARF149" s="396"/>
      <c r="ARG149" s="397"/>
      <c r="ARH149" s="415"/>
      <c r="ARI149" s="393"/>
      <c r="ARJ149" s="392"/>
      <c r="ARK149" s="395"/>
      <c r="ARL149" s="396"/>
      <c r="ARM149" s="397"/>
      <c r="ARN149" s="415"/>
      <c r="ARO149" s="393"/>
      <c r="ARP149" s="392"/>
      <c r="ARQ149" s="395"/>
      <c r="ARR149" s="396"/>
      <c r="ARS149" s="397"/>
      <c r="ART149" s="415"/>
      <c r="ARU149" s="393"/>
      <c r="ARV149" s="392"/>
      <c r="ARW149" s="395"/>
      <c r="ARX149" s="396"/>
      <c r="ARY149" s="397"/>
      <c r="ARZ149" s="415"/>
      <c r="ASA149" s="393"/>
      <c r="ASB149" s="392"/>
      <c r="ASC149" s="395"/>
      <c r="ASD149" s="396"/>
      <c r="ASE149" s="397"/>
      <c r="ASF149" s="415"/>
      <c r="ASG149" s="393"/>
      <c r="ASH149" s="392"/>
      <c r="ASI149" s="395"/>
      <c r="ASJ149" s="396"/>
      <c r="ASK149" s="397"/>
      <c r="ASL149" s="415"/>
      <c r="ASM149" s="393"/>
      <c r="ASN149" s="392"/>
      <c r="ASO149" s="395"/>
      <c r="ASP149" s="396"/>
      <c r="ASQ149" s="397"/>
      <c r="ASR149" s="415"/>
      <c r="ASS149" s="393"/>
      <c r="AST149" s="392"/>
      <c r="ASU149" s="395"/>
      <c r="ASV149" s="396"/>
      <c r="ASW149" s="397"/>
      <c r="ASX149" s="415"/>
      <c r="ASY149" s="393"/>
      <c r="ASZ149" s="392"/>
      <c r="ATA149" s="395"/>
      <c r="ATB149" s="396"/>
      <c r="ATC149" s="397"/>
      <c r="ATD149" s="415"/>
      <c r="ATE149" s="393"/>
      <c r="ATF149" s="392"/>
      <c r="ATG149" s="395"/>
      <c r="ATH149" s="396"/>
      <c r="ATI149" s="397"/>
      <c r="ATJ149" s="415"/>
      <c r="ATK149" s="393"/>
      <c r="ATL149" s="392"/>
      <c r="ATM149" s="395"/>
      <c r="ATN149" s="396"/>
      <c r="ATO149" s="397"/>
      <c r="ATP149" s="415"/>
      <c r="ATQ149" s="393"/>
      <c r="ATR149" s="392"/>
      <c r="ATS149" s="395"/>
      <c r="ATT149" s="396"/>
      <c r="ATU149" s="397"/>
      <c r="ATV149" s="415"/>
      <c r="ATW149" s="393"/>
      <c r="ATX149" s="392"/>
      <c r="ATY149" s="395"/>
      <c r="ATZ149" s="396"/>
      <c r="AUA149" s="397"/>
      <c r="AUB149" s="415"/>
      <c r="AUC149" s="393"/>
      <c r="AUD149" s="392"/>
      <c r="AUE149" s="395"/>
      <c r="AUF149" s="396"/>
      <c r="AUG149" s="397"/>
      <c r="AUH149" s="415"/>
      <c r="AUI149" s="393"/>
      <c r="AUJ149" s="392"/>
      <c r="AUK149" s="395"/>
      <c r="AUL149" s="396"/>
      <c r="AUM149" s="397"/>
      <c r="AUN149" s="415"/>
      <c r="AUO149" s="393"/>
      <c r="AUP149" s="392"/>
      <c r="AUQ149" s="395"/>
      <c r="AUR149" s="396"/>
      <c r="AUS149" s="397"/>
      <c r="AUT149" s="415"/>
      <c r="AUU149" s="393"/>
      <c r="AUV149" s="392"/>
      <c r="AUW149" s="395"/>
      <c r="AUX149" s="396"/>
      <c r="AUY149" s="397"/>
      <c r="AUZ149" s="415"/>
      <c r="AVA149" s="393"/>
      <c r="AVB149" s="392"/>
      <c r="AVC149" s="395"/>
      <c r="AVD149" s="396"/>
      <c r="AVE149" s="397"/>
      <c r="AVF149" s="415"/>
      <c r="AVG149" s="393"/>
      <c r="AVH149" s="392"/>
      <c r="AVI149" s="395"/>
      <c r="AVJ149" s="396"/>
      <c r="AVK149" s="397"/>
      <c r="AVL149" s="415"/>
      <c r="AVM149" s="393"/>
      <c r="AVN149" s="392"/>
      <c r="AVO149" s="395"/>
      <c r="AVP149" s="396"/>
      <c r="AVQ149" s="397"/>
      <c r="AVR149" s="415"/>
      <c r="AVS149" s="393"/>
      <c r="AVT149" s="392"/>
      <c r="AVU149" s="395"/>
      <c r="AVV149" s="396"/>
      <c r="AVW149" s="397"/>
      <c r="AVX149" s="415"/>
      <c r="AVY149" s="393"/>
      <c r="AVZ149" s="392"/>
      <c r="AWA149" s="395"/>
      <c r="AWB149" s="396"/>
      <c r="AWC149" s="397"/>
      <c r="AWD149" s="415"/>
      <c r="AWE149" s="393"/>
      <c r="AWF149" s="392"/>
      <c r="AWG149" s="395"/>
      <c r="AWH149" s="396"/>
      <c r="AWI149" s="397"/>
      <c r="AWJ149" s="415"/>
      <c r="AWK149" s="393"/>
      <c r="AWL149" s="392"/>
      <c r="AWM149" s="395"/>
      <c r="AWN149" s="396"/>
      <c r="AWO149" s="397"/>
      <c r="AWP149" s="415"/>
      <c r="AWQ149" s="393"/>
      <c r="AWR149" s="392"/>
      <c r="AWS149" s="395"/>
      <c r="AWT149" s="396"/>
      <c r="AWU149" s="397"/>
      <c r="AWV149" s="415"/>
      <c r="AWW149" s="393"/>
      <c r="AWX149" s="392"/>
      <c r="AWY149" s="395"/>
      <c r="AWZ149" s="396"/>
      <c r="AXA149" s="397"/>
      <c r="AXB149" s="415"/>
      <c r="AXC149" s="393"/>
      <c r="AXD149" s="392"/>
      <c r="AXE149" s="395"/>
      <c r="AXF149" s="396"/>
      <c r="AXG149" s="397"/>
      <c r="AXH149" s="415"/>
      <c r="AXI149" s="393"/>
      <c r="AXJ149" s="392"/>
      <c r="AXK149" s="395"/>
      <c r="AXL149" s="396"/>
      <c r="AXM149" s="397"/>
      <c r="AXN149" s="415"/>
      <c r="AXO149" s="393"/>
      <c r="AXP149" s="392"/>
      <c r="AXQ149" s="395"/>
      <c r="AXR149" s="396"/>
      <c r="AXS149" s="397"/>
      <c r="AXT149" s="415"/>
      <c r="AXU149" s="393"/>
      <c r="AXV149" s="392"/>
      <c r="AXW149" s="395"/>
      <c r="AXX149" s="396"/>
      <c r="AXY149" s="397"/>
      <c r="AXZ149" s="415"/>
      <c r="AYA149" s="393"/>
      <c r="AYB149" s="392"/>
      <c r="AYC149" s="395"/>
      <c r="AYD149" s="396"/>
      <c r="AYE149" s="397"/>
      <c r="AYF149" s="415"/>
      <c r="AYG149" s="393"/>
      <c r="AYH149" s="392"/>
      <c r="AYI149" s="395"/>
      <c r="AYJ149" s="396"/>
      <c r="AYK149" s="397"/>
      <c r="AYL149" s="415"/>
      <c r="AYM149" s="393"/>
      <c r="AYN149" s="392"/>
      <c r="AYO149" s="395"/>
      <c r="AYP149" s="396"/>
      <c r="AYQ149" s="397"/>
      <c r="AYR149" s="415"/>
      <c r="AYS149" s="393"/>
      <c r="AYT149" s="392"/>
      <c r="AYU149" s="395"/>
      <c r="AYV149" s="396"/>
      <c r="AYW149" s="397"/>
      <c r="AYX149" s="415"/>
      <c r="AYY149" s="393"/>
      <c r="AYZ149" s="392"/>
      <c r="AZA149" s="395"/>
      <c r="AZB149" s="396"/>
      <c r="AZC149" s="397"/>
      <c r="AZD149" s="415"/>
      <c r="AZE149" s="393"/>
      <c r="AZF149" s="392"/>
      <c r="AZG149" s="395"/>
      <c r="AZH149" s="396"/>
      <c r="AZI149" s="397"/>
      <c r="AZJ149" s="415"/>
      <c r="AZK149" s="393"/>
      <c r="AZL149" s="392"/>
      <c r="AZM149" s="395"/>
      <c r="AZN149" s="396"/>
      <c r="AZO149" s="397"/>
      <c r="AZP149" s="415"/>
      <c r="AZQ149" s="393"/>
      <c r="AZR149" s="392"/>
      <c r="AZS149" s="395"/>
      <c r="AZT149" s="396"/>
      <c r="AZU149" s="397"/>
      <c r="AZV149" s="415"/>
      <c r="AZW149" s="393"/>
      <c r="AZX149" s="392"/>
      <c r="AZY149" s="395"/>
      <c r="AZZ149" s="396"/>
      <c r="BAA149" s="397"/>
      <c r="BAB149" s="415"/>
      <c r="BAC149" s="393"/>
      <c r="BAD149" s="392"/>
      <c r="BAE149" s="395"/>
      <c r="BAF149" s="396"/>
      <c r="BAG149" s="397"/>
      <c r="BAH149" s="415"/>
      <c r="BAI149" s="393"/>
      <c r="BAJ149" s="392"/>
      <c r="BAK149" s="395"/>
      <c r="BAL149" s="396"/>
      <c r="BAM149" s="397"/>
      <c r="BAN149" s="415"/>
      <c r="BAO149" s="393"/>
      <c r="BAP149" s="392"/>
      <c r="BAQ149" s="395"/>
      <c r="BAR149" s="396"/>
      <c r="BAS149" s="397"/>
      <c r="BAT149" s="415"/>
      <c r="BAU149" s="393"/>
      <c r="BAV149" s="392"/>
      <c r="BAW149" s="395"/>
      <c r="BAX149" s="396"/>
      <c r="BAY149" s="397"/>
      <c r="BAZ149" s="415"/>
      <c r="BBA149" s="393"/>
      <c r="BBB149" s="392"/>
      <c r="BBC149" s="395"/>
      <c r="BBD149" s="396"/>
      <c r="BBE149" s="397"/>
      <c r="BBF149" s="415"/>
      <c r="BBG149" s="393"/>
      <c r="BBH149" s="392"/>
      <c r="BBI149" s="395"/>
      <c r="BBJ149" s="396"/>
      <c r="BBK149" s="397"/>
      <c r="BBL149" s="415"/>
      <c r="BBM149" s="393"/>
      <c r="BBN149" s="392"/>
      <c r="BBO149" s="395"/>
      <c r="BBP149" s="396"/>
      <c r="BBQ149" s="397"/>
      <c r="BBR149" s="415"/>
      <c r="BBS149" s="393"/>
      <c r="BBT149" s="392"/>
      <c r="BBU149" s="395"/>
      <c r="BBV149" s="396"/>
      <c r="BBW149" s="397"/>
      <c r="BBX149" s="415"/>
      <c r="BBY149" s="393"/>
      <c r="BBZ149" s="392"/>
      <c r="BCA149" s="395"/>
      <c r="BCB149" s="396"/>
      <c r="BCC149" s="397"/>
      <c r="BCD149" s="415"/>
      <c r="BCE149" s="393"/>
      <c r="BCF149" s="392"/>
      <c r="BCG149" s="395"/>
      <c r="BCH149" s="396"/>
      <c r="BCI149" s="397"/>
      <c r="BCJ149" s="415"/>
      <c r="BCK149" s="393"/>
      <c r="BCL149" s="392"/>
      <c r="BCM149" s="395"/>
      <c r="BCN149" s="396"/>
      <c r="BCO149" s="397"/>
      <c r="BCP149" s="415"/>
      <c r="BCQ149" s="393"/>
      <c r="BCR149" s="392"/>
      <c r="BCS149" s="395"/>
      <c r="BCT149" s="396"/>
      <c r="BCU149" s="397"/>
      <c r="BCV149" s="415"/>
      <c r="BCW149" s="393"/>
      <c r="BCX149" s="392"/>
      <c r="BCY149" s="395"/>
      <c r="BCZ149" s="396"/>
      <c r="BDA149" s="397"/>
      <c r="BDB149" s="415"/>
      <c r="BDC149" s="393"/>
      <c r="BDD149" s="392"/>
      <c r="BDE149" s="395"/>
      <c r="BDF149" s="396"/>
      <c r="BDG149" s="397"/>
      <c r="BDH149" s="415"/>
      <c r="BDI149" s="393"/>
      <c r="BDJ149" s="392"/>
      <c r="BDK149" s="395"/>
      <c r="BDL149" s="396"/>
      <c r="BDM149" s="397"/>
      <c r="BDN149" s="415"/>
      <c r="BDO149" s="393"/>
      <c r="BDP149" s="392"/>
      <c r="BDQ149" s="395"/>
      <c r="BDR149" s="396"/>
      <c r="BDS149" s="397"/>
      <c r="BDT149" s="415"/>
      <c r="BDU149" s="393"/>
      <c r="BDV149" s="392"/>
      <c r="BDW149" s="395"/>
      <c r="BDX149" s="396"/>
      <c r="BDY149" s="397"/>
      <c r="BDZ149" s="415"/>
      <c r="BEA149" s="393"/>
      <c r="BEB149" s="392"/>
      <c r="BEC149" s="395"/>
      <c r="BED149" s="396"/>
      <c r="BEE149" s="397"/>
      <c r="BEF149" s="415"/>
      <c r="BEG149" s="393"/>
      <c r="BEH149" s="392"/>
      <c r="BEI149" s="395"/>
      <c r="BEJ149" s="396"/>
      <c r="BEK149" s="397"/>
      <c r="BEL149" s="415"/>
      <c r="BEM149" s="393"/>
      <c r="BEN149" s="392"/>
      <c r="BEO149" s="395"/>
      <c r="BEP149" s="396"/>
      <c r="BEQ149" s="397"/>
      <c r="BER149" s="415"/>
      <c r="BES149" s="393"/>
      <c r="BET149" s="392"/>
      <c r="BEU149" s="395"/>
      <c r="BEV149" s="396"/>
      <c r="BEW149" s="397"/>
      <c r="BEX149" s="415"/>
      <c r="BEY149" s="393"/>
      <c r="BEZ149" s="392"/>
      <c r="BFA149" s="395"/>
      <c r="BFB149" s="396"/>
      <c r="BFC149" s="397"/>
      <c r="BFD149" s="415"/>
      <c r="BFE149" s="393"/>
      <c r="BFF149" s="392"/>
      <c r="BFG149" s="395"/>
      <c r="BFH149" s="396"/>
      <c r="BFI149" s="397"/>
      <c r="BFJ149" s="415"/>
      <c r="BFK149" s="393"/>
      <c r="BFL149" s="392"/>
      <c r="BFM149" s="395"/>
      <c r="BFN149" s="396"/>
      <c r="BFO149" s="397"/>
      <c r="BFP149" s="415"/>
      <c r="BFQ149" s="393"/>
      <c r="BFR149" s="392"/>
      <c r="BFS149" s="395"/>
      <c r="BFT149" s="396"/>
      <c r="BFU149" s="397"/>
      <c r="BFV149" s="415"/>
      <c r="BFW149" s="393"/>
      <c r="BFX149" s="392"/>
      <c r="BFY149" s="395"/>
      <c r="BFZ149" s="396"/>
      <c r="BGA149" s="397"/>
      <c r="BGB149" s="415"/>
      <c r="BGC149" s="393"/>
      <c r="BGD149" s="392"/>
      <c r="BGE149" s="395"/>
      <c r="BGF149" s="396"/>
      <c r="BGG149" s="397"/>
      <c r="BGH149" s="415"/>
      <c r="BGI149" s="393"/>
      <c r="BGJ149" s="392"/>
      <c r="BGK149" s="395"/>
      <c r="BGL149" s="396"/>
      <c r="BGM149" s="397"/>
      <c r="BGN149" s="415"/>
      <c r="BGO149" s="393"/>
      <c r="BGP149" s="392"/>
      <c r="BGQ149" s="395"/>
      <c r="BGR149" s="396"/>
      <c r="BGS149" s="397"/>
      <c r="BGT149" s="415"/>
      <c r="BGU149" s="393"/>
      <c r="BGV149" s="392"/>
      <c r="BGW149" s="395"/>
      <c r="BGX149" s="396"/>
      <c r="BGY149" s="397"/>
      <c r="BGZ149" s="415"/>
      <c r="BHA149" s="393"/>
      <c r="BHB149" s="392"/>
      <c r="BHC149" s="395"/>
      <c r="BHD149" s="396"/>
      <c r="BHE149" s="397"/>
      <c r="BHF149" s="415"/>
      <c r="BHG149" s="393"/>
      <c r="BHH149" s="392"/>
      <c r="BHI149" s="395"/>
      <c r="BHJ149" s="396"/>
      <c r="BHK149" s="397"/>
      <c r="BHL149" s="415"/>
      <c r="BHM149" s="393"/>
      <c r="BHN149" s="392"/>
      <c r="BHO149" s="395"/>
      <c r="BHP149" s="396"/>
      <c r="BHQ149" s="397"/>
      <c r="BHR149" s="415"/>
      <c r="BHS149" s="393"/>
      <c r="BHT149" s="392"/>
      <c r="BHU149" s="395"/>
      <c r="BHV149" s="396"/>
      <c r="BHW149" s="397"/>
      <c r="BHX149" s="415"/>
      <c r="BHY149" s="393"/>
      <c r="BHZ149" s="392"/>
      <c r="BIA149" s="395"/>
      <c r="BIB149" s="396"/>
      <c r="BIC149" s="397"/>
      <c r="BID149" s="415"/>
      <c r="BIE149" s="393"/>
      <c r="BIF149" s="392"/>
      <c r="BIG149" s="395"/>
      <c r="BIH149" s="396"/>
      <c r="BII149" s="397"/>
      <c r="BIJ149" s="415"/>
      <c r="BIK149" s="393"/>
      <c r="BIL149" s="392"/>
      <c r="BIM149" s="395"/>
      <c r="BIN149" s="396"/>
      <c r="BIO149" s="397"/>
      <c r="BIP149" s="415"/>
      <c r="BIQ149" s="393"/>
      <c r="BIR149" s="392"/>
      <c r="BIS149" s="395"/>
      <c r="BIT149" s="396"/>
      <c r="BIU149" s="397"/>
      <c r="BIV149" s="415"/>
      <c r="BIW149" s="393"/>
      <c r="BIX149" s="392"/>
      <c r="BIY149" s="395"/>
      <c r="BIZ149" s="396"/>
      <c r="BJA149" s="397"/>
      <c r="BJB149" s="415"/>
      <c r="BJC149" s="393"/>
      <c r="BJD149" s="392"/>
      <c r="BJE149" s="395"/>
      <c r="BJF149" s="396"/>
      <c r="BJG149" s="397"/>
      <c r="BJH149" s="415"/>
      <c r="BJI149" s="393"/>
      <c r="BJJ149" s="392"/>
      <c r="BJK149" s="395"/>
      <c r="BJL149" s="396"/>
      <c r="BJM149" s="397"/>
      <c r="BJN149" s="415"/>
      <c r="BJO149" s="393"/>
      <c r="BJP149" s="392"/>
      <c r="BJQ149" s="395"/>
      <c r="BJR149" s="396"/>
      <c r="BJS149" s="397"/>
      <c r="BJT149" s="415"/>
      <c r="BJU149" s="393"/>
      <c r="BJV149" s="392"/>
      <c r="BJW149" s="395"/>
      <c r="BJX149" s="396"/>
      <c r="BJY149" s="397"/>
      <c r="BJZ149" s="415"/>
      <c r="BKA149" s="393"/>
      <c r="BKB149" s="392"/>
      <c r="BKC149" s="395"/>
      <c r="BKD149" s="396"/>
      <c r="BKE149" s="397"/>
      <c r="BKF149" s="415"/>
      <c r="BKG149" s="393"/>
      <c r="BKH149" s="392"/>
      <c r="BKI149" s="395"/>
      <c r="BKJ149" s="396"/>
      <c r="BKK149" s="397"/>
      <c r="BKL149" s="415"/>
      <c r="BKM149" s="393"/>
      <c r="BKN149" s="392"/>
      <c r="BKO149" s="395"/>
      <c r="BKP149" s="396"/>
      <c r="BKQ149" s="397"/>
      <c r="BKR149" s="415"/>
      <c r="BKS149" s="393"/>
      <c r="BKT149" s="392"/>
      <c r="BKU149" s="395"/>
      <c r="BKV149" s="396"/>
      <c r="BKW149" s="397"/>
      <c r="BKX149" s="415"/>
      <c r="BKY149" s="393"/>
      <c r="BKZ149" s="392"/>
      <c r="BLA149" s="395"/>
      <c r="BLB149" s="396"/>
      <c r="BLC149" s="397"/>
      <c r="BLD149" s="415"/>
      <c r="BLE149" s="393"/>
      <c r="BLF149" s="392"/>
      <c r="BLG149" s="395"/>
      <c r="BLH149" s="396"/>
      <c r="BLI149" s="397"/>
      <c r="BLJ149" s="415"/>
      <c r="BLK149" s="393"/>
      <c r="BLL149" s="392"/>
      <c r="BLM149" s="395"/>
      <c r="BLN149" s="396"/>
      <c r="BLO149" s="397"/>
      <c r="BLP149" s="415"/>
      <c r="BLQ149" s="393"/>
      <c r="BLR149" s="392"/>
      <c r="BLS149" s="395"/>
      <c r="BLT149" s="396"/>
      <c r="BLU149" s="397"/>
      <c r="BLV149" s="415"/>
      <c r="BLW149" s="393"/>
      <c r="BLX149" s="392"/>
      <c r="BLY149" s="395"/>
      <c r="BLZ149" s="396"/>
      <c r="BMA149" s="397"/>
      <c r="BMB149" s="415"/>
      <c r="BMC149" s="393"/>
      <c r="BMD149" s="392"/>
      <c r="BME149" s="395"/>
      <c r="BMF149" s="396"/>
      <c r="BMG149" s="397"/>
      <c r="BMH149" s="415"/>
      <c r="BMI149" s="393"/>
      <c r="BMJ149" s="392"/>
      <c r="BMK149" s="395"/>
      <c r="BML149" s="396"/>
      <c r="BMM149" s="397"/>
      <c r="BMN149" s="415"/>
      <c r="BMO149" s="393"/>
      <c r="BMP149" s="392"/>
      <c r="BMQ149" s="395"/>
      <c r="BMR149" s="396"/>
      <c r="BMS149" s="397"/>
      <c r="BMT149" s="415"/>
      <c r="BMU149" s="393"/>
      <c r="BMV149" s="392"/>
      <c r="BMW149" s="395"/>
      <c r="BMX149" s="396"/>
      <c r="BMY149" s="397"/>
      <c r="BMZ149" s="415"/>
      <c r="BNA149" s="393"/>
      <c r="BNB149" s="392"/>
      <c r="BNC149" s="395"/>
      <c r="BND149" s="396"/>
      <c r="BNE149" s="397"/>
      <c r="BNF149" s="415"/>
      <c r="BNG149" s="393"/>
      <c r="BNH149" s="392"/>
      <c r="BNI149" s="395"/>
      <c r="BNJ149" s="396"/>
      <c r="BNK149" s="397"/>
      <c r="BNL149" s="415"/>
      <c r="BNM149" s="393"/>
      <c r="BNN149" s="392"/>
      <c r="BNO149" s="395"/>
      <c r="BNP149" s="396"/>
      <c r="BNQ149" s="397"/>
      <c r="BNR149" s="415"/>
      <c r="BNS149" s="393"/>
      <c r="BNT149" s="392"/>
      <c r="BNU149" s="395"/>
      <c r="BNV149" s="396"/>
      <c r="BNW149" s="397"/>
      <c r="BNX149" s="415"/>
      <c r="BNY149" s="393"/>
      <c r="BNZ149" s="392"/>
      <c r="BOA149" s="395"/>
      <c r="BOB149" s="396"/>
      <c r="BOC149" s="397"/>
      <c r="BOD149" s="415"/>
      <c r="BOE149" s="393"/>
      <c r="BOF149" s="392"/>
      <c r="BOG149" s="395"/>
      <c r="BOH149" s="396"/>
      <c r="BOI149" s="397"/>
      <c r="BOJ149" s="415"/>
      <c r="BOK149" s="393"/>
      <c r="BOL149" s="392"/>
      <c r="BOM149" s="395"/>
      <c r="BON149" s="396"/>
      <c r="BOO149" s="397"/>
      <c r="BOP149" s="415"/>
      <c r="BOQ149" s="393"/>
      <c r="BOR149" s="392"/>
      <c r="BOS149" s="395"/>
      <c r="BOT149" s="396"/>
      <c r="BOU149" s="397"/>
      <c r="BOV149" s="415"/>
      <c r="BOW149" s="393"/>
      <c r="BOX149" s="392"/>
      <c r="BOY149" s="395"/>
      <c r="BOZ149" s="396"/>
      <c r="BPA149" s="397"/>
      <c r="BPB149" s="415"/>
      <c r="BPC149" s="393"/>
      <c r="BPD149" s="392"/>
      <c r="BPE149" s="395"/>
      <c r="BPF149" s="396"/>
      <c r="BPG149" s="397"/>
      <c r="BPH149" s="415"/>
      <c r="BPI149" s="393"/>
      <c r="BPJ149" s="392"/>
      <c r="BPK149" s="395"/>
      <c r="BPL149" s="396"/>
      <c r="BPM149" s="397"/>
      <c r="BPN149" s="415"/>
      <c r="BPO149" s="393"/>
      <c r="BPP149" s="392"/>
      <c r="BPQ149" s="395"/>
      <c r="BPR149" s="396"/>
      <c r="BPS149" s="397"/>
      <c r="BPT149" s="415"/>
      <c r="BPU149" s="393"/>
      <c r="BPV149" s="392"/>
      <c r="BPW149" s="395"/>
      <c r="BPX149" s="396"/>
      <c r="BPY149" s="397"/>
      <c r="BPZ149" s="415"/>
      <c r="BQA149" s="393"/>
      <c r="BQB149" s="392"/>
      <c r="BQC149" s="395"/>
      <c r="BQD149" s="396"/>
      <c r="BQE149" s="397"/>
      <c r="BQF149" s="415"/>
      <c r="BQG149" s="393"/>
      <c r="BQH149" s="392"/>
      <c r="BQI149" s="395"/>
      <c r="BQJ149" s="396"/>
      <c r="BQK149" s="397"/>
      <c r="BQL149" s="415"/>
      <c r="BQM149" s="393"/>
      <c r="BQN149" s="392"/>
      <c r="BQO149" s="395"/>
      <c r="BQP149" s="396"/>
      <c r="BQQ149" s="397"/>
      <c r="BQR149" s="415"/>
      <c r="BQS149" s="393"/>
      <c r="BQT149" s="392"/>
      <c r="BQU149" s="395"/>
      <c r="BQV149" s="396"/>
      <c r="BQW149" s="397"/>
      <c r="BQX149" s="415"/>
      <c r="BQY149" s="393"/>
      <c r="BQZ149" s="392"/>
      <c r="BRA149" s="395"/>
      <c r="BRB149" s="396"/>
      <c r="BRC149" s="397"/>
      <c r="BRD149" s="415"/>
      <c r="BRE149" s="393"/>
      <c r="BRF149" s="392"/>
      <c r="BRG149" s="395"/>
      <c r="BRH149" s="396"/>
      <c r="BRI149" s="397"/>
      <c r="BRJ149" s="415"/>
      <c r="BRK149" s="393"/>
      <c r="BRL149" s="392"/>
      <c r="BRM149" s="395"/>
      <c r="BRN149" s="396"/>
      <c r="BRO149" s="397"/>
      <c r="BRP149" s="415"/>
      <c r="BRQ149" s="393"/>
      <c r="BRR149" s="392"/>
      <c r="BRS149" s="395"/>
      <c r="BRT149" s="396"/>
      <c r="BRU149" s="397"/>
      <c r="BRV149" s="415"/>
      <c r="BRW149" s="393"/>
      <c r="BRX149" s="392"/>
      <c r="BRY149" s="395"/>
      <c r="BRZ149" s="396"/>
      <c r="BSA149" s="397"/>
      <c r="BSB149" s="415"/>
      <c r="BSC149" s="393"/>
      <c r="BSD149" s="392"/>
      <c r="BSE149" s="395"/>
      <c r="BSF149" s="396"/>
      <c r="BSG149" s="397"/>
      <c r="BSH149" s="415"/>
      <c r="BSI149" s="393"/>
      <c r="BSJ149" s="392"/>
      <c r="BSK149" s="395"/>
      <c r="BSL149" s="396"/>
      <c r="BSM149" s="397"/>
      <c r="BSN149" s="415"/>
      <c r="BSO149" s="393"/>
      <c r="BSP149" s="392"/>
      <c r="BSQ149" s="395"/>
      <c r="BSR149" s="396"/>
      <c r="BSS149" s="397"/>
      <c r="BST149" s="415"/>
      <c r="BSU149" s="393"/>
      <c r="BSV149" s="392"/>
      <c r="BSW149" s="395"/>
      <c r="BSX149" s="396"/>
      <c r="BSY149" s="397"/>
      <c r="BSZ149" s="415"/>
      <c r="BTA149" s="393"/>
      <c r="BTB149" s="392"/>
      <c r="BTC149" s="395"/>
      <c r="BTD149" s="396"/>
      <c r="BTE149" s="397"/>
      <c r="BTF149" s="415"/>
      <c r="BTG149" s="393"/>
      <c r="BTH149" s="392"/>
      <c r="BTI149" s="395"/>
      <c r="BTJ149" s="396"/>
      <c r="BTK149" s="397"/>
      <c r="BTL149" s="415"/>
      <c r="BTM149" s="393"/>
      <c r="BTN149" s="392"/>
      <c r="BTO149" s="395"/>
      <c r="BTP149" s="396"/>
      <c r="BTQ149" s="397"/>
      <c r="BTR149" s="415"/>
      <c r="BTS149" s="393"/>
      <c r="BTT149" s="392"/>
      <c r="BTU149" s="395"/>
      <c r="BTV149" s="396"/>
      <c r="BTW149" s="397"/>
      <c r="BTX149" s="415"/>
      <c r="BTY149" s="393"/>
      <c r="BTZ149" s="392"/>
      <c r="BUA149" s="395"/>
      <c r="BUB149" s="396"/>
      <c r="BUC149" s="397"/>
      <c r="BUD149" s="415"/>
      <c r="BUE149" s="393"/>
      <c r="BUF149" s="392"/>
      <c r="BUG149" s="395"/>
      <c r="BUH149" s="396"/>
      <c r="BUI149" s="397"/>
      <c r="BUJ149" s="415"/>
      <c r="BUK149" s="393"/>
      <c r="BUL149" s="392"/>
      <c r="BUM149" s="395"/>
      <c r="BUN149" s="396"/>
      <c r="BUO149" s="397"/>
      <c r="BUP149" s="415"/>
      <c r="BUQ149" s="393"/>
      <c r="BUR149" s="392"/>
      <c r="BUS149" s="395"/>
      <c r="BUT149" s="396"/>
      <c r="BUU149" s="397"/>
      <c r="BUV149" s="415"/>
      <c r="BUW149" s="393"/>
      <c r="BUX149" s="392"/>
      <c r="BUY149" s="395"/>
      <c r="BUZ149" s="396"/>
      <c r="BVA149" s="397"/>
      <c r="BVB149" s="415"/>
      <c r="BVC149" s="393"/>
      <c r="BVD149" s="392"/>
      <c r="BVE149" s="395"/>
      <c r="BVF149" s="396"/>
      <c r="BVG149" s="397"/>
      <c r="BVH149" s="415"/>
      <c r="BVI149" s="393"/>
      <c r="BVJ149" s="392"/>
      <c r="BVK149" s="395"/>
      <c r="BVL149" s="396"/>
      <c r="BVM149" s="397"/>
      <c r="BVN149" s="415"/>
      <c r="BVO149" s="393"/>
      <c r="BVP149" s="392"/>
      <c r="BVQ149" s="395"/>
      <c r="BVR149" s="396"/>
      <c r="BVS149" s="397"/>
      <c r="BVT149" s="415"/>
      <c r="BVU149" s="393"/>
      <c r="BVV149" s="392"/>
      <c r="BVW149" s="395"/>
      <c r="BVX149" s="396"/>
      <c r="BVY149" s="397"/>
      <c r="BVZ149" s="415"/>
      <c r="BWA149" s="393"/>
      <c r="BWB149" s="392"/>
      <c r="BWC149" s="395"/>
      <c r="BWD149" s="396"/>
      <c r="BWE149" s="397"/>
      <c r="BWF149" s="415"/>
      <c r="BWG149" s="393"/>
      <c r="BWH149" s="392"/>
      <c r="BWI149" s="395"/>
      <c r="BWJ149" s="396"/>
      <c r="BWK149" s="397"/>
      <c r="BWL149" s="415"/>
      <c r="BWM149" s="393"/>
      <c r="BWN149" s="392"/>
      <c r="BWO149" s="395"/>
      <c r="BWP149" s="396"/>
      <c r="BWQ149" s="397"/>
      <c r="BWR149" s="415"/>
      <c r="BWS149" s="393"/>
      <c r="BWT149" s="392"/>
      <c r="BWU149" s="395"/>
      <c r="BWV149" s="396"/>
      <c r="BWW149" s="397"/>
      <c r="BWX149" s="415"/>
      <c r="BWY149" s="393"/>
      <c r="BWZ149" s="392"/>
      <c r="BXA149" s="395"/>
      <c r="BXB149" s="396"/>
      <c r="BXC149" s="397"/>
      <c r="BXD149" s="415"/>
      <c r="BXE149" s="393"/>
      <c r="BXF149" s="392"/>
      <c r="BXG149" s="395"/>
      <c r="BXH149" s="396"/>
      <c r="BXI149" s="397"/>
      <c r="BXJ149" s="415"/>
      <c r="BXK149" s="393"/>
      <c r="BXL149" s="392"/>
      <c r="BXM149" s="395"/>
      <c r="BXN149" s="396"/>
      <c r="BXO149" s="397"/>
      <c r="BXP149" s="415"/>
      <c r="BXQ149" s="393"/>
      <c r="BXR149" s="392"/>
      <c r="BXS149" s="395"/>
      <c r="BXT149" s="396"/>
      <c r="BXU149" s="397"/>
      <c r="BXV149" s="415"/>
      <c r="BXW149" s="393"/>
      <c r="BXX149" s="392"/>
      <c r="BXY149" s="395"/>
      <c r="BXZ149" s="396"/>
      <c r="BYA149" s="397"/>
      <c r="BYB149" s="415"/>
      <c r="BYC149" s="393"/>
      <c r="BYD149" s="392"/>
      <c r="BYE149" s="395"/>
      <c r="BYF149" s="396"/>
      <c r="BYG149" s="397"/>
      <c r="BYH149" s="415"/>
      <c r="BYI149" s="393"/>
      <c r="BYJ149" s="392"/>
      <c r="BYK149" s="395"/>
      <c r="BYL149" s="396"/>
      <c r="BYM149" s="397"/>
      <c r="BYN149" s="415"/>
      <c r="BYO149" s="393"/>
      <c r="BYP149" s="392"/>
      <c r="BYQ149" s="395"/>
      <c r="BYR149" s="396"/>
      <c r="BYS149" s="397"/>
      <c r="BYT149" s="415"/>
      <c r="BYU149" s="393"/>
      <c r="BYV149" s="392"/>
      <c r="BYW149" s="395"/>
      <c r="BYX149" s="396"/>
      <c r="BYY149" s="397"/>
      <c r="BYZ149" s="415"/>
      <c r="BZA149" s="393"/>
      <c r="BZB149" s="392"/>
      <c r="BZC149" s="395"/>
      <c r="BZD149" s="396"/>
      <c r="BZE149" s="397"/>
      <c r="BZF149" s="415"/>
      <c r="BZG149" s="393"/>
      <c r="BZH149" s="392"/>
      <c r="BZI149" s="395"/>
      <c r="BZJ149" s="396"/>
      <c r="BZK149" s="397"/>
      <c r="BZL149" s="415"/>
      <c r="BZM149" s="393"/>
      <c r="BZN149" s="392"/>
      <c r="BZO149" s="395"/>
      <c r="BZP149" s="396"/>
      <c r="BZQ149" s="397"/>
      <c r="BZR149" s="415"/>
      <c r="BZS149" s="393"/>
      <c r="BZT149" s="392"/>
      <c r="BZU149" s="395"/>
      <c r="BZV149" s="396"/>
      <c r="BZW149" s="397"/>
      <c r="BZX149" s="415"/>
      <c r="BZY149" s="393"/>
      <c r="BZZ149" s="392"/>
      <c r="CAA149" s="395"/>
      <c r="CAB149" s="396"/>
      <c r="CAC149" s="397"/>
      <c r="CAD149" s="415"/>
      <c r="CAE149" s="393"/>
      <c r="CAF149" s="392"/>
      <c r="CAG149" s="395"/>
      <c r="CAH149" s="396"/>
      <c r="CAI149" s="397"/>
      <c r="CAJ149" s="415"/>
      <c r="CAK149" s="393"/>
      <c r="CAL149" s="392"/>
      <c r="CAM149" s="395"/>
      <c r="CAN149" s="396"/>
      <c r="CAO149" s="397"/>
      <c r="CAP149" s="415"/>
      <c r="CAQ149" s="393"/>
      <c r="CAR149" s="392"/>
      <c r="CAS149" s="395"/>
      <c r="CAT149" s="396"/>
      <c r="CAU149" s="397"/>
      <c r="CAV149" s="415"/>
      <c r="CAW149" s="393"/>
      <c r="CAX149" s="392"/>
      <c r="CAY149" s="395"/>
      <c r="CAZ149" s="396"/>
      <c r="CBA149" s="397"/>
      <c r="CBB149" s="415"/>
      <c r="CBC149" s="393"/>
      <c r="CBD149" s="392"/>
      <c r="CBE149" s="395"/>
      <c r="CBF149" s="396"/>
      <c r="CBG149" s="397"/>
      <c r="CBH149" s="415"/>
      <c r="CBI149" s="393"/>
      <c r="CBJ149" s="392"/>
      <c r="CBK149" s="395"/>
      <c r="CBL149" s="396"/>
      <c r="CBM149" s="397"/>
      <c r="CBN149" s="415"/>
      <c r="CBO149" s="393"/>
      <c r="CBP149" s="392"/>
      <c r="CBQ149" s="395"/>
      <c r="CBR149" s="396"/>
      <c r="CBS149" s="397"/>
      <c r="CBT149" s="415"/>
      <c r="CBU149" s="393"/>
      <c r="CBV149" s="392"/>
      <c r="CBW149" s="395"/>
      <c r="CBX149" s="396"/>
      <c r="CBY149" s="397"/>
      <c r="CBZ149" s="415"/>
      <c r="CCA149" s="393"/>
      <c r="CCB149" s="392"/>
      <c r="CCC149" s="395"/>
      <c r="CCD149" s="396"/>
      <c r="CCE149" s="397"/>
      <c r="CCF149" s="415"/>
      <c r="CCG149" s="393"/>
      <c r="CCH149" s="392"/>
      <c r="CCI149" s="395"/>
      <c r="CCJ149" s="396"/>
      <c r="CCK149" s="397"/>
      <c r="CCL149" s="415"/>
      <c r="CCM149" s="393"/>
      <c r="CCN149" s="392"/>
      <c r="CCO149" s="395"/>
      <c r="CCP149" s="396"/>
      <c r="CCQ149" s="397"/>
      <c r="CCR149" s="415"/>
      <c r="CCS149" s="393"/>
      <c r="CCT149" s="392"/>
      <c r="CCU149" s="395"/>
      <c r="CCV149" s="396"/>
      <c r="CCW149" s="397"/>
      <c r="CCX149" s="415"/>
      <c r="CCY149" s="393"/>
      <c r="CCZ149" s="392"/>
      <c r="CDA149" s="395"/>
      <c r="CDB149" s="396"/>
      <c r="CDC149" s="397"/>
      <c r="CDD149" s="415"/>
      <c r="CDE149" s="393"/>
      <c r="CDF149" s="392"/>
      <c r="CDG149" s="395"/>
      <c r="CDH149" s="396"/>
      <c r="CDI149" s="397"/>
      <c r="CDJ149" s="415"/>
      <c r="CDK149" s="393"/>
      <c r="CDL149" s="392"/>
      <c r="CDM149" s="395"/>
      <c r="CDN149" s="396"/>
      <c r="CDO149" s="397"/>
      <c r="CDP149" s="415"/>
      <c r="CDQ149" s="393"/>
      <c r="CDR149" s="392"/>
      <c r="CDS149" s="395"/>
      <c r="CDT149" s="396"/>
      <c r="CDU149" s="397"/>
      <c r="CDV149" s="415"/>
      <c r="CDW149" s="393"/>
      <c r="CDX149" s="392"/>
      <c r="CDY149" s="395"/>
      <c r="CDZ149" s="396"/>
      <c r="CEA149" s="397"/>
      <c r="CEB149" s="415"/>
      <c r="CEC149" s="393"/>
      <c r="CED149" s="392"/>
      <c r="CEE149" s="395"/>
      <c r="CEF149" s="396"/>
      <c r="CEG149" s="397"/>
      <c r="CEH149" s="415"/>
      <c r="CEI149" s="393"/>
      <c r="CEJ149" s="392"/>
      <c r="CEK149" s="395"/>
      <c r="CEL149" s="396"/>
      <c r="CEM149" s="397"/>
      <c r="CEN149" s="415"/>
      <c r="CEO149" s="393"/>
      <c r="CEP149" s="392"/>
      <c r="CEQ149" s="395"/>
      <c r="CER149" s="396"/>
      <c r="CES149" s="397"/>
      <c r="CET149" s="415"/>
      <c r="CEU149" s="393"/>
      <c r="CEV149" s="392"/>
      <c r="CEW149" s="395"/>
      <c r="CEX149" s="396"/>
      <c r="CEY149" s="397"/>
      <c r="CEZ149" s="415"/>
      <c r="CFA149" s="393"/>
      <c r="CFB149" s="392"/>
      <c r="CFC149" s="395"/>
      <c r="CFD149" s="396"/>
      <c r="CFE149" s="397"/>
      <c r="CFF149" s="415"/>
      <c r="CFG149" s="393"/>
      <c r="CFH149" s="392"/>
      <c r="CFI149" s="395"/>
      <c r="CFJ149" s="396"/>
      <c r="CFK149" s="397"/>
      <c r="CFL149" s="415"/>
      <c r="CFM149" s="393"/>
      <c r="CFN149" s="392"/>
      <c r="CFO149" s="395"/>
      <c r="CFP149" s="396"/>
      <c r="CFQ149" s="397"/>
      <c r="CFR149" s="415"/>
      <c r="CFS149" s="393"/>
      <c r="CFT149" s="392"/>
      <c r="CFU149" s="395"/>
      <c r="CFV149" s="396"/>
      <c r="CFW149" s="397"/>
      <c r="CFX149" s="415"/>
      <c r="CFY149" s="393"/>
      <c r="CFZ149" s="392"/>
      <c r="CGA149" s="395"/>
      <c r="CGB149" s="396"/>
      <c r="CGC149" s="397"/>
      <c r="CGD149" s="415"/>
      <c r="CGE149" s="393"/>
      <c r="CGF149" s="392"/>
      <c r="CGG149" s="395"/>
      <c r="CGH149" s="396"/>
      <c r="CGI149" s="397"/>
      <c r="CGJ149" s="415"/>
      <c r="CGK149" s="393"/>
      <c r="CGL149" s="392"/>
      <c r="CGM149" s="395"/>
      <c r="CGN149" s="396"/>
      <c r="CGO149" s="397"/>
      <c r="CGP149" s="415"/>
      <c r="CGQ149" s="393"/>
      <c r="CGR149" s="392"/>
      <c r="CGS149" s="395"/>
      <c r="CGT149" s="396"/>
      <c r="CGU149" s="397"/>
      <c r="CGV149" s="415"/>
      <c r="CGW149" s="393"/>
      <c r="CGX149" s="392"/>
      <c r="CGY149" s="395"/>
      <c r="CGZ149" s="396"/>
      <c r="CHA149" s="397"/>
      <c r="CHB149" s="415"/>
      <c r="CHC149" s="393"/>
      <c r="CHD149" s="392"/>
      <c r="CHE149" s="395"/>
      <c r="CHF149" s="396"/>
      <c r="CHG149" s="397"/>
      <c r="CHH149" s="415"/>
      <c r="CHI149" s="393"/>
      <c r="CHJ149" s="392"/>
      <c r="CHK149" s="395"/>
      <c r="CHL149" s="396"/>
      <c r="CHM149" s="397"/>
      <c r="CHN149" s="415"/>
      <c r="CHO149" s="393"/>
      <c r="CHP149" s="392"/>
      <c r="CHQ149" s="395"/>
      <c r="CHR149" s="396"/>
      <c r="CHS149" s="397"/>
      <c r="CHT149" s="415"/>
      <c r="CHU149" s="393"/>
      <c r="CHV149" s="392"/>
      <c r="CHW149" s="395"/>
      <c r="CHX149" s="396"/>
      <c r="CHY149" s="397"/>
      <c r="CHZ149" s="415"/>
      <c r="CIA149" s="393"/>
      <c r="CIB149" s="392"/>
      <c r="CIC149" s="395"/>
      <c r="CID149" s="396"/>
      <c r="CIE149" s="397"/>
      <c r="CIF149" s="415"/>
      <c r="CIG149" s="393"/>
      <c r="CIH149" s="392"/>
      <c r="CII149" s="395"/>
      <c r="CIJ149" s="396"/>
      <c r="CIK149" s="397"/>
      <c r="CIL149" s="415"/>
      <c r="CIM149" s="393"/>
      <c r="CIN149" s="392"/>
      <c r="CIO149" s="395"/>
      <c r="CIP149" s="396"/>
      <c r="CIQ149" s="397"/>
      <c r="CIR149" s="415"/>
      <c r="CIS149" s="393"/>
      <c r="CIT149" s="392"/>
      <c r="CIU149" s="395"/>
      <c r="CIV149" s="396"/>
      <c r="CIW149" s="397"/>
      <c r="CIX149" s="415"/>
      <c r="CIY149" s="393"/>
      <c r="CIZ149" s="392"/>
      <c r="CJA149" s="395"/>
      <c r="CJB149" s="396"/>
      <c r="CJC149" s="397"/>
      <c r="CJD149" s="415"/>
      <c r="CJE149" s="393"/>
      <c r="CJF149" s="392"/>
      <c r="CJG149" s="395"/>
      <c r="CJH149" s="396"/>
      <c r="CJI149" s="397"/>
      <c r="CJJ149" s="415"/>
      <c r="CJK149" s="393"/>
      <c r="CJL149" s="392"/>
      <c r="CJM149" s="395"/>
      <c r="CJN149" s="396"/>
      <c r="CJO149" s="397"/>
      <c r="CJP149" s="415"/>
      <c r="CJQ149" s="393"/>
      <c r="CJR149" s="392"/>
      <c r="CJS149" s="395"/>
      <c r="CJT149" s="396"/>
      <c r="CJU149" s="397"/>
      <c r="CJV149" s="415"/>
      <c r="CJW149" s="393"/>
      <c r="CJX149" s="392"/>
      <c r="CJY149" s="395"/>
      <c r="CJZ149" s="396"/>
      <c r="CKA149" s="397"/>
      <c r="CKB149" s="415"/>
      <c r="CKC149" s="393"/>
      <c r="CKD149" s="392"/>
      <c r="CKE149" s="395"/>
      <c r="CKF149" s="396"/>
      <c r="CKG149" s="397"/>
      <c r="CKH149" s="415"/>
      <c r="CKI149" s="393"/>
      <c r="CKJ149" s="392"/>
      <c r="CKK149" s="395"/>
      <c r="CKL149" s="396"/>
      <c r="CKM149" s="397"/>
      <c r="CKN149" s="415"/>
      <c r="CKO149" s="393"/>
      <c r="CKP149" s="392"/>
      <c r="CKQ149" s="395"/>
      <c r="CKR149" s="396"/>
      <c r="CKS149" s="397"/>
      <c r="CKT149" s="415"/>
      <c r="CKU149" s="393"/>
      <c r="CKV149" s="392"/>
      <c r="CKW149" s="395"/>
      <c r="CKX149" s="396"/>
      <c r="CKY149" s="397"/>
      <c r="CKZ149" s="415"/>
      <c r="CLA149" s="393"/>
      <c r="CLB149" s="392"/>
      <c r="CLC149" s="395"/>
      <c r="CLD149" s="396"/>
      <c r="CLE149" s="397"/>
      <c r="CLF149" s="415"/>
      <c r="CLG149" s="393"/>
      <c r="CLH149" s="392"/>
      <c r="CLI149" s="395"/>
      <c r="CLJ149" s="396"/>
      <c r="CLK149" s="397"/>
      <c r="CLL149" s="415"/>
      <c r="CLM149" s="393"/>
      <c r="CLN149" s="392"/>
      <c r="CLO149" s="395"/>
      <c r="CLP149" s="396"/>
      <c r="CLQ149" s="397"/>
      <c r="CLR149" s="415"/>
      <c r="CLS149" s="393"/>
      <c r="CLT149" s="392"/>
      <c r="CLU149" s="395"/>
      <c r="CLV149" s="396"/>
      <c r="CLW149" s="397"/>
      <c r="CLX149" s="415"/>
      <c r="CLY149" s="393"/>
      <c r="CLZ149" s="392"/>
      <c r="CMA149" s="395"/>
      <c r="CMB149" s="396"/>
      <c r="CMC149" s="397"/>
      <c r="CMD149" s="415"/>
      <c r="CME149" s="393"/>
      <c r="CMF149" s="392"/>
      <c r="CMG149" s="395"/>
      <c r="CMH149" s="396"/>
      <c r="CMI149" s="397"/>
      <c r="CMJ149" s="415"/>
      <c r="CMK149" s="393"/>
      <c r="CML149" s="392"/>
      <c r="CMM149" s="395"/>
      <c r="CMN149" s="396"/>
      <c r="CMO149" s="397"/>
      <c r="CMP149" s="415"/>
      <c r="CMQ149" s="393"/>
      <c r="CMR149" s="392"/>
      <c r="CMS149" s="395"/>
      <c r="CMT149" s="396"/>
      <c r="CMU149" s="397"/>
      <c r="CMV149" s="415"/>
      <c r="CMW149" s="393"/>
      <c r="CMX149" s="392"/>
      <c r="CMY149" s="395"/>
      <c r="CMZ149" s="396"/>
      <c r="CNA149" s="397"/>
      <c r="CNB149" s="415"/>
      <c r="CNC149" s="393"/>
      <c r="CND149" s="392"/>
      <c r="CNE149" s="395"/>
      <c r="CNF149" s="396"/>
      <c r="CNG149" s="397"/>
      <c r="CNH149" s="415"/>
      <c r="CNI149" s="393"/>
      <c r="CNJ149" s="392"/>
      <c r="CNK149" s="395"/>
      <c r="CNL149" s="396"/>
      <c r="CNM149" s="397"/>
      <c r="CNN149" s="415"/>
      <c r="CNO149" s="393"/>
      <c r="CNP149" s="392"/>
      <c r="CNQ149" s="395"/>
      <c r="CNR149" s="396"/>
      <c r="CNS149" s="397"/>
      <c r="CNT149" s="415"/>
      <c r="CNU149" s="393"/>
      <c r="CNV149" s="392"/>
      <c r="CNW149" s="395"/>
      <c r="CNX149" s="396"/>
      <c r="CNY149" s="397"/>
      <c r="CNZ149" s="415"/>
      <c r="COA149" s="393"/>
      <c r="COB149" s="392"/>
      <c r="COC149" s="395"/>
      <c r="COD149" s="396"/>
      <c r="COE149" s="397"/>
      <c r="COF149" s="415"/>
      <c r="COG149" s="393"/>
      <c r="COH149" s="392"/>
      <c r="COI149" s="395"/>
      <c r="COJ149" s="396"/>
      <c r="COK149" s="397"/>
      <c r="COL149" s="415"/>
      <c r="COM149" s="393"/>
      <c r="CON149" s="392"/>
      <c r="COO149" s="395"/>
      <c r="COP149" s="396"/>
      <c r="COQ149" s="397"/>
      <c r="COR149" s="415"/>
      <c r="COS149" s="393"/>
      <c r="COT149" s="392"/>
      <c r="COU149" s="395"/>
      <c r="COV149" s="396"/>
      <c r="COW149" s="397"/>
      <c r="COX149" s="415"/>
      <c r="COY149" s="393"/>
      <c r="COZ149" s="392"/>
      <c r="CPA149" s="395"/>
      <c r="CPB149" s="396"/>
      <c r="CPC149" s="397"/>
      <c r="CPD149" s="415"/>
      <c r="CPE149" s="393"/>
      <c r="CPF149" s="392"/>
      <c r="CPG149" s="395"/>
      <c r="CPH149" s="396"/>
      <c r="CPI149" s="397"/>
      <c r="CPJ149" s="415"/>
      <c r="CPK149" s="393"/>
      <c r="CPL149" s="392"/>
      <c r="CPM149" s="395"/>
      <c r="CPN149" s="396"/>
      <c r="CPO149" s="397"/>
      <c r="CPP149" s="415"/>
      <c r="CPQ149" s="393"/>
      <c r="CPR149" s="392"/>
      <c r="CPS149" s="395"/>
      <c r="CPT149" s="396"/>
      <c r="CPU149" s="397"/>
      <c r="CPV149" s="415"/>
      <c r="CPW149" s="393"/>
      <c r="CPX149" s="392"/>
      <c r="CPY149" s="395"/>
      <c r="CPZ149" s="396"/>
      <c r="CQA149" s="397"/>
      <c r="CQB149" s="415"/>
      <c r="CQC149" s="393"/>
      <c r="CQD149" s="392"/>
      <c r="CQE149" s="395"/>
      <c r="CQF149" s="396"/>
      <c r="CQG149" s="397"/>
      <c r="CQH149" s="415"/>
      <c r="CQI149" s="393"/>
      <c r="CQJ149" s="392"/>
      <c r="CQK149" s="395"/>
      <c r="CQL149" s="396"/>
      <c r="CQM149" s="397"/>
      <c r="CQN149" s="415"/>
      <c r="CQO149" s="393"/>
      <c r="CQP149" s="392"/>
      <c r="CQQ149" s="395"/>
      <c r="CQR149" s="396"/>
      <c r="CQS149" s="397"/>
      <c r="CQT149" s="415"/>
      <c r="CQU149" s="393"/>
      <c r="CQV149" s="392"/>
      <c r="CQW149" s="395"/>
      <c r="CQX149" s="396"/>
      <c r="CQY149" s="397"/>
      <c r="CQZ149" s="415"/>
      <c r="CRA149" s="393"/>
      <c r="CRB149" s="392"/>
      <c r="CRC149" s="395"/>
      <c r="CRD149" s="396"/>
      <c r="CRE149" s="397"/>
      <c r="CRF149" s="415"/>
      <c r="CRG149" s="393"/>
      <c r="CRH149" s="392"/>
      <c r="CRI149" s="395"/>
      <c r="CRJ149" s="396"/>
      <c r="CRK149" s="397"/>
      <c r="CRL149" s="415"/>
      <c r="CRM149" s="393"/>
      <c r="CRN149" s="392"/>
      <c r="CRO149" s="395"/>
      <c r="CRP149" s="396"/>
      <c r="CRQ149" s="397"/>
      <c r="CRR149" s="415"/>
      <c r="CRS149" s="393"/>
      <c r="CRT149" s="392"/>
      <c r="CRU149" s="395"/>
      <c r="CRV149" s="396"/>
      <c r="CRW149" s="397"/>
      <c r="CRX149" s="415"/>
      <c r="CRY149" s="393"/>
      <c r="CRZ149" s="392"/>
      <c r="CSA149" s="395"/>
      <c r="CSB149" s="396"/>
      <c r="CSC149" s="397"/>
      <c r="CSD149" s="415"/>
      <c r="CSE149" s="393"/>
      <c r="CSF149" s="392"/>
      <c r="CSG149" s="395"/>
      <c r="CSH149" s="396"/>
      <c r="CSI149" s="397"/>
      <c r="CSJ149" s="415"/>
      <c r="CSK149" s="393"/>
      <c r="CSL149" s="392"/>
      <c r="CSM149" s="395"/>
      <c r="CSN149" s="396"/>
      <c r="CSO149" s="397"/>
      <c r="CSP149" s="415"/>
      <c r="CSQ149" s="393"/>
      <c r="CSR149" s="392"/>
      <c r="CSS149" s="395"/>
      <c r="CST149" s="396"/>
      <c r="CSU149" s="397"/>
      <c r="CSV149" s="415"/>
      <c r="CSW149" s="393"/>
      <c r="CSX149" s="392"/>
      <c r="CSY149" s="395"/>
      <c r="CSZ149" s="396"/>
      <c r="CTA149" s="397"/>
      <c r="CTB149" s="415"/>
      <c r="CTC149" s="393"/>
      <c r="CTD149" s="392"/>
      <c r="CTE149" s="395"/>
      <c r="CTF149" s="396"/>
      <c r="CTG149" s="397"/>
      <c r="CTH149" s="415"/>
      <c r="CTI149" s="393"/>
      <c r="CTJ149" s="392"/>
      <c r="CTK149" s="395"/>
      <c r="CTL149" s="396"/>
      <c r="CTM149" s="397"/>
      <c r="CTN149" s="415"/>
      <c r="CTO149" s="393"/>
      <c r="CTP149" s="392"/>
      <c r="CTQ149" s="395"/>
      <c r="CTR149" s="396"/>
      <c r="CTS149" s="397"/>
      <c r="CTT149" s="415"/>
      <c r="CTU149" s="393"/>
      <c r="CTV149" s="392"/>
      <c r="CTW149" s="395"/>
      <c r="CTX149" s="396"/>
      <c r="CTY149" s="397"/>
      <c r="CTZ149" s="415"/>
      <c r="CUA149" s="393"/>
      <c r="CUB149" s="392"/>
      <c r="CUC149" s="395"/>
      <c r="CUD149" s="396"/>
      <c r="CUE149" s="397"/>
      <c r="CUF149" s="415"/>
      <c r="CUG149" s="393"/>
      <c r="CUH149" s="392"/>
      <c r="CUI149" s="395"/>
      <c r="CUJ149" s="396"/>
      <c r="CUK149" s="397"/>
      <c r="CUL149" s="415"/>
      <c r="CUM149" s="393"/>
      <c r="CUN149" s="392"/>
      <c r="CUO149" s="395"/>
      <c r="CUP149" s="396"/>
      <c r="CUQ149" s="397"/>
      <c r="CUR149" s="415"/>
      <c r="CUS149" s="393"/>
      <c r="CUT149" s="392"/>
      <c r="CUU149" s="395"/>
      <c r="CUV149" s="396"/>
      <c r="CUW149" s="397"/>
      <c r="CUX149" s="415"/>
      <c r="CUY149" s="393"/>
      <c r="CUZ149" s="392"/>
      <c r="CVA149" s="395"/>
      <c r="CVB149" s="396"/>
      <c r="CVC149" s="397"/>
      <c r="CVD149" s="415"/>
      <c r="CVE149" s="393"/>
      <c r="CVF149" s="392"/>
      <c r="CVG149" s="395"/>
      <c r="CVH149" s="396"/>
      <c r="CVI149" s="397"/>
      <c r="CVJ149" s="415"/>
      <c r="CVK149" s="393"/>
      <c r="CVL149" s="392"/>
      <c r="CVM149" s="395"/>
      <c r="CVN149" s="396"/>
      <c r="CVO149" s="397"/>
      <c r="CVP149" s="415"/>
      <c r="CVQ149" s="393"/>
      <c r="CVR149" s="392"/>
      <c r="CVS149" s="395"/>
      <c r="CVT149" s="396"/>
      <c r="CVU149" s="397"/>
      <c r="CVV149" s="415"/>
      <c r="CVW149" s="393"/>
      <c r="CVX149" s="392"/>
      <c r="CVY149" s="395"/>
      <c r="CVZ149" s="396"/>
      <c r="CWA149" s="397"/>
      <c r="CWB149" s="415"/>
      <c r="CWC149" s="393"/>
      <c r="CWD149" s="392"/>
      <c r="CWE149" s="395"/>
      <c r="CWF149" s="396"/>
      <c r="CWG149" s="397"/>
      <c r="CWH149" s="415"/>
      <c r="CWI149" s="393"/>
      <c r="CWJ149" s="392"/>
      <c r="CWK149" s="395"/>
      <c r="CWL149" s="396"/>
      <c r="CWM149" s="397"/>
      <c r="CWN149" s="415"/>
      <c r="CWO149" s="393"/>
      <c r="CWP149" s="392"/>
      <c r="CWQ149" s="395"/>
      <c r="CWR149" s="396"/>
      <c r="CWS149" s="397"/>
      <c r="CWT149" s="415"/>
      <c r="CWU149" s="393"/>
      <c r="CWV149" s="392"/>
      <c r="CWW149" s="395"/>
      <c r="CWX149" s="396"/>
      <c r="CWY149" s="397"/>
      <c r="CWZ149" s="415"/>
      <c r="CXA149" s="393"/>
      <c r="CXB149" s="392"/>
      <c r="CXC149" s="395"/>
      <c r="CXD149" s="396"/>
      <c r="CXE149" s="397"/>
      <c r="CXF149" s="415"/>
      <c r="CXG149" s="393"/>
      <c r="CXH149" s="392"/>
      <c r="CXI149" s="395"/>
      <c r="CXJ149" s="396"/>
      <c r="CXK149" s="397"/>
      <c r="CXL149" s="415"/>
      <c r="CXM149" s="393"/>
      <c r="CXN149" s="392"/>
      <c r="CXO149" s="395"/>
      <c r="CXP149" s="396"/>
      <c r="CXQ149" s="397"/>
      <c r="CXR149" s="415"/>
      <c r="CXS149" s="393"/>
      <c r="CXT149" s="392"/>
      <c r="CXU149" s="395"/>
      <c r="CXV149" s="396"/>
      <c r="CXW149" s="397"/>
      <c r="CXX149" s="415"/>
      <c r="CXY149" s="393"/>
      <c r="CXZ149" s="392"/>
      <c r="CYA149" s="395"/>
      <c r="CYB149" s="396"/>
      <c r="CYC149" s="397"/>
      <c r="CYD149" s="415"/>
      <c r="CYE149" s="393"/>
      <c r="CYF149" s="392"/>
      <c r="CYG149" s="395"/>
      <c r="CYH149" s="396"/>
      <c r="CYI149" s="397"/>
      <c r="CYJ149" s="415"/>
      <c r="CYK149" s="393"/>
      <c r="CYL149" s="392"/>
      <c r="CYM149" s="395"/>
      <c r="CYN149" s="396"/>
      <c r="CYO149" s="397"/>
      <c r="CYP149" s="415"/>
      <c r="CYQ149" s="393"/>
      <c r="CYR149" s="392"/>
      <c r="CYS149" s="395"/>
      <c r="CYT149" s="396"/>
      <c r="CYU149" s="397"/>
      <c r="CYV149" s="415"/>
      <c r="CYW149" s="393"/>
      <c r="CYX149" s="392"/>
      <c r="CYY149" s="395"/>
      <c r="CYZ149" s="396"/>
      <c r="CZA149" s="397"/>
      <c r="CZB149" s="415"/>
      <c r="CZC149" s="393"/>
      <c r="CZD149" s="392"/>
      <c r="CZE149" s="395"/>
      <c r="CZF149" s="396"/>
      <c r="CZG149" s="397"/>
      <c r="CZH149" s="415"/>
      <c r="CZI149" s="393"/>
      <c r="CZJ149" s="392"/>
      <c r="CZK149" s="395"/>
      <c r="CZL149" s="396"/>
      <c r="CZM149" s="397"/>
      <c r="CZN149" s="415"/>
      <c r="CZO149" s="393"/>
      <c r="CZP149" s="392"/>
      <c r="CZQ149" s="395"/>
      <c r="CZR149" s="396"/>
      <c r="CZS149" s="397"/>
      <c r="CZT149" s="415"/>
      <c r="CZU149" s="393"/>
      <c r="CZV149" s="392"/>
      <c r="CZW149" s="395"/>
      <c r="CZX149" s="396"/>
      <c r="CZY149" s="397"/>
      <c r="CZZ149" s="415"/>
      <c r="DAA149" s="393"/>
      <c r="DAB149" s="392"/>
      <c r="DAC149" s="395"/>
      <c r="DAD149" s="396"/>
      <c r="DAE149" s="397"/>
      <c r="DAF149" s="415"/>
      <c r="DAG149" s="393"/>
      <c r="DAH149" s="392"/>
      <c r="DAI149" s="395"/>
      <c r="DAJ149" s="396"/>
      <c r="DAK149" s="397"/>
      <c r="DAL149" s="415"/>
      <c r="DAM149" s="393"/>
      <c r="DAN149" s="392"/>
      <c r="DAO149" s="395"/>
      <c r="DAP149" s="396"/>
      <c r="DAQ149" s="397"/>
      <c r="DAR149" s="415"/>
      <c r="DAS149" s="393"/>
      <c r="DAT149" s="392"/>
      <c r="DAU149" s="395"/>
      <c r="DAV149" s="396"/>
      <c r="DAW149" s="397"/>
      <c r="DAX149" s="415"/>
      <c r="DAY149" s="393"/>
      <c r="DAZ149" s="392"/>
      <c r="DBA149" s="395"/>
      <c r="DBB149" s="396"/>
      <c r="DBC149" s="397"/>
      <c r="DBD149" s="415"/>
      <c r="DBE149" s="393"/>
      <c r="DBF149" s="392"/>
      <c r="DBG149" s="395"/>
      <c r="DBH149" s="396"/>
      <c r="DBI149" s="397"/>
      <c r="DBJ149" s="415"/>
      <c r="DBK149" s="393"/>
      <c r="DBL149" s="392"/>
      <c r="DBM149" s="395"/>
      <c r="DBN149" s="396"/>
      <c r="DBO149" s="397"/>
      <c r="DBP149" s="415"/>
      <c r="DBQ149" s="393"/>
      <c r="DBR149" s="392"/>
      <c r="DBS149" s="395"/>
      <c r="DBT149" s="396"/>
      <c r="DBU149" s="397"/>
      <c r="DBV149" s="415"/>
      <c r="DBW149" s="393"/>
      <c r="DBX149" s="392"/>
      <c r="DBY149" s="395"/>
      <c r="DBZ149" s="396"/>
      <c r="DCA149" s="397"/>
      <c r="DCB149" s="415"/>
      <c r="DCC149" s="393"/>
      <c r="DCD149" s="392"/>
      <c r="DCE149" s="395"/>
      <c r="DCF149" s="396"/>
      <c r="DCG149" s="397"/>
      <c r="DCH149" s="415"/>
      <c r="DCI149" s="393"/>
      <c r="DCJ149" s="392"/>
      <c r="DCK149" s="395"/>
      <c r="DCL149" s="396"/>
      <c r="DCM149" s="397"/>
      <c r="DCN149" s="415"/>
      <c r="DCO149" s="393"/>
      <c r="DCP149" s="392"/>
      <c r="DCQ149" s="395"/>
      <c r="DCR149" s="396"/>
      <c r="DCS149" s="397"/>
      <c r="DCT149" s="415"/>
      <c r="DCU149" s="393"/>
      <c r="DCV149" s="392"/>
      <c r="DCW149" s="395"/>
      <c r="DCX149" s="396"/>
      <c r="DCY149" s="397"/>
      <c r="DCZ149" s="415"/>
      <c r="DDA149" s="393"/>
      <c r="DDB149" s="392"/>
      <c r="DDC149" s="395"/>
      <c r="DDD149" s="396"/>
      <c r="DDE149" s="397"/>
      <c r="DDF149" s="415"/>
      <c r="DDG149" s="393"/>
      <c r="DDH149" s="392"/>
      <c r="DDI149" s="395"/>
      <c r="DDJ149" s="396"/>
      <c r="DDK149" s="397"/>
      <c r="DDL149" s="415"/>
      <c r="DDM149" s="393"/>
      <c r="DDN149" s="392"/>
      <c r="DDO149" s="395"/>
      <c r="DDP149" s="396"/>
      <c r="DDQ149" s="397"/>
      <c r="DDR149" s="415"/>
      <c r="DDS149" s="393"/>
      <c r="DDT149" s="392"/>
      <c r="DDU149" s="395"/>
      <c r="DDV149" s="396"/>
      <c r="DDW149" s="397"/>
      <c r="DDX149" s="415"/>
      <c r="DDY149" s="393"/>
      <c r="DDZ149" s="392"/>
      <c r="DEA149" s="395"/>
      <c r="DEB149" s="396"/>
      <c r="DEC149" s="397"/>
      <c r="DED149" s="415"/>
      <c r="DEE149" s="393"/>
      <c r="DEF149" s="392"/>
      <c r="DEG149" s="395"/>
      <c r="DEH149" s="396"/>
      <c r="DEI149" s="397"/>
      <c r="DEJ149" s="415"/>
      <c r="DEK149" s="393"/>
      <c r="DEL149" s="392"/>
      <c r="DEM149" s="395"/>
      <c r="DEN149" s="396"/>
      <c r="DEO149" s="397"/>
      <c r="DEP149" s="415"/>
      <c r="DEQ149" s="393"/>
      <c r="DER149" s="392"/>
      <c r="DES149" s="395"/>
      <c r="DET149" s="396"/>
      <c r="DEU149" s="397"/>
      <c r="DEV149" s="415"/>
      <c r="DEW149" s="393"/>
      <c r="DEX149" s="392"/>
      <c r="DEY149" s="395"/>
      <c r="DEZ149" s="396"/>
      <c r="DFA149" s="397"/>
      <c r="DFB149" s="415"/>
      <c r="DFC149" s="393"/>
      <c r="DFD149" s="392"/>
      <c r="DFE149" s="395"/>
      <c r="DFF149" s="396"/>
      <c r="DFG149" s="397"/>
      <c r="DFH149" s="415"/>
      <c r="DFI149" s="393"/>
      <c r="DFJ149" s="392"/>
      <c r="DFK149" s="395"/>
      <c r="DFL149" s="396"/>
      <c r="DFM149" s="397"/>
      <c r="DFN149" s="415"/>
      <c r="DFO149" s="393"/>
      <c r="DFP149" s="392"/>
      <c r="DFQ149" s="395"/>
      <c r="DFR149" s="396"/>
      <c r="DFS149" s="397"/>
      <c r="DFT149" s="415"/>
      <c r="DFU149" s="393"/>
      <c r="DFV149" s="392"/>
      <c r="DFW149" s="395"/>
      <c r="DFX149" s="396"/>
      <c r="DFY149" s="397"/>
      <c r="DFZ149" s="415"/>
      <c r="DGA149" s="393"/>
      <c r="DGB149" s="392"/>
      <c r="DGC149" s="395"/>
      <c r="DGD149" s="396"/>
      <c r="DGE149" s="397"/>
      <c r="DGF149" s="415"/>
      <c r="DGG149" s="393"/>
      <c r="DGH149" s="392"/>
      <c r="DGI149" s="395"/>
      <c r="DGJ149" s="396"/>
      <c r="DGK149" s="397"/>
      <c r="DGL149" s="415"/>
      <c r="DGM149" s="393"/>
      <c r="DGN149" s="392"/>
      <c r="DGO149" s="395"/>
      <c r="DGP149" s="396"/>
      <c r="DGQ149" s="397"/>
      <c r="DGR149" s="415"/>
      <c r="DGS149" s="393"/>
      <c r="DGT149" s="392"/>
      <c r="DGU149" s="395"/>
      <c r="DGV149" s="396"/>
      <c r="DGW149" s="397"/>
      <c r="DGX149" s="415"/>
      <c r="DGY149" s="393"/>
      <c r="DGZ149" s="392"/>
      <c r="DHA149" s="395"/>
      <c r="DHB149" s="396"/>
      <c r="DHC149" s="397"/>
      <c r="DHD149" s="415"/>
      <c r="DHE149" s="393"/>
      <c r="DHF149" s="392"/>
      <c r="DHG149" s="395"/>
      <c r="DHH149" s="396"/>
      <c r="DHI149" s="397"/>
      <c r="DHJ149" s="415"/>
      <c r="DHK149" s="393"/>
      <c r="DHL149" s="392"/>
      <c r="DHM149" s="395"/>
      <c r="DHN149" s="396"/>
      <c r="DHO149" s="397"/>
      <c r="DHP149" s="415"/>
      <c r="DHQ149" s="393"/>
      <c r="DHR149" s="392"/>
      <c r="DHS149" s="395"/>
      <c r="DHT149" s="396"/>
      <c r="DHU149" s="397"/>
      <c r="DHV149" s="415"/>
      <c r="DHW149" s="393"/>
      <c r="DHX149" s="392"/>
      <c r="DHY149" s="395"/>
      <c r="DHZ149" s="396"/>
      <c r="DIA149" s="397"/>
      <c r="DIB149" s="415"/>
      <c r="DIC149" s="393"/>
      <c r="DID149" s="392"/>
      <c r="DIE149" s="395"/>
      <c r="DIF149" s="396"/>
      <c r="DIG149" s="397"/>
      <c r="DIH149" s="415"/>
      <c r="DII149" s="393"/>
      <c r="DIJ149" s="392"/>
      <c r="DIK149" s="395"/>
      <c r="DIL149" s="396"/>
      <c r="DIM149" s="397"/>
      <c r="DIN149" s="415"/>
      <c r="DIO149" s="393"/>
      <c r="DIP149" s="392"/>
      <c r="DIQ149" s="395"/>
      <c r="DIR149" s="396"/>
      <c r="DIS149" s="397"/>
      <c r="DIT149" s="415"/>
      <c r="DIU149" s="393"/>
      <c r="DIV149" s="392"/>
      <c r="DIW149" s="395"/>
      <c r="DIX149" s="396"/>
      <c r="DIY149" s="397"/>
      <c r="DIZ149" s="415"/>
      <c r="DJA149" s="393"/>
      <c r="DJB149" s="392"/>
      <c r="DJC149" s="395"/>
      <c r="DJD149" s="396"/>
      <c r="DJE149" s="397"/>
      <c r="DJF149" s="415"/>
      <c r="DJG149" s="393"/>
      <c r="DJH149" s="392"/>
      <c r="DJI149" s="395"/>
      <c r="DJJ149" s="396"/>
      <c r="DJK149" s="397"/>
      <c r="DJL149" s="415"/>
      <c r="DJM149" s="393"/>
      <c r="DJN149" s="392"/>
      <c r="DJO149" s="395"/>
      <c r="DJP149" s="396"/>
      <c r="DJQ149" s="397"/>
      <c r="DJR149" s="415"/>
      <c r="DJS149" s="393"/>
      <c r="DJT149" s="392"/>
      <c r="DJU149" s="395"/>
      <c r="DJV149" s="396"/>
      <c r="DJW149" s="397"/>
      <c r="DJX149" s="415"/>
      <c r="DJY149" s="393"/>
      <c r="DJZ149" s="392"/>
      <c r="DKA149" s="395"/>
      <c r="DKB149" s="396"/>
      <c r="DKC149" s="397"/>
      <c r="DKD149" s="415"/>
      <c r="DKE149" s="393"/>
      <c r="DKF149" s="392"/>
      <c r="DKG149" s="395"/>
      <c r="DKH149" s="396"/>
      <c r="DKI149" s="397"/>
      <c r="DKJ149" s="415"/>
      <c r="DKK149" s="393"/>
      <c r="DKL149" s="392"/>
      <c r="DKM149" s="395"/>
      <c r="DKN149" s="396"/>
      <c r="DKO149" s="397"/>
      <c r="DKP149" s="415"/>
      <c r="DKQ149" s="393"/>
      <c r="DKR149" s="392"/>
      <c r="DKS149" s="395"/>
      <c r="DKT149" s="396"/>
      <c r="DKU149" s="397"/>
      <c r="DKV149" s="415"/>
      <c r="DKW149" s="393"/>
      <c r="DKX149" s="392"/>
      <c r="DKY149" s="395"/>
      <c r="DKZ149" s="396"/>
      <c r="DLA149" s="397"/>
      <c r="DLB149" s="415"/>
      <c r="DLC149" s="393"/>
      <c r="DLD149" s="392"/>
      <c r="DLE149" s="395"/>
      <c r="DLF149" s="396"/>
      <c r="DLG149" s="397"/>
      <c r="DLH149" s="415"/>
      <c r="DLI149" s="393"/>
      <c r="DLJ149" s="392"/>
      <c r="DLK149" s="395"/>
      <c r="DLL149" s="396"/>
      <c r="DLM149" s="397"/>
      <c r="DLN149" s="415"/>
      <c r="DLO149" s="393"/>
      <c r="DLP149" s="392"/>
      <c r="DLQ149" s="395"/>
      <c r="DLR149" s="396"/>
      <c r="DLS149" s="397"/>
      <c r="DLT149" s="415"/>
      <c r="DLU149" s="393"/>
      <c r="DLV149" s="392"/>
      <c r="DLW149" s="395"/>
      <c r="DLX149" s="396"/>
      <c r="DLY149" s="397"/>
      <c r="DLZ149" s="415"/>
      <c r="DMA149" s="393"/>
      <c r="DMB149" s="392"/>
      <c r="DMC149" s="395"/>
      <c r="DMD149" s="396"/>
      <c r="DME149" s="397"/>
      <c r="DMF149" s="415"/>
      <c r="DMG149" s="393"/>
      <c r="DMH149" s="392"/>
      <c r="DMI149" s="395"/>
      <c r="DMJ149" s="396"/>
      <c r="DMK149" s="397"/>
      <c r="DML149" s="415"/>
      <c r="DMM149" s="393"/>
      <c r="DMN149" s="392"/>
      <c r="DMO149" s="395"/>
      <c r="DMP149" s="396"/>
      <c r="DMQ149" s="397"/>
      <c r="DMR149" s="415"/>
      <c r="DMS149" s="393"/>
      <c r="DMT149" s="392"/>
      <c r="DMU149" s="395"/>
      <c r="DMV149" s="396"/>
      <c r="DMW149" s="397"/>
      <c r="DMX149" s="415"/>
      <c r="DMY149" s="393"/>
      <c r="DMZ149" s="392"/>
      <c r="DNA149" s="395"/>
      <c r="DNB149" s="396"/>
      <c r="DNC149" s="397"/>
      <c r="DND149" s="415"/>
      <c r="DNE149" s="393"/>
      <c r="DNF149" s="392"/>
      <c r="DNG149" s="395"/>
      <c r="DNH149" s="396"/>
      <c r="DNI149" s="397"/>
      <c r="DNJ149" s="415"/>
      <c r="DNK149" s="393"/>
      <c r="DNL149" s="392"/>
      <c r="DNM149" s="395"/>
      <c r="DNN149" s="396"/>
      <c r="DNO149" s="397"/>
      <c r="DNP149" s="415"/>
      <c r="DNQ149" s="393"/>
      <c r="DNR149" s="392"/>
      <c r="DNS149" s="395"/>
      <c r="DNT149" s="396"/>
      <c r="DNU149" s="397"/>
      <c r="DNV149" s="415"/>
      <c r="DNW149" s="393"/>
      <c r="DNX149" s="392"/>
      <c r="DNY149" s="395"/>
      <c r="DNZ149" s="396"/>
      <c r="DOA149" s="397"/>
      <c r="DOB149" s="415"/>
      <c r="DOC149" s="393"/>
      <c r="DOD149" s="392"/>
      <c r="DOE149" s="395"/>
      <c r="DOF149" s="396"/>
      <c r="DOG149" s="397"/>
      <c r="DOH149" s="415"/>
      <c r="DOI149" s="393"/>
      <c r="DOJ149" s="392"/>
      <c r="DOK149" s="395"/>
      <c r="DOL149" s="396"/>
      <c r="DOM149" s="397"/>
      <c r="DON149" s="415"/>
      <c r="DOO149" s="393"/>
      <c r="DOP149" s="392"/>
      <c r="DOQ149" s="395"/>
      <c r="DOR149" s="396"/>
      <c r="DOS149" s="397"/>
      <c r="DOT149" s="415"/>
      <c r="DOU149" s="393"/>
      <c r="DOV149" s="392"/>
      <c r="DOW149" s="395"/>
      <c r="DOX149" s="396"/>
      <c r="DOY149" s="397"/>
      <c r="DOZ149" s="415"/>
      <c r="DPA149" s="393"/>
      <c r="DPB149" s="392"/>
      <c r="DPC149" s="395"/>
      <c r="DPD149" s="396"/>
      <c r="DPE149" s="397"/>
      <c r="DPF149" s="415"/>
      <c r="DPG149" s="393"/>
      <c r="DPH149" s="392"/>
      <c r="DPI149" s="395"/>
      <c r="DPJ149" s="396"/>
      <c r="DPK149" s="397"/>
      <c r="DPL149" s="415"/>
      <c r="DPM149" s="393"/>
      <c r="DPN149" s="392"/>
      <c r="DPO149" s="395"/>
      <c r="DPP149" s="396"/>
      <c r="DPQ149" s="397"/>
      <c r="DPR149" s="415"/>
      <c r="DPS149" s="393"/>
      <c r="DPT149" s="392"/>
      <c r="DPU149" s="395"/>
      <c r="DPV149" s="396"/>
      <c r="DPW149" s="397"/>
      <c r="DPX149" s="415"/>
      <c r="DPY149" s="393"/>
      <c r="DPZ149" s="392"/>
      <c r="DQA149" s="395"/>
      <c r="DQB149" s="396"/>
      <c r="DQC149" s="397"/>
      <c r="DQD149" s="415"/>
      <c r="DQE149" s="393"/>
      <c r="DQF149" s="392"/>
      <c r="DQG149" s="395"/>
      <c r="DQH149" s="396"/>
      <c r="DQI149" s="397"/>
      <c r="DQJ149" s="415"/>
      <c r="DQK149" s="393"/>
      <c r="DQL149" s="392"/>
      <c r="DQM149" s="395"/>
      <c r="DQN149" s="396"/>
      <c r="DQO149" s="397"/>
      <c r="DQP149" s="415"/>
      <c r="DQQ149" s="393"/>
      <c r="DQR149" s="392"/>
      <c r="DQS149" s="395"/>
      <c r="DQT149" s="396"/>
      <c r="DQU149" s="397"/>
      <c r="DQV149" s="415"/>
      <c r="DQW149" s="393"/>
      <c r="DQX149" s="392"/>
      <c r="DQY149" s="395"/>
      <c r="DQZ149" s="396"/>
      <c r="DRA149" s="397"/>
      <c r="DRB149" s="415"/>
      <c r="DRC149" s="393"/>
      <c r="DRD149" s="392"/>
      <c r="DRE149" s="395"/>
      <c r="DRF149" s="396"/>
      <c r="DRG149" s="397"/>
      <c r="DRH149" s="415"/>
      <c r="DRI149" s="393"/>
      <c r="DRJ149" s="392"/>
      <c r="DRK149" s="395"/>
      <c r="DRL149" s="396"/>
      <c r="DRM149" s="397"/>
      <c r="DRN149" s="415"/>
      <c r="DRO149" s="393"/>
      <c r="DRP149" s="392"/>
      <c r="DRQ149" s="395"/>
      <c r="DRR149" s="396"/>
      <c r="DRS149" s="397"/>
      <c r="DRT149" s="415"/>
      <c r="DRU149" s="393"/>
      <c r="DRV149" s="392"/>
      <c r="DRW149" s="395"/>
      <c r="DRX149" s="396"/>
      <c r="DRY149" s="397"/>
      <c r="DRZ149" s="415"/>
      <c r="DSA149" s="393"/>
      <c r="DSB149" s="392"/>
      <c r="DSC149" s="395"/>
      <c r="DSD149" s="396"/>
      <c r="DSE149" s="397"/>
      <c r="DSF149" s="415"/>
      <c r="DSG149" s="393"/>
      <c r="DSH149" s="392"/>
      <c r="DSI149" s="395"/>
      <c r="DSJ149" s="396"/>
      <c r="DSK149" s="397"/>
      <c r="DSL149" s="415"/>
      <c r="DSM149" s="393"/>
      <c r="DSN149" s="392"/>
      <c r="DSO149" s="395"/>
      <c r="DSP149" s="396"/>
      <c r="DSQ149" s="397"/>
      <c r="DSR149" s="415"/>
      <c r="DSS149" s="393"/>
      <c r="DST149" s="392"/>
      <c r="DSU149" s="395"/>
      <c r="DSV149" s="396"/>
      <c r="DSW149" s="397"/>
      <c r="DSX149" s="415"/>
      <c r="DSY149" s="393"/>
      <c r="DSZ149" s="392"/>
      <c r="DTA149" s="395"/>
      <c r="DTB149" s="396"/>
      <c r="DTC149" s="397"/>
      <c r="DTD149" s="415"/>
      <c r="DTE149" s="393"/>
      <c r="DTF149" s="392"/>
      <c r="DTG149" s="395"/>
      <c r="DTH149" s="396"/>
      <c r="DTI149" s="397"/>
      <c r="DTJ149" s="415"/>
      <c r="DTK149" s="393"/>
      <c r="DTL149" s="392"/>
      <c r="DTM149" s="395"/>
      <c r="DTN149" s="396"/>
      <c r="DTO149" s="397"/>
      <c r="DTP149" s="415"/>
      <c r="DTQ149" s="393"/>
      <c r="DTR149" s="392"/>
      <c r="DTS149" s="395"/>
      <c r="DTT149" s="396"/>
      <c r="DTU149" s="397"/>
      <c r="DTV149" s="415"/>
      <c r="DTW149" s="393"/>
      <c r="DTX149" s="392"/>
      <c r="DTY149" s="395"/>
      <c r="DTZ149" s="396"/>
      <c r="DUA149" s="397"/>
      <c r="DUB149" s="415"/>
      <c r="DUC149" s="393"/>
      <c r="DUD149" s="392"/>
      <c r="DUE149" s="395"/>
      <c r="DUF149" s="396"/>
      <c r="DUG149" s="397"/>
      <c r="DUH149" s="415"/>
      <c r="DUI149" s="393"/>
      <c r="DUJ149" s="392"/>
      <c r="DUK149" s="395"/>
      <c r="DUL149" s="396"/>
      <c r="DUM149" s="397"/>
      <c r="DUN149" s="415"/>
      <c r="DUO149" s="393"/>
      <c r="DUP149" s="392"/>
      <c r="DUQ149" s="395"/>
      <c r="DUR149" s="396"/>
      <c r="DUS149" s="397"/>
      <c r="DUT149" s="415"/>
      <c r="DUU149" s="393"/>
      <c r="DUV149" s="392"/>
      <c r="DUW149" s="395"/>
      <c r="DUX149" s="396"/>
      <c r="DUY149" s="397"/>
      <c r="DUZ149" s="415"/>
      <c r="DVA149" s="393"/>
      <c r="DVB149" s="392"/>
      <c r="DVC149" s="395"/>
      <c r="DVD149" s="396"/>
      <c r="DVE149" s="397"/>
      <c r="DVF149" s="415"/>
      <c r="DVG149" s="393"/>
      <c r="DVH149" s="392"/>
      <c r="DVI149" s="395"/>
      <c r="DVJ149" s="396"/>
      <c r="DVK149" s="397"/>
      <c r="DVL149" s="415"/>
      <c r="DVM149" s="393"/>
      <c r="DVN149" s="392"/>
      <c r="DVO149" s="395"/>
      <c r="DVP149" s="396"/>
      <c r="DVQ149" s="397"/>
      <c r="DVR149" s="415"/>
      <c r="DVS149" s="393"/>
      <c r="DVT149" s="392"/>
      <c r="DVU149" s="395"/>
      <c r="DVV149" s="396"/>
      <c r="DVW149" s="397"/>
      <c r="DVX149" s="415"/>
      <c r="DVY149" s="393"/>
      <c r="DVZ149" s="392"/>
      <c r="DWA149" s="395"/>
      <c r="DWB149" s="396"/>
      <c r="DWC149" s="397"/>
      <c r="DWD149" s="415"/>
      <c r="DWE149" s="393"/>
      <c r="DWF149" s="392"/>
      <c r="DWG149" s="395"/>
      <c r="DWH149" s="396"/>
      <c r="DWI149" s="397"/>
      <c r="DWJ149" s="415"/>
      <c r="DWK149" s="393"/>
      <c r="DWL149" s="392"/>
      <c r="DWM149" s="395"/>
      <c r="DWN149" s="396"/>
      <c r="DWO149" s="397"/>
      <c r="DWP149" s="415"/>
      <c r="DWQ149" s="393"/>
      <c r="DWR149" s="392"/>
      <c r="DWS149" s="395"/>
      <c r="DWT149" s="396"/>
      <c r="DWU149" s="397"/>
      <c r="DWV149" s="415"/>
      <c r="DWW149" s="393"/>
      <c r="DWX149" s="392"/>
      <c r="DWY149" s="395"/>
      <c r="DWZ149" s="396"/>
      <c r="DXA149" s="397"/>
      <c r="DXB149" s="415"/>
      <c r="DXC149" s="393"/>
      <c r="DXD149" s="392"/>
      <c r="DXE149" s="395"/>
      <c r="DXF149" s="396"/>
      <c r="DXG149" s="397"/>
      <c r="DXH149" s="415"/>
      <c r="DXI149" s="393"/>
      <c r="DXJ149" s="392"/>
      <c r="DXK149" s="395"/>
      <c r="DXL149" s="396"/>
      <c r="DXM149" s="397"/>
      <c r="DXN149" s="415"/>
      <c r="DXO149" s="393"/>
      <c r="DXP149" s="392"/>
      <c r="DXQ149" s="395"/>
      <c r="DXR149" s="396"/>
      <c r="DXS149" s="397"/>
      <c r="DXT149" s="415"/>
      <c r="DXU149" s="393"/>
      <c r="DXV149" s="392"/>
      <c r="DXW149" s="395"/>
      <c r="DXX149" s="396"/>
      <c r="DXY149" s="397"/>
      <c r="DXZ149" s="415"/>
      <c r="DYA149" s="393"/>
      <c r="DYB149" s="392"/>
      <c r="DYC149" s="395"/>
      <c r="DYD149" s="396"/>
      <c r="DYE149" s="397"/>
      <c r="DYF149" s="415"/>
      <c r="DYG149" s="393"/>
      <c r="DYH149" s="392"/>
      <c r="DYI149" s="395"/>
      <c r="DYJ149" s="396"/>
      <c r="DYK149" s="397"/>
      <c r="DYL149" s="415"/>
      <c r="DYM149" s="393"/>
      <c r="DYN149" s="392"/>
      <c r="DYO149" s="395"/>
      <c r="DYP149" s="396"/>
      <c r="DYQ149" s="397"/>
      <c r="DYR149" s="415"/>
      <c r="DYS149" s="393"/>
      <c r="DYT149" s="392"/>
      <c r="DYU149" s="395"/>
      <c r="DYV149" s="396"/>
      <c r="DYW149" s="397"/>
      <c r="DYX149" s="415"/>
      <c r="DYY149" s="393"/>
      <c r="DYZ149" s="392"/>
      <c r="DZA149" s="395"/>
      <c r="DZB149" s="396"/>
      <c r="DZC149" s="397"/>
      <c r="DZD149" s="415"/>
      <c r="DZE149" s="393"/>
      <c r="DZF149" s="392"/>
      <c r="DZG149" s="395"/>
      <c r="DZH149" s="396"/>
      <c r="DZI149" s="397"/>
      <c r="DZJ149" s="415"/>
      <c r="DZK149" s="393"/>
      <c r="DZL149" s="392"/>
      <c r="DZM149" s="395"/>
      <c r="DZN149" s="396"/>
      <c r="DZO149" s="397"/>
      <c r="DZP149" s="415"/>
      <c r="DZQ149" s="393"/>
      <c r="DZR149" s="392"/>
      <c r="DZS149" s="395"/>
      <c r="DZT149" s="396"/>
      <c r="DZU149" s="397"/>
      <c r="DZV149" s="415"/>
      <c r="DZW149" s="393"/>
      <c r="DZX149" s="392"/>
      <c r="DZY149" s="395"/>
      <c r="DZZ149" s="396"/>
      <c r="EAA149" s="397"/>
      <c r="EAB149" s="415"/>
      <c r="EAC149" s="393"/>
      <c r="EAD149" s="392"/>
      <c r="EAE149" s="395"/>
      <c r="EAF149" s="396"/>
      <c r="EAG149" s="397"/>
      <c r="EAH149" s="415"/>
      <c r="EAI149" s="393"/>
      <c r="EAJ149" s="392"/>
      <c r="EAK149" s="395"/>
      <c r="EAL149" s="396"/>
      <c r="EAM149" s="397"/>
      <c r="EAN149" s="415"/>
      <c r="EAO149" s="393"/>
      <c r="EAP149" s="392"/>
      <c r="EAQ149" s="395"/>
      <c r="EAR149" s="396"/>
      <c r="EAS149" s="397"/>
      <c r="EAT149" s="415"/>
      <c r="EAU149" s="393"/>
      <c r="EAV149" s="392"/>
      <c r="EAW149" s="395"/>
      <c r="EAX149" s="396"/>
      <c r="EAY149" s="397"/>
      <c r="EAZ149" s="415"/>
      <c r="EBA149" s="393"/>
      <c r="EBB149" s="392"/>
      <c r="EBC149" s="395"/>
      <c r="EBD149" s="396"/>
      <c r="EBE149" s="397"/>
      <c r="EBF149" s="415"/>
      <c r="EBG149" s="393"/>
      <c r="EBH149" s="392"/>
      <c r="EBI149" s="395"/>
      <c r="EBJ149" s="396"/>
      <c r="EBK149" s="397"/>
      <c r="EBL149" s="415"/>
      <c r="EBM149" s="393"/>
      <c r="EBN149" s="392"/>
      <c r="EBO149" s="395"/>
      <c r="EBP149" s="396"/>
      <c r="EBQ149" s="397"/>
      <c r="EBR149" s="415"/>
      <c r="EBS149" s="393"/>
      <c r="EBT149" s="392"/>
      <c r="EBU149" s="395"/>
      <c r="EBV149" s="396"/>
      <c r="EBW149" s="397"/>
      <c r="EBX149" s="415"/>
      <c r="EBY149" s="393"/>
      <c r="EBZ149" s="392"/>
      <c r="ECA149" s="395"/>
      <c r="ECB149" s="396"/>
      <c r="ECC149" s="397"/>
      <c r="ECD149" s="415"/>
      <c r="ECE149" s="393"/>
      <c r="ECF149" s="392"/>
      <c r="ECG149" s="395"/>
      <c r="ECH149" s="396"/>
      <c r="ECI149" s="397"/>
      <c r="ECJ149" s="415"/>
      <c r="ECK149" s="393"/>
      <c r="ECL149" s="392"/>
      <c r="ECM149" s="395"/>
      <c r="ECN149" s="396"/>
      <c r="ECO149" s="397"/>
      <c r="ECP149" s="415"/>
      <c r="ECQ149" s="393"/>
      <c r="ECR149" s="392"/>
      <c r="ECS149" s="395"/>
      <c r="ECT149" s="396"/>
      <c r="ECU149" s="397"/>
      <c r="ECV149" s="415"/>
      <c r="ECW149" s="393"/>
      <c r="ECX149" s="392"/>
      <c r="ECY149" s="395"/>
      <c r="ECZ149" s="396"/>
      <c r="EDA149" s="397"/>
      <c r="EDB149" s="415"/>
      <c r="EDC149" s="393"/>
      <c r="EDD149" s="392"/>
      <c r="EDE149" s="395"/>
      <c r="EDF149" s="396"/>
      <c r="EDG149" s="397"/>
      <c r="EDH149" s="415"/>
      <c r="EDI149" s="393"/>
      <c r="EDJ149" s="392"/>
      <c r="EDK149" s="395"/>
      <c r="EDL149" s="396"/>
      <c r="EDM149" s="397"/>
      <c r="EDN149" s="415"/>
      <c r="EDO149" s="393"/>
      <c r="EDP149" s="392"/>
      <c r="EDQ149" s="395"/>
      <c r="EDR149" s="396"/>
      <c r="EDS149" s="397"/>
      <c r="EDT149" s="415"/>
      <c r="EDU149" s="393"/>
      <c r="EDV149" s="392"/>
      <c r="EDW149" s="395"/>
      <c r="EDX149" s="396"/>
      <c r="EDY149" s="397"/>
      <c r="EDZ149" s="415"/>
      <c r="EEA149" s="393"/>
      <c r="EEB149" s="392"/>
      <c r="EEC149" s="395"/>
      <c r="EED149" s="396"/>
      <c r="EEE149" s="397"/>
      <c r="EEF149" s="415"/>
      <c r="EEG149" s="393"/>
      <c r="EEH149" s="392"/>
      <c r="EEI149" s="395"/>
      <c r="EEJ149" s="396"/>
      <c r="EEK149" s="397"/>
      <c r="EEL149" s="415"/>
      <c r="EEM149" s="393"/>
      <c r="EEN149" s="392"/>
      <c r="EEO149" s="395"/>
      <c r="EEP149" s="396"/>
      <c r="EEQ149" s="397"/>
      <c r="EER149" s="415"/>
      <c r="EES149" s="393"/>
      <c r="EET149" s="392"/>
      <c r="EEU149" s="395"/>
      <c r="EEV149" s="396"/>
      <c r="EEW149" s="397"/>
      <c r="EEX149" s="415"/>
      <c r="EEY149" s="393"/>
      <c r="EEZ149" s="392"/>
      <c r="EFA149" s="395"/>
      <c r="EFB149" s="396"/>
      <c r="EFC149" s="397"/>
      <c r="EFD149" s="415"/>
      <c r="EFE149" s="393"/>
      <c r="EFF149" s="392"/>
      <c r="EFG149" s="395"/>
      <c r="EFH149" s="396"/>
      <c r="EFI149" s="397"/>
      <c r="EFJ149" s="415"/>
      <c r="EFK149" s="393"/>
      <c r="EFL149" s="392"/>
      <c r="EFM149" s="395"/>
      <c r="EFN149" s="396"/>
      <c r="EFO149" s="397"/>
      <c r="EFP149" s="415"/>
      <c r="EFQ149" s="393"/>
      <c r="EFR149" s="392"/>
      <c r="EFS149" s="395"/>
      <c r="EFT149" s="396"/>
      <c r="EFU149" s="397"/>
      <c r="EFV149" s="415"/>
      <c r="EFW149" s="393"/>
      <c r="EFX149" s="392"/>
      <c r="EFY149" s="395"/>
      <c r="EFZ149" s="396"/>
      <c r="EGA149" s="397"/>
      <c r="EGB149" s="415"/>
      <c r="EGC149" s="393"/>
      <c r="EGD149" s="392"/>
      <c r="EGE149" s="395"/>
      <c r="EGF149" s="396"/>
      <c r="EGG149" s="397"/>
      <c r="EGH149" s="415"/>
      <c r="EGI149" s="393"/>
      <c r="EGJ149" s="392"/>
      <c r="EGK149" s="395"/>
      <c r="EGL149" s="396"/>
      <c r="EGM149" s="397"/>
      <c r="EGN149" s="415"/>
      <c r="EGO149" s="393"/>
      <c r="EGP149" s="392"/>
      <c r="EGQ149" s="395"/>
      <c r="EGR149" s="396"/>
      <c r="EGS149" s="397"/>
      <c r="EGT149" s="415"/>
      <c r="EGU149" s="393"/>
      <c r="EGV149" s="392"/>
      <c r="EGW149" s="395"/>
      <c r="EGX149" s="396"/>
      <c r="EGY149" s="397"/>
      <c r="EGZ149" s="415"/>
      <c r="EHA149" s="393"/>
      <c r="EHB149" s="392"/>
      <c r="EHC149" s="395"/>
      <c r="EHD149" s="396"/>
      <c r="EHE149" s="397"/>
      <c r="EHF149" s="415"/>
      <c r="EHG149" s="393"/>
      <c r="EHH149" s="392"/>
      <c r="EHI149" s="395"/>
      <c r="EHJ149" s="396"/>
      <c r="EHK149" s="397"/>
      <c r="EHL149" s="415"/>
      <c r="EHM149" s="393"/>
      <c r="EHN149" s="392"/>
      <c r="EHO149" s="395"/>
      <c r="EHP149" s="396"/>
      <c r="EHQ149" s="397"/>
      <c r="EHR149" s="415"/>
      <c r="EHS149" s="393"/>
      <c r="EHT149" s="392"/>
      <c r="EHU149" s="395"/>
      <c r="EHV149" s="396"/>
      <c r="EHW149" s="397"/>
      <c r="EHX149" s="415"/>
      <c r="EHY149" s="393"/>
      <c r="EHZ149" s="392"/>
      <c r="EIA149" s="395"/>
      <c r="EIB149" s="396"/>
      <c r="EIC149" s="397"/>
      <c r="EID149" s="415"/>
      <c r="EIE149" s="393"/>
      <c r="EIF149" s="392"/>
      <c r="EIG149" s="395"/>
      <c r="EIH149" s="396"/>
      <c r="EII149" s="397"/>
      <c r="EIJ149" s="415"/>
      <c r="EIK149" s="393"/>
      <c r="EIL149" s="392"/>
      <c r="EIM149" s="395"/>
      <c r="EIN149" s="396"/>
      <c r="EIO149" s="397"/>
      <c r="EIP149" s="415"/>
      <c r="EIQ149" s="393"/>
      <c r="EIR149" s="392"/>
      <c r="EIS149" s="395"/>
      <c r="EIT149" s="396"/>
      <c r="EIU149" s="397"/>
      <c r="EIV149" s="415"/>
      <c r="EIW149" s="393"/>
      <c r="EIX149" s="392"/>
      <c r="EIY149" s="395"/>
      <c r="EIZ149" s="396"/>
      <c r="EJA149" s="397"/>
      <c r="EJB149" s="415"/>
      <c r="EJC149" s="393"/>
      <c r="EJD149" s="392"/>
      <c r="EJE149" s="395"/>
      <c r="EJF149" s="396"/>
      <c r="EJG149" s="397"/>
      <c r="EJH149" s="415"/>
      <c r="EJI149" s="393"/>
      <c r="EJJ149" s="392"/>
      <c r="EJK149" s="395"/>
      <c r="EJL149" s="396"/>
      <c r="EJM149" s="397"/>
      <c r="EJN149" s="415"/>
      <c r="EJO149" s="393"/>
      <c r="EJP149" s="392"/>
      <c r="EJQ149" s="395"/>
      <c r="EJR149" s="396"/>
      <c r="EJS149" s="397"/>
      <c r="EJT149" s="415"/>
      <c r="EJU149" s="393"/>
      <c r="EJV149" s="392"/>
      <c r="EJW149" s="395"/>
      <c r="EJX149" s="396"/>
      <c r="EJY149" s="397"/>
      <c r="EJZ149" s="415"/>
      <c r="EKA149" s="393"/>
      <c r="EKB149" s="392"/>
      <c r="EKC149" s="395"/>
      <c r="EKD149" s="396"/>
      <c r="EKE149" s="397"/>
      <c r="EKF149" s="415"/>
      <c r="EKG149" s="393"/>
      <c r="EKH149" s="392"/>
      <c r="EKI149" s="395"/>
      <c r="EKJ149" s="396"/>
      <c r="EKK149" s="397"/>
      <c r="EKL149" s="415"/>
      <c r="EKM149" s="393"/>
      <c r="EKN149" s="392"/>
      <c r="EKO149" s="395"/>
      <c r="EKP149" s="396"/>
      <c r="EKQ149" s="397"/>
      <c r="EKR149" s="415"/>
      <c r="EKS149" s="393"/>
      <c r="EKT149" s="392"/>
      <c r="EKU149" s="395"/>
      <c r="EKV149" s="396"/>
      <c r="EKW149" s="397"/>
      <c r="EKX149" s="415"/>
      <c r="EKY149" s="393"/>
      <c r="EKZ149" s="392"/>
      <c r="ELA149" s="395"/>
      <c r="ELB149" s="396"/>
      <c r="ELC149" s="397"/>
      <c r="ELD149" s="415"/>
      <c r="ELE149" s="393"/>
      <c r="ELF149" s="392"/>
      <c r="ELG149" s="395"/>
      <c r="ELH149" s="396"/>
      <c r="ELI149" s="397"/>
      <c r="ELJ149" s="415"/>
      <c r="ELK149" s="393"/>
      <c r="ELL149" s="392"/>
      <c r="ELM149" s="395"/>
      <c r="ELN149" s="396"/>
      <c r="ELO149" s="397"/>
      <c r="ELP149" s="415"/>
      <c r="ELQ149" s="393"/>
      <c r="ELR149" s="392"/>
      <c r="ELS149" s="395"/>
      <c r="ELT149" s="396"/>
      <c r="ELU149" s="397"/>
      <c r="ELV149" s="415"/>
      <c r="ELW149" s="393"/>
      <c r="ELX149" s="392"/>
      <c r="ELY149" s="395"/>
      <c r="ELZ149" s="396"/>
      <c r="EMA149" s="397"/>
      <c r="EMB149" s="415"/>
      <c r="EMC149" s="393"/>
      <c r="EMD149" s="392"/>
      <c r="EME149" s="395"/>
      <c r="EMF149" s="396"/>
      <c r="EMG149" s="397"/>
      <c r="EMH149" s="415"/>
      <c r="EMI149" s="393"/>
      <c r="EMJ149" s="392"/>
      <c r="EMK149" s="395"/>
      <c r="EML149" s="396"/>
      <c r="EMM149" s="397"/>
      <c r="EMN149" s="415"/>
      <c r="EMO149" s="393"/>
      <c r="EMP149" s="392"/>
      <c r="EMQ149" s="395"/>
      <c r="EMR149" s="396"/>
      <c r="EMS149" s="397"/>
      <c r="EMT149" s="415"/>
      <c r="EMU149" s="393"/>
      <c r="EMV149" s="392"/>
      <c r="EMW149" s="395"/>
      <c r="EMX149" s="396"/>
      <c r="EMY149" s="397"/>
      <c r="EMZ149" s="415"/>
      <c r="ENA149" s="393"/>
      <c r="ENB149" s="392"/>
      <c r="ENC149" s="395"/>
      <c r="END149" s="396"/>
      <c r="ENE149" s="397"/>
      <c r="ENF149" s="415"/>
      <c r="ENG149" s="393"/>
      <c r="ENH149" s="392"/>
      <c r="ENI149" s="395"/>
      <c r="ENJ149" s="396"/>
      <c r="ENK149" s="397"/>
      <c r="ENL149" s="415"/>
      <c r="ENM149" s="393"/>
      <c r="ENN149" s="392"/>
      <c r="ENO149" s="395"/>
      <c r="ENP149" s="396"/>
      <c r="ENQ149" s="397"/>
      <c r="ENR149" s="415"/>
      <c r="ENS149" s="393"/>
      <c r="ENT149" s="392"/>
      <c r="ENU149" s="395"/>
      <c r="ENV149" s="396"/>
      <c r="ENW149" s="397"/>
      <c r="ENX149" s="415"/>
      <c r="ENY149" s="393"/>
      <c r="ENZ149" s="392"/>
      <c r="EOA149" s="395"/>
      <c r="EOB149" s="396"/>
      <c r="EOC149" s="397"/>
      <c r="EOD149" s="415"/>
      <c r="EOE149" s="393"/>
      <c r="EOF149" s="392"/>
      <c r="EOG149" s="395"/>
      <c r="EOH149" s="396"/>
      <c r="EOI149" s="397"/>
      <c r="EOJ149" s="415"/>
      <c r="EOK149" s="393"/>
      <c r="EOL149" s="392"/>
      <c r="EOM149" s="395"/>
      <c r="EON149" s="396"/>
      <c r="EOO149" s="397"/>
      <c r="EOP149" s="415"/>
      <c r="EOQ149" s="393"/>
      <c r="EOR149" s="392"/>
      <c r="EOS149" s="395"/>
      <c r="EOT149" s="396"/>
      <c r="EOU149" s="397"/>
      <c r="EOV149" s="415"/>
      <c r="EOW149" s="393"/>
      <c r="EOX149" s="392"/>
      <c r="EOY149" s="395"/>
      <c r="EOZ149" s="396"/>
      <c r="EPA149" s="397"/>
      <c r="EPB149" s="415"/>
      <c r="EPC149" s="393"/>
      <c r="EPD149" s="392"/>
      <c r="EPE149" s="395"/>
      <c r="EPF149" s="396"/>
      <c r="EPG149" s="397"/>
      <c r="EPH149" s="415"/>
      <c r="EPI149" s="393"/>
      <c r="EPJ149" s="392"/>
      <c r="EPK149" s="395"/>
      <c r="EPL149" s="396"/>
      <c r="EPM149" s="397"/>
      <c r="EPN149" s="415"/>
      <c r="EPO149" s="393"/>
      <c r="EPP149" s="392"/>
      <c r="EPQ149" s="395"/>
      <c r="EPR149" s="396"/>
      <c r="EPS149" s="397"/>
      <c r="EPT149" s="415"/>
      <c r="EPU149" s="393"/>
      <c r="EPV149" s="392"/>
      <c r="EPW149" s="395"/>
      <c r="EPX149" s="396"/>
      <c r="EPY149" s="397"/>
      <c r="EPZ149" s="415"/>
      <c r="EQA149" s="393"/>
      <c r="EQB149" s="392"/>
      <c r="EQC149" s="395"/>
      <c r="EQD149" s="396"/>
      <c r="EQE149" s="397"/>
      <c r="EQF149" s="415"/>
      <c r="EQG149" s="393"/>
      <c r="EQH149" s="392"/>
      <c r="EQI149" s="395"/>
      <c r="EQJ149" s="396"/>
      <c r="EQK149" s="397"/>
      <c r="EQL149" s="415"/>
      <c r="EQM149" s="393"/>
      <c r="EQN149" s="392"/>
      <c r="EQO149" s="395"/>
      <c r="EQP149" s="396"/>
      <c r="EQQ149" s="397"/>
      <c r="EQR149" s="415"/>
      <c r="EQS149" s="393"/>
      <c r="EQT149" s="392"/>
      <c r="EQU149" s="395"/>
      <c r="EQV149" s="396"/>
      <c r="EQW149" s="397"/>
      <c r="EQX149" s="415"/>
      <c r="EQY149" s="393"/>
      <c r="EQZ149" s="392"/>
      <c r="ERA149" s="395"/>
      <c r="ERB149" s="396"/>
      <c r="ERC149" s="397"/>
      <c r="ERD149" s="415"/>
      <c r="ERE149" s="393"/>
      <c r="ERF149" s="392"/>
      <c r="ERG149" s="395"/>
      <c r="ERH149" s="396"/>
      <c r="ERI149" s="397"/>
      <c r="ERJ149" s="415"/>
      <c r="ERK149" s="393"/>
      <c r="ERL149" s="392"/>
      <c r="ERM149" s="395"/>
      <c r="ERN149" s="396"/>
      <c r="ERO149" s="397"/>
      <c r="ERP149" s="415"/>
      <c r="ERQ149" s="393"/>
      <c r="ERR149" s="392"/>
      <c r="ERS149" s="395"/>
      <c r="ERT149" s="396"/>
      <c r="ERU149" s="397"/>
      <c r="ERV149" s="415"/>
      <c r="ERW149" s="393"/>
      <c r="ERX149" s="392"/>
      <c r="ERY149" s="395"/>
      <c r="ERZ149" s="396"/>
      <c r="ESA149" s="397"/>
      <c r="ESB149" s="415"/>
      <c r="ESC149" s="393"/>
      <c r="ESD149" s="392"/>
      <c r="ESE149" s="395"/>
      <c r="ESF149" s="396"/>
      <c r="ESG149" s="397"/>
      <c r="ESH149" s="415"/>
      <c r="ESI149" s="393"/>
      <c r="ESJ149" s="392"/>
      <c r="ESK149" s="395"/>
      <c r="ESL149" s="396"/>
      <c r="ESM149" s="397"/>
      <c r="ESN149" s="415"/>
      <c r="ESO149" s="393"/>
      <c r="ESP149" s="392"/>
      <c r="ESQ149" s="395"/>
      <c r="ESR149" s="396"/>
      <c r="ESS149" s="397"/>
      <c r="EST149" s="415"/>
      <c r="ESU149" s="393"/>
      <c r="ESV149" s="392"/>
      <c r="ESW149" s="395"/>
      <c r="ESX149" s="396"/>
      <c r="ESY149" s="397"/>
      <c r="ESZ149" s="415"/>
      <c r="ETA149" s="393"/>
      <c r="ETB149" s="392"/>
      <c r="ETC149" s="395"/>
      <c r="ETD149" s="396"/>
      <c r="ETE149" s="397"/>
      <c r="ETF149" s="415"/>
      <c r="ETG149" s="393"/>
      <c r="ETH149" s="392"/>
      <c r="ETI149" s="395"/>
      <c r="ETJ149" s="396"/>
      <c r="ETK149" s="397"/>
      <c r="ETL149" s="415"/>
      <c r="ETM149" s="393"/>
      <c r="ETN149" s="392"/>
      <c r="ETO149" s="395"/>
      <c r="ETP149" s="396"/>
      <c r="ETQ149" s="397"/>
      <c r="ETR149" s="415"/>
      <c r="ETS149" s="393"/>
      <c r="ETT149" s="392"/>
      <c r="ETU149" s="395"/>
      <c r="ETV149" s="396"/>
      <c r="ETW149" s="397"/>
      <c r="ETX149" s="415"/>
      <c r="ETY149" s="393"/>
      <c r="ETZ149" s="392"/>
      <c r="EUA149" s="395"/>
      <c r="EUB149" s="396"/>
      <c r="EUC149" s="397"/>
      <c r="EUD149" s="415"/>
      <c r="EUE149" s="393"/>
      <c r="EUF149" s="392"/>
      <c r="EUG149" s="395"/>
      <c r="EUH149" s="396"/>
      <c r="EUI149" s="397"/>
      <c r="EUJ149" s="415"/>
      <c r="EUK149" s="393"/>
      <c r="EUL149" s="392"/>
      <c r="EUM149" s="395"/>
      <c r="EUN149" s="396"/>
      <c r="EUO149" s="397"/>
      <c r="EUP149" s="415"/>
      <c r="EUQ149" s="393"/>
      <c r="EUR149" s="392"/>
      <c r="EUS149" s="395"/>
      <c r="EUT149" s="396"/>
      <c r="EUU149" s="397"/>
      <c r="EUV149" s="415"/>
      <c r="EUW149" s="393"/>
      <c r="EUX149" s="392"/>
      <c r="EUY149" s="395"/>
      <c r="EUZ149" s="396"/>
      <c r="EVA149" s="397"/>
      <c r="EVB149" s="415"/>
      <c r="EVC149" s="393"/>
      <c r="EVD149" s="392"/>
      <c r="EVE149" s="395"/>
      <c r="EVF149" s="396"/>
      <c r="EVG149" s="397"/>
      <c r="EVH149" s="415"/>
      <c r="EVI149" s="393"/>
      <c r="EVJ149" s="392"/>
      <c r="EVK149" s="395"/>
      <c r="EVL149" s="396"/>
      <c r="EVM149" s="397"/>
      <c r="EVN149" s="415"/>
      <c r="EVO149" s="393"/>
      <c r="EVP149" s="392"/>
      <c r="EVQ149" s="395"/>
      <c r="EVR149" s="396"/>
      <c r="EVS149" s="397"/>
      <c r="EVT149" s="415"/>
      <c r="EVU149" s="393"/>
      <c r="EVV149" s="392"/>
      <c r="EVW149" s="395"/>
      <c r="EVX149" s="396"/>
      <c r="EVY149" s="397"/>
      <c r="EVZ149" s="415"/>
      <c r="EWA149" s="393"/>
      <c r="EWB149" s="392"/>
      <c r="EWC149" s="395"/>
      <c r="EWD149" s="396"/>
      <c r="EWE149" s="397"/>
      <c r="EWF149" s="415"/>
      <c r="EWG149" s="393"/>
      <c r="EWH149" s="392"/>
      <c r="EWI149" s="395"/>
      <c r="EWJ149" s="396"/>
      <c r="EWK149" s="397"/>
      <c r="EWL149" s="415"/>
      <c r="EWM149" s="393"/>
      <c r="EWN149" s="392"/>
      <c r="EWO149" s="395"/>
      <c r="EWP149" s="396"/>
      <c r="EWQ149" s="397"/>
      <c r="EWR149" s="415"/>
      <c r="EWS149" s="393"/>
      <c r="EWT149" s="392"/>
      <c r="EWU149" s="395"/>
      <c r="EWV149" s="396"/>
      <c r="EWW149" s="397"/>
      <c r="EWX149" s="415"/>
      <c r="EWY149" s="393"/>
      <c r="EWZ149" s="392"/>
      <c r="EXA149" s="395"/>
      <c r="EXB149" s="396"/>
      <c r="EXC149" s="397"/>
      <c r="EXD149" s="415"/>
      <c r="EXE149" s="393"/>
      <c r="EXF149" s="392"/>
      <c r="EXG149" s="395"/>
      <c r="EXH149" s="396"/>
      <c r="EXI149" s="397"/>
      <c r="EXJ149" s="415"/>
      <c r="EXK149" s="393"/>
      <c r="EXL149" s="392"/>
      <c r="EXM149" s="395"/>
      <c r="EXN149" s="396"/>
      <c r="EXO149" s="397"/>
      <c r="EXP149" s="415"/>
      <c r="EXQ149" s="393"/>
      <c r="EXR149" s="392"/>
      <c r="EXS149" s="395"/>
      <c r="EXT149" s="396"/>
      <c r="EXU149" s="397"/>
      <c r="EXV149" s="415"/>
      <c r="EXW149" s="393"/>
      <c r="EXX149" s="392"/>
      <c r="EXY149" s="395"/>
      <c r="EXZ149" s="396"/>
      <c r="EYA149" s="397"/>
      <c r="EYB149" s="415"/>
      <c r="EYC149" s="393"/>
      <c r="EYD149" s="392"/>
      <c r="EYE149" s="395"/>
      <c r="EYF149" s="396"/>
      <c r="EYG149" s="397"/>
      <c r="EYH149" s="415"/>
      <c r="EYI149" s="393"/>
      <c r="EYJ149" s="392"/>
      <c r="EYK149" s="395"/>
      <c r="EYL149" s="396"/>
      <c r="EYM149" s="397"/>
      <c r="EYN149" s="415"/>
      <c r="EYO149" s="393"/>
      <c r="EYP149" s="392"/>
      <c r="EYQ149" s="395"/>
      <c r="EYR149" s="396"/>
      <c r="EYS149" s="397"/>
      <c r="EYT149" s="415"/>
      <c r="EYU149" s="393"/>
      <c r="EYV149" s="392"/>
      <c r="EYW149" s="395"/>
      <c r="EYX149" s="396"/>
      <c r="EYY149" s="397"/>
      <c r="EYZ149" s="415"/>
      <c r="EZA149" s="393"/>
      <c r="EZB149" s="392"/>
      <c r="EZC149" s="395"/>
      <c r="EZD149" s="396"/>
      <c r="EZE149" s="397"/>
      <c r="EZF149" s="415"/>
      <c r="EZG149" s="393"/>
      <c r="EZH149" s="392"/>
      <c r="EZI149" s="395"/>
      <c r="EZJ149" s="396"/>
      <c r="EZK149" s="397"/>
      <c r="EZL149" s="415"/>
      <c r="EZM149" s="393"/>
      <c r="EZN149" s="392"/>
      <c r="EZO149" s="395"/>
      <c r="EZP149" s="396"/>
      <c r="EZQ149" s="397"/>
      <c r="EZR149" s="415"/>
      <c r="EZS149" s="393"/>
      <c r="EZT149" s="392"/>
      <c r="EZU149" s="395"/>
      <c r="EZV149" s="396"/>
      <c r="EZW149" s="397"/>
      <c r="EZX149" s="415"/>
      <c r="EZY149" s="393"/>
      <c r="EZZ149" s="392"/>
      <c r="FAA149" s="395"/>
      <c r="FAB149" s="396"/>
      <c r="FAC149" s="397"/>
      <c r="FAD149" s="415"/>
      <c r="FAE149" s="393"/>
      <c r="FAF149" s="392"/>
      <c r="FAG149" s="395"/>
      <c r="FAH149" s="396"/>
      <c r="FAI149" s="397"/>
      <c r="FAJ149" s="415"/>
      <c r="FAK149" s="393"/>
      <c r="FAL149" s="392"/>
      <c r="FAM149" s="395"/>
      <c r="FAN149" s="396"/>
      <c r="FAO149" s="397"/>
      <c r="FAP149" s="415"/>
      <c r="FAQ149" s="393"/>
      <c r="FAR149" s="392"/>
      <c r="FAS149" s="395"/>
      <c r="FAT149" s="396"/>
      <c r="FAU149" s="397"/>
      <c r="FAV149" s="415"/>
      <c r="FAW149" s="393"/>
      <c r="FAX149" s="392"/>
      <c r="FAY149" s="395"/>
      <c r="FAZ149" s="396"/>
      <c r="FBA149" s="397"/>
      <c r="FBB149" s="415"/>
      <c r="FBC149" s="393"/>
      <c r="FBD149" s="392"/>
      <c r="FBE149" s="395"/>
      <c r="FBF149" s="396"/>
      <c r="FBG149" s="397"/>
      <c r="FBH149" s="415"/>
      <c r="FBI149" s="393"/>
      <c r="FBJ149" s="392"/>
      <c r="FBK149" s="395"/>
      <c r="FBL149" s="396"/>
      <c r="FBM149" s="397"/>
      <c r="FBN149" s="415"/>
      <c r="FBO149" s="393"/>
      <c r="FBP149" s="392"/>
      <c r="FBQ149" s="395"/>
      <c r="FBR149" s="396"/>
      <c r="FBS149" s="397"/>
      <c r="FBT149" s="415"/>
      <c r="FBU149" s="393"/>
      <c r="FBV149" s="392"/>
      <c r="FBW149" s="395"/>
      <c r="FBX149" s="396"/>
      <c r="FBY149" s="397"/>
      <c r="FBZ149" s="415"/>
      <c r="FCA149" s="393"/>
      <c r="FCB149" s="392"/>
      <c r="FCC149" s="395"/>
      <c r="FCD149" s="396"/>
      <c r="FCE149" s="397"/>
      <c r="FCF149" s="415"/>
      <c r="FCG149" s="393"/>
      <c r="FCH149" s="392"/>
      <c r="FCI149" s="395"/>
      <c r="FCJ149" s="396"/>
      <c r="FCK149" s="397"/>
      <c r="FCL149" s="415"/>
      <c r="FCM149" s="393"/>
      <c r="FCN149" s="392"/>
      <c r="FCO149" s="395"/>
      <c r="FCP149" s="396"/>
      <c r="FCQ149" s="397"/>
      <c r="FCR149" s="415"/>
      <c r="FCS149" s="393"/>
      <c r="FCT149" s="392"/>
      <c r="FCU149" s="395"/>
      <c r="FCV149" s="396"/>
      <c r="FCW149" s="397"/>
      <c r="FCX149" s="415"/>
      <c r="FCY149" s="393"/>
      <c r="FCZ149" s="392"/>
      <c r="FDA149" s="395"/>
      <c r="FDB149" s="396"/>
      <c r="FDC149" s="397"/>
      <c r="FDD149" s="415"/>
      <c r="FDE149" s="393"/>
      <c r="FDF149" s="392"/>
      <c r="FDG149" s="395"/>
      <c r="FDH149" s="396"/>
      <c r="FDI149" s="397"/>
      <c r="FDJ149" s="415"/>
      <c r="FDK149" s="393"/>
      <c r="FDL149" s="392"/>
      <c r="FDM149" s="395"/>
      <c r="FDN149" s="396"/>
      <c r="FDO149" s="397"/>
      <c r="FDP149" s="415"/>
      <c r="FDQ149" s="393"/>
      <c r="FDR149" s="392"/>
      <c r="FDS149" s="395"/>
      <c r="FDT149" s="396"/>
      <c r="FDU149" s="397"/>
      <c r="FDV149" s="415"/>
      <c r="FDW149" s="393"/>
      <c r="FDX149" s="392"/>
      <c r="FDY149" s="395"/>
      <c r="FDZ149" s="396"/>
      <c r="FEA149" s="397"/>
      <c r="FEB149" s="415"/>
      <c r="FEC149" s="393"/>
      <c r="FED149" s="392"/>
      <c r="FEE149" s="395"/>
      <c r="FEF149" s="396"/>
      <c r="FEG149" s="397"/>
      <c r="FEH149" s="415"/>
      <c r="FEI149" s="393"/>
      <c r="FEJ149" s="392"/>
      <c r="FEK149" s="395"/>
      <c r="FEL149" s="396"/>
      <c r="FEM149" s="397"/>
      <c r="FEN149" s="415"/>
      <c r="FEO149" s="393"/>
      <c r="FEP149" s="392"/>
      <c r="FEQ149" s="395"/>
      <c r="FER149" s="396"/>
      <c r="FES149" s="397"/>
      <c r="FET149" s="415"/>
      <c r="FEU149" s="393"/>
      <c r="FEV149" s="392"/>
      <c r="FEW149" s="395"/>
      <c r="FEX149" s="396"/>
      <c r="FEY149" s="397"/>
      <c r="FEZ149" s="415"/>
      <c r="FFA149" s="393"/>
      <c r="FFB149" s="392"/>
      <c r="FFC149" s="395"/>
      <c r="FFD149" s="396"/>
      <c r="FFE149" s="397"/>
      <c r="FFF149" s="415"/>
      <c r="FFG149" s="393"/>
      <c r="FFH149" s="392"/>
      <c r="FFI149" s="395"/>
      <c r="FFJ149" s="396"/>
      <c r="FFK149" s="397"/>
      <c r="FFL149" s="415"/>
      <c r="FFM149" s="393"/>
      <c r="FFN149" s="392"/>
      <c r="FFO149" s="395"/>
      <c r="FFP149" s="396"/>
      <c r="FFQ149" s="397"/>
      <c r="FFR149" s="415"/>
      <c r="FFS149" s="393"/>
      <c r="FFT149" s="392"/>
      <c r="FFU149" s="395"/>
      <c r="FFV149" s="396"/>
      <c r="FFW149" s="397"/>
      <c r="FFX149" s="415"/>
      <c r="FFY149" s="393"/>
      <c r="FFZ149" s="392"/>
      <c r="FGA149" s="395"/>
      <c r="FGB149" s="396"/>
      <c r="FGC149" s="397"/>
      <c r="FGD149" s="415"/>
      <c r="FGE149" s="393"/>
      <c r="FGF149" s="392"/>
      <c r="FGG149" s="395"/>
      <c r="FGH149" s="396"/>
      <c r="FGI149" s="397"/>
      <c r="FGJ149" s="415"/>
      <c r="FGK149" s="393"/>
      <c r="FGL149" s="392"/>
      <c r="FGM149" s="395"/>
      <c r="FGN149" s="396"/>
      <c r="FGO149" s="397"/>
      <c r="FGP149" s="415"/>
      <c r="FGQ149" s="393"/>
      <c r="FGR149" s="392"/>
      <c r="FGS149" s="395"/>
      <c r="FGT149" s="396"/>
      <c r="FGU149" s="397"/>
      <c r="FGV149" s="415"/>
      <c r="FGW149" s="393"/>
      <c r="FGX149" s="392"/>
      <c r="FGY149" s="395"/>
      <c r="FGZ149" s="396"/>
      <c r="FHA149" s="397"/>
      <c r="FHB149" s="415"/>
      <c r="FHC149" s="393"/>
      <c r="FHD149" s="392"/>
      <c r="FHE149" s="395"/>
      <c r="FHF149" s="396"/>
      <c r="FHG149" s="397"/>
      <c r="FHH149" s="415"/>
      <c r="FHI149" s="393"/>
      <c r="FHJ149" s="392"/>
      <c r="FHK149" s="395"/>
      <c r="FHL149" s="396"/>
      <c r="FHM149" s="397"/>
      <c r="FHN149" s="415"/>
      <c r="FHO149" s="393"/>
      <c r="FHP149" s="392"/>
      <c r="FHQ149" s="395"/>
      <c r="FHR149" s="396"/>
      <c r="FHS149" s="397"/>
      <c r="FHT149" s="415"/>
      <c r="FHU149" s="393"/>
      <c r="FHV149" s="392"/>
      <c r="FHW149" s="395"/>
      <c r="FHX149" s="396"/>
      <c r="FHY149" s="397"/>
      <c r="FHZ149" s="415"/>
      <c r="FIA149" s="393"/>
      <c r="FIB149" s="392"/>
      <c r="FIC149" s="395"/>
      <c r="FID149" s="396"/>
      <c r="FIE149" s="397"/>
      <c r="FIF149" s="415"/>
      <c r="FIG149" s="393"/>
      <c r="FIH149" s="392"/>
      <c r="FII149" s="395"/>
      <c r="FIJ149" s="396"/>
      <c r="FIK149" s="397"/>
      <c r="FIL149" s="415"/>
      <c r="FIM149" s="393"/>
      <c r="FIN149" s="392"/>
      <c r="FIO149" s="395"/>
      <c r="FIP149" s="396"/>
      <c r="FIQ149" s="397"/>
      <c r="FIR149" s="415"/>
      <c r="FIS149" s="393"/>
      <c r="FIT149" s="392"/>
      <c r="FIU149" s="395"/>
      <c r="FIV149" s="396"/>
      <c r="FIW149" s="397"/>
      <c r="FIX149" s="415"/>
      <c r="FIY149" s="393"/>
      <c r="FIZ149" s="392"/>
      <c r="FJA149" s="395"/>
      <c r="FJB149" s="396"/>
      <c r="FJC149" s="397"/>
      <c r="FJD149" s="415"/>
      <c r="FJE149" s="393"/>
      <c r="FJF149" s="392"/>
      <c r="FJG149" s="395"/>
      <c r="FJH149" s="396"/>
      <c r="FJI149" s="397"/>
      <c r="FJJ149" s="415"/>
      <c r="FJK149" s="393"/>
      <c r="FJL149" s="392"/>
      <c r="FJM149" s="395"/>
      <c r="FJN149" s="396"/>
      <c r="FJO149" s="397"/>
      <c r="FJP149" s="415"/>
      <c r="FJQ149" s="393"/>
      <c r="FJR149" s="392"/>
      <c r="FJS149" s="395"/>
      <c r="FJT149" s="396"/>
      <c r="FJU149" s="397"/>
      <c r="FJV149" s="415"/>
      <c r="FJW149" s="393"/>
      <c r="FJX149" s="392"/>
      <c r="FJY149" s="395"/>
      <c r="FJZ149" s="396"/>
      <c r="FKA149" s="397"/>
      <c r="FKB149" s="415"/>
      <c r="FKC149" s="393"/>
      <c r="FKD149" s="392"/>
      <c r="FKE149" s="395"/>
      <c r="FKF149" s="396"/>
      <c r="FKG149" s="397"/>
      <c r="FKH149" s="415"/>
      <c r="FKI149" s="393"/>
      <c r="FKJ149" s="392"/>
      <c r="FKK149" s="395"/>
      <c r="FKL149" s="396"/>
      <c r="FKM149" s="397"/>
      <c r="FKN149" s="415"/>
      <c r="FKO149" s="393"/>
      <c r="FKP149" s="392"/>
      <c r="FKQ149" s="395"/>
      <c r="FKR149" s="396"/>
      <c r="FKS149" s="397"/>
      <c r="FKT149" s="415"/>
      <c r="FKU149" s="393"/>
      <c r="FKV149" s="392"/>
      <c r="FKW149" s="395"/>
      <c r="FKX149" s="396"/>
      <c r="FKY149" s="397"/>
      <c r="FKZ149" s="415"/>
      <c r="FLA149" s="393"/>
      <c r="FLB149" s="392"/>
      <c r="FLC149" s="395"/>
      <c r="FLD149" s="396"/>
      <c r="FLE149" s="397"/>
      <c r="FLF149" s="415"/>
      <c r="FLG149" s="393"/>
      <c r="FLH149" s="392"/>
      <c r="FLI149" s="395"/>
      <c r="FLJ149" s="396"/>
      <c r="FLK149" s="397"/>
      <c r="FLL149" s="415"/>
      <c r="FLM149" s="393"/>
      <c r="FLN149" s="392"/>
      <c r="FLO149" s="395"/>
      <c r="FLP149" s="396"/>
      <c r="FLQ149" s="397"/>
      <c r="FLR149" s="415"/>
      <c r="FLS149" s="393"/>
      <c r="FLT149" s="392"/>
      <c r="FLU149" s="395"/>
      <c r="FLV149" s="396"/>
      <c r="FLW149" s="397"/>
      <c r="FLX149" s="415"/>
      <c r="FLY149" s="393"/>
      <c r="FLZ149" s="392"/>
      <c r="FMA149" s="395"/>
      <c r="FMB149" s="396"/>
      <c r="FMC149" s="397"/>
      <c r="FMD149" s="415"/>
      <c r="FME149" s="393"/>
      <c r="FMF149" s="392"/>
      <c r="FMG149" s="395"/>
      <c r="FMH149" s="396"/>
      <c r="FMI149" s="397"/>
      <c r="FMJ149" s="415"/>
      <c r="FMK149" s="393"/>
      <c r="FML149" s="392"/>
      <c r="FMM149" s="395"/>
      <c r="FMN149" s="396"/>
      <c r="FMO149" s="397"/>
      <c r="FMP149" s="415"/>
      <c r="FMQ149" s="393"/>
      <c r="FMR149" s="392"/>
      <c r="FMS149" s="395"/>
      <c r="FMT149" s="396"/>
      <c r="FMU149" s="397"/>
      <c r="FMV149" s="415"/>
      <c r="FMW149" s="393"/>
      <c r="FMX149" s="392"/>
      <c r="FMY149" s="395"/>
      <c r="FMZ149" s="396"/>
      <c r="FNA149" s="397"/>
      <c r="FNB149" s="415"/>
      <c r="FNC149" s="393"/>
      <c r="FND149" s="392"/>
      <c r="FNE149" s="395"/>
      <c r="FNF149" s="396"/>
      <c r="FNG149" s="397"/>
      <c r="FNH149" s="415"/>
      <c r="FNI149" s="393"/>
      <c r="FNJ149" s="392"/>
      <c r="FNK149" s="395"/>
      <c r="FNL149" s="396"/>
      <c r="FNM149" s="397"/>
      <c r="FNN149" s="415"/>
      <c r="FNO149" s="393"/>
      <c r="FNP149" s="392"/>
      <c r="FNQ149" s="395"/>
      <c r="FNR149" s="396"/>
      <c r="FNS149" s="397"/>
      <c r="FNT149" s="415"/>
      <c r="FNU149" s="393"/>
      <c r="FNV149" s="392"/>
      <c r="FNW149" s="395"/>
      <c r="FNX149" s="396"/>
      <c r="FNY149" s="397"/>
      <c r="FNZ149" s="415"/>
      <c r="FOA149" s="393"/>
      <c r="FOB149" s="392"/>
      <c r="FOC149" s="395"/>
      <c r="FOD149" s="396"/>
      <c r="FOE149" s="397"/>
      <c r="FOF149" s="415"/>
      <c r="FOG149" s="393"/>
      <c r="FOH149" s="392"/>
      <c r="FOI149" s="395"/>
      <c r="FOJ149" s="396"/>
      <c r="FOK149" s="397"/>
      <c r="FOL149" s="415"/>
      <c r="FOM149" s="393"/>
      <c r="FON149" s="392"/>
      <c r="FOO149" s="395"/>
      <c r="FOP149" s="396"/>
      <c r="FOQ149" s="397"/>
      <c r="FOR149" s="415"/>
      <c r="FOS149" s="393"/>
      <c r="FOT149" s="392"/>
      <c r="FOU149" s="395"/>
      <c r="FOV149" s="396"/>
      <c r="FOW149" s="397"/>
      <c r="FOX149" s="415"/>
      <c r="FOY149" s="393"/>
      <c r="FOZ149" s="392"/>
      <c r="FPA149" s="395"/>
      <c r="FPB149" s="396"/>
      <c r="FPC149" s="397"/>
      <c r="FPD149" s="415"/>
      <c r="FPE149" s="393"/>
      <c r="FPF149" s="392"/>
      <c r="FPG149" s="395"/>
      <c r="FPH149" s="396"/>
      <c r="FPI149" s="397"/>
      <c r="FPJ149" s="415"/>
      <c r="FPK149" s="393"/>
      <c r="FPL149" s="392"/>
      <c r="FPM149" s="395"/>
      <c r="FPN149" s="396"/>
      <c r="FPO149" s="397"/>
      <c r="FPP149" s="415"/>
      <c r="FPQ149" s="393"/>
      <c r="FPR149" s="392"/>
      <c r="FPS149" s="395"/>
      <c r="FPT149" s="396"/>
      <c r="FPU149" s="397"/>
      <c r="FPV149" s="415"/>
      <c r="FPW149" s="393"/>
      <c r="FPX149" s="392"/>
      <c r="FPY149" s="395"/>
      <c r="FPZ149" s="396"/>
      <c r="FQA149" s="397"/>
      <c r="FQB149" s="415"/>
      <c r="FQC149" s="393"/>
      <c r="FQD149" s="392"/>
      <c r="FQE149" s="395"/>
      <c r="FQF149" s="396"/>
      <c r="FQG149" s="397"/>
      <c r="FQH149" s="415"/>
      <c r="FQI149" s="393"/>
      <c r="FQJ149" s="392"/>
      <c r="FQK149" s="395"/>
      <c r="FQL149" s="396"/>
      <c r="FQM149" s="397"/>
      <c r="FQN149" s="415"/>
      <c r="FQO149" s="393"/>
      <c r="FQP149" s="392"/>
      <c r="FQQ149" s="395"/>
      <c r="FQR149" s="396"/>
      <c r="FQS149" s="397"/>
      <c r="FQT149" s="415"/>
      <c r="FQU149" s="393"/>
      <c r="FQV149" s="392"/>
      <c r="FQW149" s="395"/>
      <c r="FQX149" s="396"/>
      <c r="FQY149" s="397"/>
      <c r="FQZ149" s="415"/>
      <c r="FRA149" s="393"/>
      <c r="FRB149" s="392"/>
      <c r="FRC149" s="395"/>
      <c r="FRD149" s="396"/>
      <c r="FRE149" s="397"/>
      <c r="FRF149" s="415"/>
      <c r="FRG149" s="393"/>
      <c r="FRH149" s="392"/>
      <c r="FRI149" s="395"/>
      <c r="FRJ149" s="396"/>
      <c r="FRK149" s="397"/>
      <c r="FRL149" s="415"/>
      <c r="FRM149" s="393"/>
      <c r="FRN149" s="392"/>
      <c r="FRO149" s="395"/>
      <c r="FRP149" s="396"/>
      <c r="FRQ149" s="397"/>
      <c r="FRR149" s="415"/>
      <c r="FRS149" s="393"/>
      <c r="FRT149" s="392"/>
      <c r="FRU149" s="395"/>
      <c r="FRV149" s="396"/>
      <c r="FRW149" s="397"/>
      <c r="FRX149" s="415"/>
      <c r="FRY149" s="393"/>
      <c r="FRZ149" s="392"/>
      <c r="FSA149" s="395"/>
      <c r="FSB149" s="396"/>
      <c r="FSC149" s="397"/>
      <c r="FSD149" s="415"/>
      <c r="FSE149" s="393"/>
      <c r="FSF149" s="392"/>
      <c r="FSG149" s="395"/>
      <c r="FSH149" s="396"/>
      <c r="FSI149" s="397"/>
      <c r="FSJ149" s="415"/>
      <c r="FSK149" s="393"/>
      <c r="FSL149" s="392"/>
      <c r="FSM149" s="395"/>
      <c r="FSN149" s="396"/>
      <c r="FSO149" s="397"/>
      <c r="FSP149" s="415"/>
      <c r="FSQ149" s="393"/>
      <c r="FSR149" s="392"/>
      <c r="FSS149" s="395"/>
      <c r="FST149" s="396"/>
      <c r="FSU149" s="397"/>
      <c r="FSV149" s="415"/>
      <c r="FSW149" s="393"/>
      <c r="FSX149" s="392"/>
      <c r="FSY149" s="395"/>
      <c r="FSZ149" s="396"/>
      <c r="FTA149" s="397"/>
      <c r="FTB149" s="415"/>
      <c r="FTC149" s="393"/>
      <c r="FTD149" s="392"/>
      <c r="FTE149" s="395"/>
      <c r="FTF149" s="396"/>
      <c r="FTG149" s="397"/>
      <c r="FTH149" s="415"/>
      <c r="FTI149" s="393"/>
      <c r="FTJ149" s="392"/>
      <c r="FTK149" s="395"/>
      <c r="FTL149" s="396"/>
      <c r="FTM149" s="397"/>
      <c r="FTN149" s="415"/>
      <c r="FTO149" s="393"/>
      <c r="FTP149" s="392"/>
      <c r="FTQ149" s="395"/>
      <c r="FTR149" s="396"/>
      <c r="FTS149" s="397"/>
      <c r="FTT149" s="415"/>
      <c r="FTU149" s="393"/>
      <c r="FTV149" s="392"/>
      <c r="FTW149" s="395"/>
      <c r="FTX149" s="396"/>
      <c r="FTY149" s="397"/>
      <c r="FTZ149" s="415"/>
      <c r="FUA149" s="393"/>
      <c r="FUB149" s="392"/>
      <c r="FUC149" s="395"/>
      <c r="FUD149" s="396"/>
      <c r="FUE149" s="397"/>
      <c r="FUF149" s="415"/>
      <c r="FUG149" s="393"/>
      <c r="FUH149" s="392"/>
      <c r="FUI149" s="395"/>
      <c r="FUJ149" s="396"/>
      <c r="FUK149" s="397"/>
      <c r="FUL149" s="415"/>
      <c r="FUM149" s="393"/>
      <c r="FUN149" s="392"/>
      <c r="FUO149" s="395"/>
      <c r="FUP149" s="396"/>
      <c r="FUQ149" s="397"/>
      <c r="FUR149" s="415"/>
      <c r="FUS149" s="393"/>
      <c r="FUT149" s="392"/>
      <c r="FUU149" s="395"/>
      <c r="FUV149" s="396"/>
      <c r="FUW149" s="397"/>
      <c r="FUX149" s="415"/>
      <c r="FUY149" s="393"/>
      <c r="FUZ149" s="392"/>
      <c r="FVA149" s="395"/>
      <c r="FVB149" s="396"/>
      <c r="FVC149" s="397"/>
      <c r="FVD149" s="415"/>
      <c r="FVE149" s="393"/>
      <c r="FVF149" s="392"/>
      <c r="FVG149" s="395"/>
      <c r="FVH149" s="396"/>
      <c r="FVI149" s="397"/>
      <c r="FVJ149" s="415"/>
      <c r="FVK149" s="393"/>
      <c r="FVL149" s="392"/>
      <c r="FVM149" s="395"/>
      <c r="FVN149" s="396"/>
      <c r="FVO149" s="397"/>
      <c r="FVP149" s="415"/>
      <c r="FVQ149" s="393"/>
      <c r="FVR149" s="392"/>
      <c r="FVS149" s="395"/>
      <c r="FVT149" s="396"/>
      <c r="FVU149" s="397"/>
      <c r="FVV149" s="415"/>
      <c r="FVW149" s="393"/>
      <c r="FVX149" s="392"/>
      <c r="FVY149" s="395"/>
      <c r="FVZ149" s="396"/>
      <c r="FWA149" s="397"/>
      <c r="FWB149" s="415"/>
      <c r="FWC149" s="393"/>
      <c r="FWD149" s="392"/>
      <c r="FWE149" s="395"/>
      <c r="FWF149" s="396"/>
      <c r="FWG149" s="397"/>
      <c r="FWH149" s="415"/>
      <c r="FWI149" s="393"/>
      <c r="FWJ149" s="392"/>
      <c r="FWK149" s="395"/>
      <c r="FWL149" s="396"/>
      <c r="FWM149" s="397"/>
      <c r="FWN149" s="415"/>
      <c r="FWO149" s="393"/>
      <c r="FWP149" s="392"/>
      <c r="FWQ149" s="395"/>
      <c r="FWR149" s="396"/>
      <c r="FWS149" s="397"/>
      <c r="FWT149" s="415"/>
      <c r="FWU149" s="393"/>
      <c r="FWV149" s="392"/>
      <c r="FWW149" s="395"/>
      <c r="FWX149" s="396"/>
      <c r="FWY149" s="397"/>
      <c r="FWZ149" s="415"/>
      <c r="FXA149" s="393"/>
      <c r="FXB149" s="392"/>
      <c r="FXC149" s="395"/>
      <c r="FXD149" s="396"/>
      <c r="FXE149" s="397"/>
      <c r="FXF149" s="415"/>
      <c r="FXG149" s="393"/>
      <c r="FXH149" s="392"/>
      <c r="FXI149" s="395"/>
      <c r="FXJ149" s="396"/>
      <c r="FXK149" s="397"/>
      <c r="FXL149" s="415"/>
      <c r="FXM149" s="393"/>
      <c r="FXN149" s="392"/>
      <c r="FXO149" s="395"/>
      <c r="FXP149" s="396"/>
      <c r="FXQ149" s="397"/>
      <c r="FXR149" s="415"/>
      <c r="FXS149" s="393"/>
      <c r="FXT149" s="392"/>
      <c r="FXU149" s="395"/>
      <c r="FXV149" s="396"/>
      <c r="FXW149" s="397"/>
      <c r="FXX149" s="415"/>
      <c r="FXY149" s="393"/>
      <c r="FXZ149" s="392"/>
      <c r="FYA149" s="395"/>
      <c r="FYB149" s="396"/>
      <c r="FYC149" s="397"/>
      <c r="FYD149" s="415"/>
      <c r="FYE149" s="393"/>
      <c r="FYF149" s="392"/>
      <c r="FYG149" s="395"/>
      <c r="FYH149" s="396"/>
      <c r="FYI149" s="397"/>
      <c r="FYJ149" s="415"/>
      <c r="FYK149" s="393"/>
      <c r="FYL149" s="392"/>
      <c r="FYM149" s="395"/>
      <c r="FYN149" s="396"/>
      <c r="FYO149" s="397"/>
      <c r="FYP149" s="415"/>
      <c r="FYQ149" s="393"/>
      <c r="FYR149" s="392"/>
      <c r="FYS149" s="395"/>
      <c r="FYT149" s="396"/>
      <c r="FYU149" s="397"/>
      <c r="FYV149" s="415"/>
      <c r="FYW149" s="393"/>
      <c r="FYX149" s="392"/>
      <c r="FYY149" s="395"/>
      <c r="FYZ149" s="396"/>
      <c r="FZA149" s="397"/>
      <c r="FZB149" s="415"/>
      <c r="FZC149" s="393"/>
      <c r="FZD149" s="392"/>
      <c r="FZE149" s="395"/>
      <c r="FZF149" s="396"/>
      <c r="FZG149" s="397"/>
      <c r="FZH149" s="415"/>
      <c r="FZI149" s="393"/>
      <c r="FZJ149" s="392"/>
      <c r="FZK149" s="395"/>
      <c r="FZL149" s="396"/>
      <c r="FZM149" s="397"/>
      <c r="FZN149" s="415"/>
      <c r="FZO149" s="393"/>
      <c r="FZP149" s="392"/>
      <c r="FZQ149" s="395"/>
      <c r="FZR149" s="396"/>
      <c r="FZS149" s="397"/>
      <c r="FZT149" s="415"/>
      <c r="FZU149" s="393"/>
      <c r="FZV149" s="392"/>
      <c r="FZW149" s="395"/>
      <c r="FZX149" s="396"/>
      <c r="FZY149" s="397"/>
      <c r="FZZ149" s="415"/>
      <c r="GAA149" s="393"/>
      <c r="GAB149" s="392"/>
      <c r="GAC149" s="395"/>
      <c r="GAD149" s="396"/>
      <c r="GAE149" s="397"/>
      <c r="GAF149" s="415"/>
      <c r="GAG149" s="393"/>
      <c r="GAH149" s="392"/>
      <c r="GAI149" s="395"/>
      <c r="GAJ149" s="396"/>
      <c r="GAK149" s="397"/>
      <c r="GAL149" s="415"/>
      <c r="GAM149" s="393"/>
      <c r="GAN149" s="392"/>
      <c r="GAO149" s="395"/>
      <c r="GAP149" s="396"/>
      <c r="GAQ149" s="397"/>
      <c r="GAR149" s="415"/>
      <c r="GAS149" s="393"/>
      <c r="GAT149" s="392"/>
      <c r="GAU149" s="395"/>
      <c r="GAV149" s="396"/>
      <c r="GAW149" s="397"/>
      <c r="GAX149" s="415"/>
      <c r="GAY149" s="393"/>
      <c r="GAZ149" s="392"/>
      <c r="GBA149" s="395"/>
      <c r="GBB149" s="396"/>
      <c r="GBC149" s="397"/>
      <c r="GBD149" s="415"/>
      <c r="GBE149" s="393"/>
      <c r="GBF149" s="392"/>
      <c r="GBG149" s="395"/>
      <c r="GBH149" s="396"/>
      <c r="GBI149" s="397"/>
      <c r="GBJ149" s="415"/>
      <c r="GBK149" s="393"/>
      <c r="GBL149" s="392"/>
      <c r="GBM149" s="395"/>
      <c r="GBN149" s="396"/>
      <c r="GBO149" s="397"/>
      <c r="GBP149" s="415"/>
      <c r="GBQ149" s="393"/>
      <c r="GBR149" s="392"/>
      <c r="GBS149" s="395"/>
      <c r="GBT149" s="396"/>
      <c r="GBU149" s="397"/>
      <c r="GBV149" s="415"/>
      <c r="GBW149" s="393"/>
      <c r="GBX149" s="392"/>
      <c r="GBY149" s="395"/>
      <c r="GBZ149" s="396"/>
      <c r="GCA149" s="397"/>
      <c r="GCB149" s="415"/>
      <c r="GCC149" s="393"/>
      <c r="GCD149" s="392"/>
      <c r="GCE149" s="395"/>
      <c r="GCF149" s="396"/>
      <c r="GCG149" s="397"/>
      <c r="GCH149" s="415"/>
      <c r="GCI149" s="393"/>
      <c r="GCJ149" s="392"/>
      <c r="GCK149" s="395"/>
      <c r="GCL149" s="396"/>
      <c r="GCM149" s="397"/>
      <c r="GCN149" s="415"/>
      <c r="GCO149" s="393"/>
      <c r="GCP149" s="392"/>
      <c r="GCQ149" s="395"/>
      <c r="GCR149" s="396"/>
      <c r="GCS149" s="397"/>
      <c r="GCT149" s="415"/>
      <c r="GCU149" s="393"/>
      <c r="GCV149" s="392"/>
      <c r="GCW149" s="395"/>
      <c r="GCX149" s="396"/>
      <c r="GCY149" s="397"/>
      <c r="GCZ149" s="415"/>
      <c r="GDA149" s="393"/>
      <c r="GDB149" s="392"/>
      <c r="GDC149" s="395"/>
      <c r="GDD149" s="396"/>
      <c r="GDE149" s="397"/>
      <c r="GDF149" s="415"/>
      <c r="GDG149" s="393"/>
      <c r="GDH149" s="392"/>
      <c r="GDI149" s="395"/>
      <c r="GDJ149" s="396"/>
      <c r="GDK149" s="397"/>
      <c r="GDL149" s="415"/>
      <c r="GDM149" s="393"/>
      <c r="GDN149" s="392"/>
      <c r="GDO149" s="395"/>
      <c r="GDP149" s="396"/>
      <c r="GDQ149" s="397"/>
      <c r="GDR149" s="415"/>
      <c r="GDS149" s="393"/>
      <c r="GDT149" s="392"/>
      <c r="GDU149" s="395"/>
      <c r="GDV149" s="396"/>
      <c r="GDW149" s="397"/>
      <c r="GDX149" s="415"/>
      <c r="GDY149" s="393"/>
      <c r="GDZ149" s="392"/>
      <c r="GEA149" s="395"/>
      <c r="GEB149" s="396"/>
      <c r="GEC149" s="397"/>
      <c r="GED149" s="415"/>
      <c r="GEE149" s="393"/>
      <c r="GEF149" s="392"/>
      <c r="GEG149" s="395"/>
      <c r="GEH149" s="396"/>
      <c r="GEI149" s="397"/>
      <c r="GEJ149" s="415"/>
      <c r="GEK149" s="393"/>
      <c r="GEL149" s="392"/>
      <c r="GEM149" s="395"/>
      <c r="GEN149" s="396"/>
      <c r="GEO149" s="397"/>
      <c r="GEP149" s="415"/>
      <c r="GEQ149" s="393"/>
      <c r="GER149" s="392"/>
      <c r="GES149" s="395"/>
      <c r="GET149" s="396"/>
      <c r="GEU149" s="397"/>
      <c r="GEV149" s="415"/>
      <c r="GEW149" s="393"/>
      <c r="GEX149" s="392"/>
      <c r="GEY149" s="395"/>
      <c r="GEZ149" s="396"/>
      <c r="GFA149" s="397"/>
      <c r="GFB149" s="415"/>
      <c r="GFC149" s="393"/>
      <c r="GFD149" s="392"/>
      <c r="GFE149" s="395"/>
      <c r="GFF149" s="396"/>
      <c r="GFG149" s="397"/>
      <c r="GFH149" s="415"/>
      <c r="GFI149" s="393"/>
      <c r="GFJ149" s="392"/>
      <c r="GFK149" s="395"/>
      <c r="GFL149" s="396"/>
      <c r="GFM149" s="397"/>
      <c r="GFN149" s="415"/>
      <c r="GFO149" s="393"/>
      <c r="GFP149" s="392"/>
      <c r="GFQ149" s="395"/>
      <c r="GFR149" s="396"/>
      <c r="GFS149" s="397"/>
      <c r="GFT149" s="415"/>
      <c r="GFU149" s="393"/>
      <c r="GFV149" s="392"/>
      <c r="GFW149" s="395"/>
      <c r="GFX149" s="396"/>
      <c r="GFY149" s="397"/>
      <c r="GFZ149" s="415"/>
      <c r="GGA149" s="393"/>
      <c r="GGB149" s="392"/>
      <c r="GGC149" s="395"/>
      <c r="GGD149" s="396"/>
      <c r="GGE149" s="397"/>
      <c r="GGF149" s="415"/>
      <c r="GGG149" s="393"/>
      <c r="GGH149" s="392"/>
      <c r="GGI149" s="395"/>
      <c r="GGJ149" s="396"/>
      <c r="GGK149" s="397"/>
      <c r="GGL149" s="415"/>
      <c r="GGM149" s="393"/>
      <c r="GGN149" s="392"/>
      <c r="GGO149" s="395"/>
      <c r="GGP149" s="396"/>
      <c r="GGQ149" s="397"/>
      <c r="GGR149" s="415"/>
      <c r="GGS149" s="393"/>
      <c r="GGT149" s="392"/>
      <c r="GGU149" s="395"/>
      <c r="GGV149" s="396"/>
      <c r="GGW149" s="397"/>
      <c r="GGX149" s="415"/>
      <c r="GGY149" s="393"/>
      <c r="GGZ149" s="392"/>
      <c r="GHA149" s="395"/>
      <c r="GHB149" s="396"/>
      <c r="GHC149" s="397"/>
      <c r="GHD149" s="415"/>
      <c r="GHE149" s="393"/>
      <c r="GHF149" s="392"/>
      <c r="GHG149" s="395"/>
      <c r="GHH149" s="396"/>
      <c r="GHI149" s="397"/>
      <c r="GHJ149" s="415"/>
      <c r="GHK149" s="393"/>
      <c r="GHL149" s="392"/>
      <c r="GHM149" s="395"/>
      <c r="GHN149" s="396"/>
      <c r="GHO149" s="397"/>
      <c r="GHP149" s="415"/>
      <c r="GHQ149" s="393"/>
      <c r="GHR149" s="392"/>
      <c r="GHS149" s="395"/>
      <c r="GHT149" s="396"/>
      <c r="GHU149" s="397"/>
      <c r="GHV149" s="415"/>
      <c r="GHW149" s="393"/>
      <c r="GHX149" s="392"/>
      <c r="GHY149" s="395"/>
      <c r="GHZ149" s="396"/>
      <c r="GIA149" s="397"/>
      <c r="GIB149" s="415"/>
      <c r="GIC149" s="393"/>
      <c r="GID149" s="392"/>
      <c r="GIE149" s="395"/>
      <c r="GIF149" s="396"/>
      <c r="GIG149" s="397"/>
      <c r="GIH149" s="415"/>
      <c r="GII149" s="393"/>
      <c r="GIJ149" s="392"/>
      <c r="GIK149" s="395"/>
      <c r="GIL149" s="396"/>
      <c r="GIM149" s="397"/>
      <c r="GIN149" s="415"/>
      <c r="GIO149" s="393"/>
      <c r="GIP149" s="392"/>
      <c r="GIQ149" s="395"/>
      <c r="GIR149" s="396"/>
      <c r="GIS149" s="397"/>
      <c r="GIT149" s="415"/>
      <c r="GIU149" s="393"/>
      <c r="GIV149" s="392"/>
      <c r="GIW149" s="395"/>
      <c r="GIX149" s="396"/>
      <c r="GIY149" s="397"/>
      <c r="GIZ149" s="415"/>
      <c r="GJA149" s="393"/>
      <c r="GJB149" s="392"/>
      <c r="GJC149" s="395"/>
      <c r="GJD149" s="396"/>
      <c r="GJE149" s="397"/>
      <c r="GJF149" s="415"/>
      <c r="GJG149" s="393"/>
      <c r="GJH149" s="392"/>
      <c r="GJI149" s="395"/>
      <c r="GJJ149" s="396"/>
      <c r="GJK149" s="397"/>
      <c r="GJL149" s="415"/>
      <c r="GJM149" s="393"/>
      <c r="GJN149" s="392"/>
      <c r="GJO149" s="395"/>
      <c r="GJP149" s="396"/>
      <c r="GJQ149" s="397"/>
      <c r="GJR149" s="415"/>
      <c r="GJS149" s="393"/>
      <c r="GJT149" s="392"/>
      <c r="GJU149" s="395"/>
      <c r="GJV149" s="396"/>
      <c r="GJW149" s="397"/>
      <c r="GJX149" s="415"/>
      <c r="GJY149" s="393"/>
      <c r="GJZ149" s="392"/>
      <c r="GKA149" s="395"/>
      <c r="GKB149" s="396"/>
      <c r="GKC149" s="397"/>
      <c r="GKD149" s="415"/>
      <c r="GKE149" s="393"/>
      <c r="GKF149" s="392"/>
      <c r="GKG149" s="395"/>
      <c r="GKH149" s="396"/>
      <c r="GKI149" s="397"/>
      <c r="GKJ149" s="415"/>
      <c r="GKK149" s="393"/>
      <c r="GKL149" s="392"/>
      <c r="GKM149" s="395"/>
      <c r="GKN149" s="396"/>
      <c r="GKO149" s="397"/>
      <c r="GKP149" s="415"/>
      <c r="GKQ149" s="393"/>
      <c r="GKR149" s="392"/>
      <c r="GKS149" s="395"/>
      <c r="GKT149" s="396"/>
      <c r="GKU149" s="397"/>
      <c r="GKV149" s="415"/>
      <c r="GKW149" s="393"/>
      <c r="GKX149" s="392"/>
      <c r="GKY149" s="395"/>
      <c r="GKZ149" s="396"/>
      <c r="GLA149" s="397"/>
      <c r="GLB149" s="415"/>
      <c r="GLC149" s="393"/>
      <c r="GLD149" s="392"/>
      <c r="GLE149" s="395"/>
      <c r="GLF149" s="396"/>
      <c r="GLG149" s="397"/>
      <c r="GLH149" s="415"/>
      <c r="GLI149" s="393"/>
      <c r="GLJ149" s="392"/>
      <c r="GLK149" s="395"/>
      <c r="GLL149" s="396"/>
      <c r="GLM149" s="397"/>
      <c r="GLN149" s="415"/>
      <c r="GLO149" s="393"/>
      <c r="GLP149" s="392"/>
      <c r="GLQ149" s="395"/>
      <c r="GLR149" s="396"/>
      <c r="GLS149" s="397"/>
      <c r="GLT149" s="415"/>
      <c r="GLU149" s="393"/>
      <c r="GLV149" s="392"/>
      <c r="GLW149" s="395"/>
      <c r="GLX149" s="396"/>
      <c r="GLY149" s="397"/>
      <c r="GLZ149" s="415"/>
      <c r="GMA149" s="393"/>
      <c r="GMB149" s="392"/>
      <c r="GMC149" s="395"/>
      <c r="GMD149" s="396"/>
      <c r="GME149" s="397"/>
      <c r="GMF149" s="415"/>
      <c r="GMG149" s="393"/>
      <c r="GMH149" s="392"/>
      <c r="GMI149" s="395"/>
      <c r="GMJ149" s="396"/>
      <c r="GMK149" s="397"/>
      <c r="GML149" s="415"/>
      <c r="GMM149" s="393"/>
      <c r="GMN149" s="392"/>
      <c r="GMO149" s="395"/>
      <c r="GMP149" s="396"/>
      <c r="GMQ149" s="397"/>
      <c r="GMR149" s="415"/>
      <c r="GMS149" s="393"/>
      <c r="GMT149" s="392"/>
      <c r="GMU149" s="395"/>
      <c r="GMV149" s="396"/>
      <c r="GMW149" s="397"/>
      <c r="GMX149" s="415"/>
      <c r="GMY149" s="393"/>
      <c r="GMZ149" s="392"/>
      <c r="GNA149" s="395"/>
      <c r="GNB149" s="396"/>
      <c r="GNC149" s="397"/>
      <c r="GND149" s="415"/>
      <c r="GNE149" s="393"/>
      <c r="GNF149" s="392"/>
      <c r="GNG149" s="395"/>
      <c r="GNH149" s="396"/>
      <c r="GNI149" s="397"/>
      <c r="GNJ149" s="415"/>
      <c r="GNK149" s="393"/>
      <c r="GNL149" s="392"/>
      <c r="GNM149" s="395"/>
      <c r="GNN149" s="396"/>
      <c r="GNO149" s="397"/>
      <c r="GNP149" s="415"/>
      <c r="GNQ149" s="393"/>
      <c r="GNR149" s="392"/>
      <c r="GNS149" s="395"/>
      <c r="GNT149" s="396"/>
      <c r="GNU149" s="397"/>
      <c r="GNV149" s="415"/>
      <c r="GNW149" s="393"/>
      <c r="GNX149" s="392"/>
      <c r="GNY149" s="395"/>
      <c r="GNZ149" s="396"/>
      <c r="GOA149" s="397"/>
      <c r="GOB149" s="415"/>
      <c r="GOC149" s="393"/>
      <c r="GOD149" s="392"/>
      <c r="GOE149" s="395"/>
      <c r="GOF149" s="396"/>
      <c r="GOG149" s="397"/>
      <c r="GOH149" s="415"/>
      <c r="GOI149" s="393"/>
      <c r="GOJ149" s="392"/>
      <c r="GOK149" s="395"/>
      <c r="GOL149" s="396"/>
      <c r="GOM149" s="397"/>
      <c r="GON149" s="415"/>
      <c r="GOO149" s="393"/>
      <c r="GOP149" s="392"/>
      <c r="GOQ149" s="395"/>
      <c r="GOR149" s="396"/>
      <c r="GOS149" s="397"/>
      <c r="GOT149" s="415"/>
      <c r="GOU149" s="393"/>
      <c r="GOV149" s="392"/>
      <c r="GOW149" s="395"/>
      <c r="GOX149" s="396"/>
      <c r="GOY149" s="397"/>
      <c r="GOZ149" s="415"/>
      <c r="GPA149" s="393"/>
      <c r="GPB149" s="392"/>
      <c r="GPC149" s="395"/>
      <c r="GPD149" s="396"/>
      <c r="GPE149" s="397"/>
      <c r="GPF149" s="415"/>
      <c r="GPG149" s="393"/>
      <c r="GPH149" s="392"/>
      <c r="GPI149" s="395"/>
      <c r="GPJ149" s="396"/>
      <c r="GPK149" s="397"/>
      <c r="GPL149" s="415"/>
      <c r="GPM149" s="393"/>
      <c r="GPN149" s="392"/>
      <c r="GPO149" s="395"/>
      <c r="GPP149" s="396"/>
      <c r="GPQ149" s="397"/>
      <c r="GPR149" s="415"/>
      <c r="GPS149" s="393"/>
      <c r="GPT149" s="392"/>
      <c r="GPU149" s="395"/>
      <c r="GPV149" s="396"/>
      <c r="GPW149" s="397"/>
      <c r="GPX149" s="415"/>
      <c r="GPY149" s="393"/>
      <c r="GPZ149" s="392"/>
      <c r="GQA149" s="395"/>
      <c r="GQB149" s="396"/>
      <c r="GQC149" s="397"/>
      <c r="GQD149" s="415"/>
      <c r="GQE149" s="393"/>
      <c r="GQF149" s="392"/>
      <c r="GQG149" s="395"/>
      <c r="GQH149" s="396"/>
      <c r="GQI149" s="397"/>
      <c r="GQJ149" s="415"/>
      <c r="GQK149" s="393"/>
      <c r="GQL149" s="392"/>
      <c r="GQM149" s="395"/>
      <c r="GQN149" s="396"/>
      <c r="GQO149" s="397"/>
      <c r="GQP149" s="415"/>
      <c r="GQQ149" s="393"/>
      <c r="GQR149" s="392"/>
      <c r="GQS149" s="395"/>
      <c r="GQT149" s="396"/>
      <c r="GQU149" s="397"/>
      <c r="GQV149" s="415"/>
      <c r="GQW149" s="393"/>
      <c r="GQX149" s="392"/>
      <c r="GQY149" s="395"/>
      <c r="GQZ149" s="396"/>
      <c r="GRA149" s="397"/>
      <c r="GRB149" s="415"/>
      <c r="GRC149" s="393"/>
      <c r="GRD149" s="392"/>
      <c r="GRE149" s="395"/>
      <c r="GRF149" s="396"/>
      <c r="GRG149" s="397"/>
      <c r="GRH149" s="415"/>
      <c r="GRI149" s="393"/>
      <c r="GRJ149" s="392"/>
      <c r="GRK149" s="395"/>
      <c r="GRL149" s="396"/>
      <c r="GRM149" s="397"/>
      <c r="GRN149" s="415"/>
      <c r="GRO149" s="393"/>
      <c r="GRP149" s="392"/>
      <c r="GRQ149" s="395"/>
      <c r="GRR149" s="396"/>
      <c r="GRS149" s="397"/>
      <c r="GRT149" s="415"/>
      <c r="GRU149" s="393"/>
      <c r="GRV149" s="392"/>
      <c r="GRW149" s="395"/>
      <c r="GRX149" s="396"/>
      <c r="GRY149" s="397"/>
      <c r="GRZ149" s="415"/>
      <c r="GSA149" s="393"/>
      <c r="GSB149" s="392"/>
      <c r="GSC149" s="395"/>
      <c r="GSD149" s="396"/>
      <c r="GSE149" s="397"/>
      <c r="GSF149" s="415"/>
      <c r="GSG149" s="393"/>
      <c r="GSH149" s="392"/>
      <c r="GSI149" s="395"/>
      <c r="GSJ149" s="396"/>
      <c r="GSK149" s="397"/>
      <c r="GSL149" s="415"/>
      <c r="GSM149" s="393"/>
      <c r="GSN149" s="392"/>
      <c r="GSO149" s="395"/>
      <c r="GSP149" s="396"/>
      <c r="GSQ149" s="397"/>
      <c r="GSR149" s="415"/>
      <c r="GSS149" s="393"/>
      <c r="GST149" s="392"/>
      <c r="GSU149" s="395"/>
      <c r="GSV149" s="396"/>
      <c r="GSW149" s="397"/>
      <c r="GSX149" s="415"/>
      <c r="GSY149" s="393"/>
      <c r="GSZ149" s="392"/>
      <c r="GTA149" s="395"/>
      <c r="GTB149" s="396"/>
      <c r="GTC149" s="397"/>
      <c r="GTD149" s="415"/>
      <c r="GTE149" s="393"/>
      <c r="GTF149" s="392"/>
      <c r="GTG149" s="395"/>
      <c r="GTH149" s="396"/>
      <c r="GTI149" s="397"/>
      <c r="GTJ149" s="415"/>
      <c r="GTK149" s="393"/>
      <c r="GTL149" s="392"/>
      <c r="GTM149" s="395"/>
      <c r="GTN149" s="396"/>
      <c r="GTO149" s="397"/>
      <c r="GTP149" s="415"/>
      <c r="GTQ149" s="393"/>
      <c r="GTR149" s="392"/>
      <c r="GTS149" s="395"/>
      <c r="GTT149" s="396"/>
      <c r="GTU149" s="397"/>
      <c r="GTV149" s="415"/>
      <c r="GTW149" s="393"/>
      <c r="GTX149" s="392"/>
      <c r="GTY149" s="395"/>
      <c r="GTZ149" s="396"/>
      <c r="GUA149" s="397"/>
      <c r="GUB149" s="415"/>
      <c r="GUC149" s="393"/>
      <c r="GUD149" s="392"/>
      <c r="GUE149" s="395"/>
      <c r="GUF149" s="396"/>
      <c r="GUG149" s="397"/>
      <c r="GUH149" s="415"/>
      <c r="GUI149" s="393"/>
      <c r="GUJ149" s="392"/>
      <c r="GUK149" s="395"/>
      <c r="GUL149" s="396"/>
      <c r="GUM149" s="397"/>
      <c r="GUN149" s="415"/>
      <c r="GUO149" s="393"/>
      <c r="GUP149" s="392"/>
      <c r="GUQ149" s="395"/>
      <c r="GUR149" s="396"/>
      <c r="GUS149" s="397"/>
      <c r="GUT149" s="415"/>
      <c r="GUU149" s="393"/>
      <c r="GUV149" s="392"/>
      <c r="GUW149" s="395"/>
      <c r="GUX149" s="396"/>
      <c r="GUY149" s="397"/>
      <c r="GUZ149" s="415"/>
      <c r="GVA149" s="393"/>
      <c r="GVB149" s="392"/>
      <c r="GVC149" s="395"/>
      <c r="GVD149" s="396"/>
      <c r="GVE149" s="397"/>
      <c r="GVF149" s="415"/>
      <c r="GVG149" s="393"/>
      <c r="GVH149" s="392"/>
      <c r="GVI149" s="395"/>
      <c r="GVJ149" s="396"/>
      <c r="GVK149" s="397"/>
      <c r="GVL149" s="415"/>
      <c r="GVM149" s="393"/>
      <c r="GVN149" s="392"/>
      <c r="GVO149" s="395"/>
      <c r="GVP149" s="396"/>
      <c r="GVQ149" s="397"/>
      <c r="GVR149" s="415"/>
      <c r="GVS149" s="393"/>
      <c r="GVT149" s="392"/>
      <c r="GVU149" s="395"/>
      <c r="GVV149" s="396"/>
      <c r="GVW149" s="397"/>
      <c r="GVX149" s="415"/>
      <c r="GVY149" s="393"/>
      <c r="GVZ149" s="392"/>
      <c r="GWA149" s="395"/>
      <c r="GWB149" s="396"/>
      <c r="GWC149" s="397"/>
      <c r="GWD149" s="415"/>
      <c r="GWE149" s="393"/>
      <c r="GWF149" s="392"/>
      <c r="GWG149" s="395"/>
      <c r="GWH149" s="396"/>
      <c r="GWI149" s="397"/>
      <c r="GWJ149" s="415"/>
      <c r="GWK149" s="393"/>
      <c r="GWL149" s="392"/>
      <c r="GWM149" s="395"/>
      <c r="GWN149" s="396"/>
      <c r="GWO149" s="397"/>
      <c r="GWP149" s="415"/>
      <c r="GWQ149" s="393"/>
      <c r="GWR149" s="392"/>
      <c r="GWS149" s="395"/>
      <c r="GWT149" s="396"/>
      <c r="GWU149" s="397"/>
      <c r="GWV149" s="415"/>
      <c r="GWW149" s="393"/>
      <c r="GWX149" s="392"/>
      <c r="GWY149" s="395"/>
      <c r="GWZ149" s="396"/>
      <c r="GXA149" s="397"/>
      <c r="GXB149" s="415"/>
      <c r="GXC149" s="393"/>
      <c r="GXD149" s="392"/>
      <c r="GXE149" s="395"/>
      <c r="GXF149" s="396"/>
      <c r="GXG149" s="397"/>
      <c r="GXH149" s="415"/>
      <c r="GXI149" s="393"/>
      <c r="GXJ149" s="392"/>
      <c r="GXK149" s="395"/>
      <c r="GXL149" s="396"/>
      <c r="GXM149" s="397"/>
      <c r="GXN149" s="415"/>
      <c r="GXO149" s="393"/>
      <c r="GXP149" s="392"/>
      <c r="GXQ149" s="395"/>
      <c r="GXR149" s="396"/>
      <c r="GXS149" s="397"/>
      <c r="GXT149" s="415"/>
      <c r="GXU149" s="393"/>
      <c r="GXV149" s="392"/>
      <c r="GXW149" s="395"/>
      <c r="GXX149" s="396"/>
      <c r="GXY149" s="397"/>
      <c r="GXZ149" s="415"/>
      <c r="GYA149" s="393"/>
      <c r="GYB149" s="392"/>
      <c r="GYC149" s="395"/>
      <c r="GYD149" s="396"/>
      <c r="GYE149" s="397"/>
      <c r="GYF149" s="415"/>
      <c r="GYG149" s="393"/>
      <c r="GYH149" s="392"/>
      <c r="GYI149" s="395"/>
      <c r="GYJ149" s="396"/>
      <c r="GYK149" s="397"/>
      <c r="GYL149" s="415"/>
      <c r="GYM149" s="393"/>
      <c r="GYN149" s="392"/>
      <c r="GYO149" s="395"/>
      <c r="GYP149" s="396"/>
      <c r="GYQ149" s="397"/>
      <c r="GYR149" s="415"/>
      <c r="GYS149" s="393"/>
      <c r="GYT149" s="392"/>
      <c r="GYU149" s="395"/>
      <c r="GYV149" s="396"/>
      <c r="GYW149" s="397"/>
      <c r="GYX149" s="415"/>
      <c r="GYY149" s="393"/>
      <c r="GYZ149" s="392"/>
      <c r="GZA149" s="395"/>
      <c r="GZB149" s="396"/>
      <c r="GZC149" s="397"/>
      <c r="GZD149" s="415"/>
      <c r="GZE149" s="393"/>
      <c r="GZF149" s="392"/>
      <c r="GZG149" s="395"/>
      <c r="GZH149" s="396"/>
      <c r="GZI149" s="397"/>
      <c r="GZJ149" s="415"/>
      <c r="GZK149" s="393"/>
      <c r="GZL149" s="392"/>
      <c r="GZM149" s="395"/>
      <c r="GZN149" s="396"/>
      <c r="GZO149" s="397"/>
      <c r="GZP149" s="415"/>
      <c r="GZQ149" s="393"/>
      <c r="GZR149" s="392"/>
      <c r="GZS149" s="395"/>
      <c r="GZT149" s="396"/>
      <c r="GZU149" s="397"/>
      <c r="GZV149" s="415"/>
      <c r="GZW149" s="393"/>
      <c r="GZX149" s="392"/>
      <c r="GZY149" s="395"/>
      <c r="GZZ149" s="396"/>
      <c r="HAA149" s="397"/>
      <c r="HAB149" s="415"/>
      <c r="HAC149" s="393"/>
      <c r="HAD149" s="392"/>
      <c r="HAE149" s="395"/>
      <c r="HAF149" s="396"/>
      <c r="HAG149" s="397"/>
      <c r="HAH149" s="415"/>
      <c r="HAI149" s="393"/>
      <c r="HAJ149" s="392"/>
      <c r="HAK149" s="395"/>
      <c r="HAL149" s="396"/>
      <c r="HAM149" s="397"/>
      <c r="HAN149" s="415"/>
      <c r="HAO149" s="393"/>
      <c r="HAP149" s="392"/>
      <c r="HAQ149" s="395"/>
      <c r="HAR149" s="396"/>
      <c r="HAS149" s="397"/>
      <c r="HAT149" s="415"/>
      <c r="HAU149" s="393"/>
      <c r="HAV149" s="392"/>
      <c r="HAW149" s="395"/>
      <c r="HAX149" s="396"/>
      <c r="HAY149" s="397"/>
      <c r="HAZ149" s="415"/>
      <c r="HBA149" s="393"/>
      <c r="HBB149" s="392"/>
      <c r="HBC149" s="395"/>
      <c r="HBD149" s="396"/>
      <c r="HBE149" s="397"/>
      <c r="HBF149" s="415"/>
      <c r="HBG149" s="393"/>
      <c r="HBH149" s="392"/>
      <c r="HBI149" s="395"/>
      <c r="HBJ149" s="396"/>
      <c r="HBK149" s="397"/>
      <c r="HBL149" s="415"/>
      <c r="HBM149" s="393"/>
      <c r="HBN149" s="392"/>
      <c r="HBO149" s="395"/>
      <c r="HBP149" s="396"/>
      <c r="HBQ149" s="397"/>
      <c r="HBR149" s="415"/>
      <c r="HBS149" s="393"/>
      <c r="HBT149" s="392"/>
      <c r="HBU149" s="395"/>
      <c r="HBV149" s="396"/>
      <c r="HBW149" s="397"/>
      <c r="HBX149" s="415"/>
      <c r="HBY149" s="393"/>
      <c r="HBZ149" s="392"/>
      <c r="HCA149" s="395"/>
      <c r="HCB149" s="396"/>
      <c r="HCC149" s="397"/>
      <c r="HCD149" s="415"/>
      <c r="HCE149" s="393"/>
      <c r="HCF149" s="392"/>
      <c r="HCG149" s="395"/>
      <c r="HCH149" s="396"/>
      <c r="HCI149" s="397"/>
      <c r="HCJ149" s="415"/>
      <c r="HCK149" s="393"/>
      <c r="HCL149" s="392"/>
      <c r="HCM149" s="395"/>
      <c r="HCN149" s="396"/>
      <c r="HCO149" s="397"/>
      <c r="HCP149" s="415"/>
      <c r="HCQ149" s="393"/>
      <c r="HCR149" s="392"/>
      <c r="HCS149" s="395"/>
      <c r="HCT149" s="396"/>
      <c r="HCU149" s="397"/>
      <c r="HCV149" s="415"/>
      <c r="HCW149" s="393"/>
      <c r="HCX149" s="392"/>
      <c r="HCY149" s="395"/>
      <c r="HCZ149" s="396"/>
      <c r="HDA149" s="397"/>
      <c r="HDB149" s="415"/>
      <c r="HDC149" s="393"/>
      <c r="HDD149" s="392"/>
      <c r="HDE149" s="395"/>
      <c r="HDF149" s="396"/>
      <c r="HDG149" s="397"/>
      <c r="HDH149" s="415"/>
      <c r="HDI149" s="393"/>
      <c r="HDJ149" s="392"/>
      <c r="HDK149" s="395"/>
      <c r="HDL149" s="396"/>
      <c r="HDM149" s="397"/>
      <c r="HDN149" s="415"/>
      <c r="HDO149" s="393"/>
      <c r="HDP149" s="392"/>
      <c r="HDQ149" s="395"/>
      <c r="HDR149" s="396"/>
      <c r="HDS149" s="397"/>
      <c r="HDT149" s="415"/>
      <c r="HDU149" s="393"/>
      <c r="HDV149" s="392"/>
      <c r="HDW149" s="395"/>
      <c r="HDX149" s="396"/>
      <c r="HDY149" s="397"/>
      <c r="HDZ149" s="415"/>
      <c r="HEA149" s="393"/>
      <c r="HEB149" s="392"/>
      <c r="HEC149" s="395"/>
      <c r="HED149" s="396"/>
      <c r="HEE149" s="397"/>
      <c r="HEF149" s="415"/>
      <c r="HEG149" s="393"/>
      <c r="HEH149" s="392"/>
      <c r="HEI149" s="395"/>
      <c r="HEJ149" s="396"/>
      <c r="HEK149" s="397"/>
      <c r="HEL149" s="415"/>
      <c r="HEM149" s="393"/>
      <c r="HEN149" s="392"/>
      <c r="HEO149" s="395"/>
      <c r="HEP149" s="396"/>
      <c r="HEQ149" s="397"/>
      <c r="HER149" s="415"/>
      <c r="HES149" s="393"/>
      <c r="HET149" s="392"/>
      <c r="HEU149" s="395"/>
      <c r="HEV149" s="396"/>
      <c r="HEW149" s="397"/>
      <c r="HEX149" s="415"/>
      <c r="HEY149" s="393"/>
      <c r="HEZ149" s="392"/>
      <c r="HFA149" s="395"/>
      <c r="HFB149" s="396"/>
      <c r="HFC149" s="397"/>
      <c r="HFD149" s="415"/>
      <c r="HFE149" s="393"/>
      <c r="HFF149" s="392"/>
      <c r="HFG149" s="395"/>
      <c r="HFH149" s="396"/>
      <c r="HFI149" s="397"/>
      <c r="HFJ149" s="415"/>
      <c r="HFK149" s="393"/>
      <c r="HFL149" s="392"/>
      <c r="HFM149" s="395"/>
      <c r="HFN149" s="396"/>
      <c r="HFO149" s="397"/>
      <c r="HFP149" s="415"/>
      <c r="HFQ149" s="393"/>
      <c r="HFR149" s="392"/>
      <c r="HFS149" s="395"/>
      <c r="HFT149" s="396"/>
      <c r="HFU149" s="397"/>
      <c r="HFV149" s="415"/>
      <c r="HFW149" s="393"/>
      <c r="HFX149" s="392"/>
      <c r="HFY149" s="395"/>
      <c r="HFZ149" s="396"/>
      <c r="HGA149" s="397"/>
      <c r="HGB149" s="415"/>
      <c r="HGC149" s="393"/>
      <c r="HGD149" s="392"/>
      <c r="HGE149" s="395"/>
      <c r="HGF149" s="396"/>
      <c r="HGG149" s="397"/>
      <c r="HGH149" s="415"/>
      <c r="HGI149" s="393"/>
      <c r="HGJ149" s="392"/>
      <c r="HGK149" s="395"/>
      <c r="HGL149" s="396"/>
      <c r="HGM149" s="397"/>
      <c r="HGN149" s="415"/>
      <c r="HGO149" s="393"/>
      <c r="HGP149" s="392"/>
      <c r="HGQ149" s="395"/>
      <c r="HGR149" s="396"/>
      <c r="HGS149" s="397"/>
      <c r="HGT149" s="415"/>
      <c r="HGU149" s="393"/>
      <c r="HGV149" s="392"/>
      <c r="HGW149" s="395"/>
      <c r="HGX149" s="396"/>
      <c r="HGY149" s="397"/>
      <c r="HGZ149" s="415"/>
      <c r="HHA149" s="393"/>
      <c r="HHB149" s="392"/>
      <c r="HHC149" s="395"/>
      <c r="HHD149" s="396"/>
      <c r="HHE149" s="397"/>
      <c r="HHF149" s="415"/>
      <c r="HHG149" s="393"/>
      <c r="HHH149" s="392"/>
      <c r="HHI149" s="395"/>
      <c r="HHJ149" s="396"/>
      <c r="HHK149" s="397"/>
      <c r="HHL149" s="415"/>
      <c r="HHM149" s="393"/>
      <c r="HHN149" s="392"/>
      <c r="HHO149" s="395"/>
      <c r="HHP149" s="396"/>
      <c r="HHQ149" s="397"/>
      <c r="HHR149" s="415"/>
      <c r="HHS149" s="393"/>
      <c r="HHT149" s="392"/>
      <c r="HHU149" s="395"/>
      <c r="HHV149" s="396"/>
      <c r="HHW149" s="397"/>
      <c r="HHX149" s="415"/>
      <c r="HHY149" s="393"/>
      <c r="HHZ149" s="392"/>
      <c r="HIA149" s="395"/>
      <c r="HIB149" s="396"/>
      <c r="HIC149" s="397"/>
      <c r="HID149" s="415"/>
      <c r="HIE149" s="393"/>
      <c r="HIF149" s="392"/>
      <c r="HIG149" s="395"/>
      <c r="HIH149" s="396"/>
      <c r="HII149" s="397"/>
      <c r="HIJ149" s="415"/>
      <c r="HIK149" s="393"/>
      <c r="HIL149" s="392"/>
      <c r="HIM149" s="395"/>
      <c r="HIN149" s="396"/>
      <c r="HIO149" s="397"/>
      <c r="HIP149" s="415"/>
      <c r="HIQ149" s="393"/>
      <c r="HIR149" s="392"/>
      <c r="HIS149" s="395"/>
      <c r="HIT149" s="396"/>
      <c r="HIU149" s="397"/>
      <c r="HIV149" s="415"/>
      <c r="HIW149" s="393"/>
      <c r="HIX149" s="392"/>
      <c r="HIY149" s="395"/>
      <c r="HIZ149" s="396"/>
      <c r="HJA149" s="397"/>
      <c r="HJB149" s="415"/>
      <c r="HJC149" s="393"/>
      <c r="HJD149" s="392"/>
      <c r="HJE149" s="395"/>
      <c r="HJF149" s="396"/>
      <c r="HJG149" s="397"/>
      <c r="HJH149" s="415"/>
      <c r="HJI149" s="393"/>
      <c r="HJJ149" s="392"/>
      <c r="HJK149" s="395"/>
      <c r="HJL149" s="396"/>
      <c r="HJM149" s="397"/>
      <c r="HJN149" s="415"/>
      <c r="HJO149" s="393"/>
      <c r="HJP149" s="392"/>
      <c r="HJQ149" s="395"/>
      <c r="HJR149" s="396"/>
      <c r="HJS149" s="397"/>
      <c r="HJT149" s="415"/>
      <c r="HJU149" s="393"/>
      <c r="HJV149" s="392"/>
      <c r="HJW149" s="395"/>
      <c r="HJX149" s="396"/>
      <c r="HJY149" s="397"/>
      <c r="HJZ149" s="415"/>
      <c r="HKA149" s="393"/>
      <c r="HKB149" s="392"/>
      <c r="HKC149" s="395"/>
      <c r="HKD149" s="396"/>
      <c r="HKE149" s="397"/>
      <c r="HKF149" s="415"/>
      <c r="HKG149" s="393"/>
      <c r="HKH149" s="392"/>
      <c r="HKI149" s="395"/>
      <c r="HKJ149" s="396"/>
      <c r="HKK149" s="397"/>
      <c r="HKL149" s="415"/>
      <c r="HKM149" s="393"/>
      <c r="HKN149" s="392"/>
      <c r="HKO149" s="395"/>
      <c r="HKP149" s="396"/>
      <c r="HKQ149" s="397"/>
      <c r="HKR149" s="415"/>
      <c r="HKS149" s="393"/>
      <c r="HKT149" s="392"/>
      <c r="HKU149" s="395"/>
      <c r="HKV149" s="396"/>
      <c r="HKW149" s="397"/>
      <c r="HKX149" s="415"/>
      <c r="HKY149" s="393"/>
      <c r="HKZ149" s="392"/>
      <c r="HLA149" s="395"/>
      <c r="HLB149" s="396"/>
      <c r="HLC149" s="397"/>
      <c r="HLD149" s="415"/>
      <c r="HLE149" s="393"/>
      <c r="HLF149" s="392"/>
      <c r="HLG149" s="395"/>
      <c r="HLH149" s="396"/>
      <c r="HLI149" s="397"/>
      <c r="HLJ149" s="415"/>
      <c r="HLK149" s="393"/>
      <c r="HLL149" s="392"/>
      <c r="HLM149" s="395"/>
      <c r="HLN149" s="396"/>
      <c r="HLO149" s="397"/>
      <c r="HLP149" s="415"/>
      <c r="HLQ149" s="393"/>
      <c r="HLR149" s="392"/>
      <c r="HLS149" s="395"/>
      <c r="HLT149" s="396"/>
      <c r="HLU149" s="397"/>
      <c r="HLV149" s="415"/>
      <c r="HLW149" s="393"/>
      <c r="HLX149" s="392"/>
      <c r="HLY149" s="395"/>
      <c r="HLZ149" s="396"/>
      <c r="HMA149" s="397"/>
      <c r="HMB149" s="415"/>
      <c r="HMC149" s="393"/>
      <c r="HMD149" s="392"/>
      <c r="HME149" s="395"/>
      <c r="HMF149" s="396"/>
      <c r="HMG149" s="397"/>
      <c r="HMH149" s="415"/>
      <c r="HMI149" s="393"/>
      <c r="HMJ149" s="392"/>
      <c r="HMK149" s="395"/>
      <c r="HML149" s="396"/>
      <c r="HMM149" s="397"/>
      <c r="HMN149" s="415"/>
      <c r="HMO149" s="393"/>
      <c r="HMP149" s="392"/>
      <c r="HMQ149" s="395"/>
      <c r="HMR149" s="396"/>
      <c r="HMS149" s="397"/>
      <c r="HMT149" s="415"/>
      <c r="HMU149" s="393"/>
      <c r="HMV149" s="392"/>
      <c r="HMW149" s="395"/>
      <c r="HMX149" s="396"/>
      <c r="HMY149" s="397"/>
      <c r="HMZ149" s="415"/>
      <c r="HNA149" s="393"/>
      <c r="HNB149" s="392"/>
      <c r="HNC149" s="395"/>
      <c r="HND149" s="396"/>
      <c r="HNE149" s="397"/>
      <c r="HNF149" s="415"/>
      <c r="HNG149" s="393"/>
      <c r="HNH149" s="392"/>
      <c r="HNI149" s="395"/>
      <c r="HNJ149" s="396"/>
      <c r="HNK149" s="397"/>
      <c r="HNL149" s="415"/>
      <c r="HNM149" s="393"/>
      <c r="HNN149" s="392"/>
      <c r="HNO149" s="395"/>
      <c r="HNP149" s="396"/>
      <c r="HNQ149" s="397"/>
      <c r="HNR149" s="415"/>
      <c r="HNS149" s="393"/>
      <c r="HNT149" s="392"/>
      <c r="HNU149" s="395"/>
      <c r="HNV149" s="396"/>
      <c r="HNW149" s="397"/>
      <c r="HNX149" s="415"/>
      <c r="HNY149" s="393"/>
      <c r="HNZ149" s="392"/>
      <c r="HOA149" s="395"/>
      <c r="HOB149" s="396"/>
      <c r="HOC149" s="397"/>
      <c r="HOD149" s="415"/>
      <c r="HOE149" s="393"/>
      <c r="HOF149" s="392"/>
      <c r="HOG149" s="395"/>
      <c r="HOH149" s="396"/>
      <c r="HOI149" s="397"/>
      <c r="HOJ149" s="415"/>
      <c r="HOK149" s="393"/>
      <c r="HOL149" s="392"/>
      <c r="HOM149" s="395"/>
      <c r="HON149" s="396"/>
      <c r="HOO149" s="397"/>
      <c r="HOP149" s="415"/>
      <c r="HOQ149" s="393"/>
      <c r="HOR149" s="392"/>
      <c r="HOS149" s="395"/>
      <c r="HOT149" s="396"/>
      <c r="HOU149" s="397"/>
      <c r="HOV149" s="415"/>
      <c r="HOW149" s="393"/>
      <c r="HOX149" s="392"/>
      <c r="HOY149" s="395"/>
      <c r="HOZ149" s="396"/>
      <c r="HPA149" s="397"/>
      <c r="HPB149" s="415"/>
      <c r="HPC149" s="393"/>
      <c r="HPD149" s="392"/>
      <c r="HPE149" s="395"/>
      <c r="HPF149" s="396"/>
      <c r="HPG149" s="397"/>
      <c r="HPH149" s="415"/>
      <c r="HPI149" s="393"/>
      <c r="HPJ149" s="392"/>
      <c r="HPK149" s="395"/>
      <c r="HPL149" s="396"/>
      <c r="HPM149" s="397"/>
      <c r="HPN149" s="415"/>
      <c r="HPO149" s="393"/>
      <c r="HPP149" s="392"/>
      <c r="HPQ149" s="395"/>
      <c r="HPR149" s="396"/>
      <c r="HPS149" s="397"/>
      <c r="HPT149" s="415"/>
      <c r="HPU149" s="393"/>
      <c r="HPV149" s="392"/>
      <c r="HPW149" s="395"/>
      <c r="HPX149" s="396"/>
      <c r="HPY149" s="397"/>
      <c r="HPZ149" s="415"/>
      <c r="HQA149" s="393"/>
      <c r="HQB149" s="392"/>
      <c r="HQC149" s="395"/>
      <c r="HQD149" s="396"/>
      <c r="HQE149" s="397"/>
      <c r="HQF149" s="415"/>
      <c r="HQG149" s="393"/>
      <c r="HQH149" s="392"/>
      <c r="HQI149" s="395"/>
      <c r="HQJ149" s="396"/>
      <c r="HQK149" s="397"/>
      <c r="HQL149" s="415"/>
      <c r="HQM149" s="393"/>
      <c r="HQN149" s="392"/>
      <c r="HQO149" s="395"/>
      <c r="HQP149" s="396"/>
      <c r="HQQ149" s="397"/>
      <c r="HQR149" s="415"/>
      <c r="HQS149" s="393"/>
      <c r="HQT149" s="392"/>
      <c r="HQU149" s="395"/>
      <c r="HQV149" s="396"/>
      <c r="HQW149" s="397"/>
      <c r="HQX149" s="415"/>
      <c r="HQY149" s="393"/>
      <c r="HQZ149" s="392"/>
      <c r="HRA149" s="395"/>
      <c r="HRB149" s="396"/>
      <c r="HRC149" s="397"/>
      <c r="HRD149" s="415"/>
      <c r="HRE149" s="393"/>
      <c r="HRF149" s="392"/>
      <c r="HRG149" s="395"/>
      <c r="HRH149" s="396"/>
      <c r="HRI149" s="397"/>
      <c r="HRJ149" s="415"/>
      <c r="HRK149" s="393"/>
      <c r="HRL149" s="392"/>
      <c r="HRM149" s="395"/>
      <c r="HRN149" s="396"/>
      <c r="HRO149" s="397"/>
      <c r="HRP149" s="415"/>
      <c r="HRQ149" s="393"/>
      <c r="HRR149" s="392"/>
      <c r="HRS149" s="395"/>
      <c r="HRT149" s="396"/>
      <c r="HRU149" s="397"/>
      <c r="HRV149" s="415"/>
      <c r="HRW149" s="393"/>
      <c r="HRX149" s="392"/>
      <c r="HRY149" s="395"/>
      <c r="HRZ149" s="396"/>
      <c r="HSA149" s="397"/>
      <c r="HSB149" s="415"/>
      <c r="HSC149" s="393"/>
      <c r="HSD149" s="392"/>
      <c r="HSE149" s="395"/>
      <c r="HSF149" s="396"/>
      <c r="HSG149" s="397"/>
      <c r="HSH149" s="415"/>
      <c r="HSI149" s="393"/>
      <c r="HSJ149" s="392"/>
      <c r="HSK149" s="395"/>
      <c r="HSL149" s="396"/>
      <c r="HSM149" s="397"/>
      <c r="HSN149" s="415"/>
      <c r="HSO149" s="393"/>
      <c r="HSP149" s="392"/>
      <c r="HSQ149" s="395"/>
      <c r="HSR149" s="396"/>
      <c r="HSS149" s="397"/>
      <c r="HST149" s="415"/>
      <c r="HSU149" s="393"/>
      <c r="HSV149" s="392"/>
      <c r="HSW149" s="395"/>
      <c r="HSX149" s="396"/>
      <c r="HSY149" s="397"/>
      <c r="HSZ149" s="415"/>
      <c r="HTA149" s="393"/>
      <c r="HTB149" s="392"/>
      <c r="HTC149" s="395"/>
      <c r="HTD149" s="396"/>
      <c r="HTE149" s="397"/>
      <c r="HTF149" s="415"/>
      <c r="HTG149" s="393"/>
      <c r="HTH149" s="392"/>
      <c r="HTI149" s="395"/>
      <c r="HTJ149" s="396"/>
      <c r="HTK149" s="397"/>
      <c r="HTL149" s="415"/>
      <c r="HTM149" s="393"/>
      <c r="HTN149" s="392"/>
      <c r="HTO149" s="395"/>
      <c r="HTP149" s="396"/>
      <c r="HTQ149" s="397"/>
      <c r="HTR149" s="415"/>
      <c r="HTS149" s="393"/>
      <c r="HTT149" s="392"/>
      <c r="HTU149" s="395"/>
      <c r="HTV149" s="396"/>
      <c r="HTW149" s="397"/>
      <c r="HTX149" s="415"/>
      <c r="HTY149" s="393"/>
      <c r="HTZ149" s="392"/>
      <c r="HUA149" s="395"/>
      <c r="HUB149" s="396"/>
      <c r="HUC149" s="397"/>
      <c r="HUD149" s="415"/>
      <c r="HUE149" s="393"/>
      <c r="HUF149" s="392"/>
      <c r="HUG149" s="395"/>
      <c r="HUH149" s="396"/>
      <c r="HUI149" s="397"/>
      <c r="HUJ149" s="415"/>
      <c r="HUK149" s="393"/>
      <c r="HUL149" s="392"/>
      <c r="HUM149" s="395"/>
      <c r="HUN149" s="396"/>
      <c r="HUO149" s="397"/>
      <c r="HUP149" s="415"/>
      <c r="HUQ149" s="393"/>
      <c r="HUR149" s="392"/>
      <c r="HUS149" s="395"/>
      <c r="HUT149" s="396"/>
      <c r="HUU149" s="397"/>
      <c r="HUV149" s="415"/>
      <c r="HUW149" s="393"/>
      <c r="HUX149" s="392"/>
      <c r="HUY149" s="395"/>
      <c r="HUZ149" s="396"/>
      <c r="HVA149" s="397"/>
      <c r="HVB149" s="415"/>
      <c r="HVC149" s="393"/>
      <c r="HVD149" s="392"/>
      <c r="HVE149" s="395"/>
      <c r="HVF149" s="396"/>
      <c r="HVG149" s="397"/>
      <c r="HVH149" s="415"/>
      <c r="HVI149" s="393"/>
      <c r="HVJ149" s="392"/>
      <c r="HVK149" s="395"/>
      <c r="HVL149" s="396"/>
      <c r="HVM149" s="397"/>
      <c r="HVN149" s="415"/>
      <c r="HVO149" s="393"/>
      <c r="HVP149" s="392"/>
      <c r="HVQ149" s="395"/>
      <c r="HVR149" s="396"/>
      <c r="HVS149" s="397"/>
      <c r="HVT149" s="415"/>
      <c r="HVU149" s="393"/>
      <c r="HVV149" s="392"/>
      <c r="HVW149" s="395"/>
      <c r="HVX149" s="396"/>
      <c r="HVY149" s="397"/>
      <c r="HVZ149" s="415"/>
      <c r="HWA149" s="393"/>
      <c r="HWB149" s="392"/>
      <c r="HWC149" s="395"/>
      <c r="HWD149" s="396"/>
      <c r="HWE149" s="397"/>
      <c r="HWF149" s="415"/>
      <c r="HWG149" s="393"/>
      <c r="HWH149" s="392"/>
      <c r="HWI149" s="395"/>
      <c r="HWJ149" s="396"/>
      <c r="HWK149" s="397"/>
      <c r="HWL149" s="415"/>
      <c r="HWM149" s="393"/>
      <c r="HWN149" s="392"/>
      <c r="HWO149" s="395"/>
      <c r="HWP149" s="396"/>
      <c r="HWQ149" s="397"/>
      <c r="HWR149" s="415"/>
      <c r="HWS149" s="393"/>
      <c r="HWT149" s="392"/>
      <c r="HWU149" s="395"/>
      <c r="HWV149" s="396"/>
      <c r="HWW149" s="397"/>
      <c r="HWX149" s="415"/>
      <c r="HWY149" s="393"/>
      <c r="HWZ149" s="392"/>
      <c r="HXA149" s="395"/>
      <c r="HXB149" s="396"/>
      <c r="HXC149" s="397"/>
      <c r="HXD149" s="415"/>
      <c r="HXE149" s="393"/>
      <c r="HXF149" s="392"/>
      <c r="HXG149" s="395"/>
      <c r="HXH149" s="396"/>
      <c r="HXI149" s="397"/>
      <c r="HXJ149" s="415"/>
      <c r="HXK149" s="393"/>
      <c r="HXL149" s="392"/>
      <c r="HXM149" s="395"/>
      <c r="HXN149" s="396"/>
      <c r="HXO149" s="397"/>
      <c r="HXP149" s="415"/>
      <c r="HXQ149" s="393"/>
      <c r="HXR149" s="392"/>
      <c r="HXS149" s="395"/>
      <c r="HXT149" s="396"/>
      <c r="HXU149" s="397"/>
      <c r="HXV149" s="415"/>
      <c r="HXW149" s="393"/>
      <c r="HXX149" s="392"/>
      <c r="HXY149" s="395"/>
      <c r="HXZ149" s="396"/>
      <c r="HYA149" s="397"/>
      <c r="HYB149" s="415"/>
      <c r="HYC149" s="393"/>
      <c r="HYD149" s="392"/>
      <c r="HYE149" s="395"/>
      <c r="HYF149" s="396"/>
      <c r="HYG149" s="397"/>
      <c r="HYH149" s="415"/>
      <c r="HYI149" s="393"/>
      <c r="HYJ149" s="392"/>
      <c r="HYK149" s="395"/>
      <c r="HYL149" s="396"/>
      <c r="HYM149" s="397"/>
      <c r="HYN149" s="415"/>
      <c r="HYO149" s="393"/>
      <c r="HYP149" s="392"/>
      <c r="HYQ149" s="395"/>
      <c r="HYR149" s="396"/>
      <c r="HYS149" s="397"/>
      <c r="HYT149" s="415"/>
      <c r="HYU149" s="393"/>
      <c r="HYV149" s="392"/>
      <c r="HYW149" s="395"/>
      <c r="HYX149" s="396"/>
      <c r="HYY149" s="397"/>
      <c r="HYZ149" s="415"/>
      <c r="HZA149" s="393"/>
      <c r="HZB149" s="392"/>
      <c r="HZC149" s="395"/>
      <c r="HZD149" s="396"/>
      <c r="HZE149" s="397"/>
      <c r="HZF149" s="415"/>
      <c r="HZG149" s="393"/>
      <c r="HZH149" s="392"/>
      <c r="HZI149" s="395"/>
      <c r="HZJ149" s="396"/>
      <c r="HZK149" s="397"/>
      <c r="HZL149" s="415"/>
      <c r="HZM149" s="393"/>
      <c r="HZN149" s="392"/>
      <c r="HZO149" s="395"/>
      <c r="HZP149" s="396"/>
      <c r="HZQ149" s="397"/>
      <c r="HZR149" s="415"/>
      <c r="HZS149" s="393"/>
      <c r="HZT149" s="392"/>
      <c r="HZU149" s="395"/>
      <c r="HZV149" s="396"/>
      <c r="HZW149" s="397"/>
      <c r="HZX149" s="415"/>
      <c r="HZY149" s="393"/>
      <c r="HZZ149" s="392"/>
      <c r="IAA149" s="395"/>
      <c r="IAB149" s="396"/>
      <c r="IAC149" s="397"/>
      <c r="IAD149" s="415"/>
      <c r="IAE149" s="393"/>
      <c r="IAF149" s="392"/>
      <c r="IAG149" s="395"/>
      <c r="IAH149" s="396"/>
      <c r="IAI149" s="397"/>
      <c r="IAJ149" s="415"/>
      <c r="IAK149" s="393"/>
      <c r="IAL149" s="392"/>
      <c r="IAM149" s="395"/>
      <c r="IAN149" s="396"/>
      <c r="IAO149" s="397"/>
      <c r="IAP149" s="415"/>
      <c r="IAQ149" s="393"/>
      <c r="IAR149" s="392"/>
      <c r="IAS149" s="395"/>
      <c r="IAT149" s="396"/>
      <c r="IAU149" s="397"/>
      <c r="IAV149" s="415"/>
      <c r="IAW149" s="393"/>
      <c r="IAX149" s="392"/>
      <c r="IAY149" s="395"/>
      <c r="IAZ149" s="396"/>
      <c r="IBA149" s="397"/>
      <c r="IBB149" s="415"/>
      <c r="IBC149" s="393"/>
      <c r="IBD149" s="392"/>
      <c r="IBE149" s="395"/>
      <c r="IBF149" s="396"/>
      <c r="IBG149" s="397"/>
      <c r="IBH149" s="415"/>
      <c r="IBI149" s="393"/>
      <c r="IBJ149" s="392"/>
      <c r="IBK149" s="395"/>
      <c r="IBL149" s="396"/>
      <c r="IBM149" s="397"/>
      <c r="IBN149" s="415"/>
      <c r="IBO149" s="393"/>
      <c r="IBP149" s="392"/>
      <c r="IBQ149" s="395"/>
      <c r="IBR149" s="396"/>
      <c r="IBS149" s="397"/>
      <c r="IBT149" s="415"/>
      <c r="IBU149" s="393"/>
      <c r="IBV149" s="392"/>
      <c r="IBW149" s="395"/>
      <c r="IBX149" s="396"/>
      <c r="IBY149" s="397"/>
      <c r="IBZ149" s="415"/>
      <c r="ICA149" s="393"/>
      <c r="ICB149" s="392"/>
      <c r="ICC149" s="395"/>
      <c r="ICD149" s="396"/>
      <c r="ICE149" s="397"/>
      <c r="ICF149" s="415"/>
      <c r="ICG149" s="393"/>
      <c r="ICH149" s="392"/>
      <c r="ICI149" s="395"/>
      <c r="ICJ149" s="396"/>
      <c r="ICK149" s="397"/>
      <c r="ICL149" s="415"/>
      <c r="ICM149" s="393"/>
      <c r="ICN149" s="392"/>
      <c r="ICO149" s="395"/>
      <c r="ICP149" s="396"/>
      <c r="ICQ149" s="397"/>
      <c r="ICR149" s="415"/>
      <c r="ICS149" s="393"/>
      <c r="ICT149" s="392"/>
      <c r="ICU149" s="395"/>
      <c r="ICV149" s="396"/>
      <c r="ICW149" s="397"/>
      <c r="ICX149" s="415"/>
      <c r="ICY149" s="393"/>
      <c r="ICZ149" s="392"/>
      <c r="IDA149" s="395"/>
      <c r="IDB149" s="396"/>
      <c r="IDC149" s="397"/>
      <c r="IDD149" s="415"/>
      <c r="IDE149" s="393"/>
      <c r="IDF149" s="392"/>
      <c r="IDG149" s="395"/>
      <c r="IDH149" s="396"/>
      <c r="IDI149" s="397"/>
      <c r="IDJ149" s="415"/>
      <c r="IDK149" s="393"/>
      <c r="IDL149" s="392"/>
      <c r="IDM149" s="395"/>
      <c r="IDN149" s="396"/>
      <c r="IDO149" s="397"/>
      <c r="IDP149" s="415"/>
      <c r="IDQ149" s="393"/>
      <c r="IDR149" s="392"/>
      <c r="IDS149" s="395"/>
      <c r="IDT149" s="396"/>
      <c r="IDU149" s="397"/>
      <c r="IDV149" s="415"/>
      <c r="IDW149" s="393"/>
      <c r="IDX149" s="392"/>
      <c r="IDY149" s="395"/>
      <c r="IDZ149" s="396"/>
      <c r="IEA149" s="397"/>
      <c r="IEB149" s="415"/>
      <c r="IEC149" s="393"/>
      <c r="IED149" s="392"/>
      <c r="IEE149" s="395"/>
      <c r="IEF149" s="396"/>
      <c r="IEG149" s="397"/>
      <c r="IEH149" s="415"/>
      <c r="IEI149" s="393"/>
      <c r="IEJ149" s="392"/>
      <c r="IEK149" s="395"/>
      <c r="IEL149" s="396"/>
      <c r="IEM149" s="397"/>
      <c r="IEN149" s="415"/>
      <c r="IEO149" s="393"/>
      <c r="IEP149" s="392"/>
      <c r="IEQ149" s="395"/>
      <c r="IER149" s="396"/>
      <c r="IES149" s="397"/>
      <c r="IET149" s="415"/>
      <c r="IEU149" s="393"/>
      <c r="IEV149" s="392"/>
      <c r="IEW149" s="395"/>
      <c r="IEX149" s="396"/>
      <c r="IEY149" s="397"/>
      <c r="IEZ149" s="415"/>
      <c r="IFA149" s="393"/>
      <c r="IFB149" s="392"/>
      <c r="IFC149" s="395"/>
      <c r="IFD149" s="396"/>
      <c r="IFE149" s="397"/>
      <c r="IFF149" s="415"/>
      <c r="IFG149" s="393"/>
      <c r="IFH149" s="392"/>
      <c r="IFI149" s="395"/>
      <c r="IFJ149" s="396"/>
      <c r="IFK149" s="397"/>
      <c r="IFL149" s="415"/>
      <c r="IFM149" s="393"/>
      <c r="IFN149" s="392"/>
      <c r="IFO149" s="395"/>
      <c r="IFP149" s="396"/>
      <c r="IFQ149" s="397"/>
      <c r="IFR149" s="415"/>
      <c r="IFS149" s="393"/>
      <c r="IFT149" s="392"/>
      <c r="IFU149" s="395"/>
      <c r="IFV149" s="396"/>
      <c r="IFW149" s="397"/>
      <c r="IFX149" s="415"/>
      <c r="IFY149" s="393"/>
      <c r="IFZ149" s="392"/>
      <c r="IGA149" s="395"/>
      <c r="IGB149" s="396"/>
      <c r="IGC149" s="397"/>
      <c r="IGD149" s="415"/>
      <c r="IGE149" s="393"/>
      <c r="IGF149" s="392"/>
      <c r="IGG149" s="395"/>
      <c r="IGH149" s="396"/>
      <c r="IGI149" s="397"/>
      <c r="IGJ149" s="415"/>
      <c r="IGK149" s="393"/>
      <c r="IGL149" s="392"/>
      <c r="IGM149" s="395"/>
      <c r="IGN149" s="396"/>
      <c r="IGO149" s="397"/>
      <c r="IGP149" s="415"/>
      <c r="IGQ149" s="393"/>
      <c r="IGR149" s="392"/>
      <c r="IGS149" s="395"/>
      <c r="IGT149" s="396"/>
      <c r="IGU149" s="397"/>
      <c r="IGV149" s="415"/>
      <c r="IGW149" s="393"/>
      <c r="IGX149" s="392"/>
      <c r="IGY149" s="395"/>
      <c r="IGZ149" s="396"/>
      <c r="IHA149" s="397"/>
      <c r="IHB149" s="415"/>
      <c r="IHC149" s="393"/>
      <c r="IHD149" s="392"/>
      <c r="IHE149" s="395"/>
      <c r="IHF149" s="396"/>
      <c r="IHG149" s="397"/>
      <c r="IHH149" s="415"/>
      <c r="IHI149" s="393"/>
      <c r="IHJ149" s="392"/>
      <c r="IHK149" s="395"/>
      <c r="IHL149" s="396"/>
      <c r="IHM149" s="397"/>
      <c r="IHN149" s="415"/>
      <c r="IHO149" s="393"/>
      <c r="IHP149" s="392"/>
      <c r="IHQ149" s="395"/>
      <c r="IHR149" s="396"/>
      <c r="IHS149" s="397"/>
      <c r="IHT149" s="415"/>
      <c r="IHU149" s="393"/>
      <c r="IHV149" s="392"/>
      <c r="IHW149" s="395"/>
      <c r="IHX149" s="396"/>
      <c r="IHY149" s="397"/>
      <c r="IHZ149" s="415"/>
      <c r="IIA149" s="393"/>
      <c r="IIB149" s="392"/>
      <c r="IIC149" s="395"/>
      <c r="IID149" s="396"/>
      <c r="IIE149" s="397"/>
      <c r="IIF149" s="415"/>
      <c r="IIG149" s="393"/>
      <c r="IIH149" s="392"/>
      <c r="III149" s="395"/>
      <c r="IIJ149" s="396"/>
      <c r="IIK149" s="397"/>
      <c r="IIL149" s="415"/>
      <c r="IIM149" s="393"/>
      <c r="IIN149" s="392"/>
      <c r="IIO149" s="395"/>
      <c r="IIP149" s="396"/>
      <c r="IIQ149" s="397"/>
      <c r="IIR149" s="415"/>
      <c r="IIS149" s="393"/>
      <c r="IIT149" s="392"/>
      <c r="IIU149" s="395"/>
      <c r="IIV149" s="396"/>
      <c r="IIW149" s="397"/>
      <c r="IIX149" s="415"/>
      <c r="IIY149" s="393"/>
      <c r="IIZ149" s="392"/>
      <c r="IJA149" s="395"/>
      <c r="IJB149" s="396"/>
      <c r="IJC149" s="397"/>
      <c r="IJD149" s="415"/>
      <c r="IJE149" s="393"/>
      <c r="IJF149" s="392"/>
      <c r="IJG149" s="395"/>
      <c r="IJH149" s="396"/>
      <c r="IJI149" s="397"/>
      <c r="IJJ149" s="415"/>
      <c r="IJK149" s="393"/>
      <c r="IJL149" s="392"/>
      <c r="IJM149" s="395"/>
      <c r="IJN149" s="396"/>
      <c r="IJO149" s="397"/>
      <c r="IJP149" s="415"/>
      <c r="IJQ149" s="393"/>
      <c r="IJR149" s="392"/>
      <c r="IJS149" s="395"/>
      <c r="IJT149" s="396"/>
      <c r="IJU149" s="397"/>
      <c r="IJV149" s="415"/>
      <c r="IJW149" s="393"/>
      <c r="IJX149" s="392"/>
      <c r="IJY149" s="395"/>
      <c r="IJZ149" s="396"/>
      <c r="IKA149" s="397"/>
      <c r="IKB149" s="415"/>
      <c r="IKC149" s="393"/>
      <c r="IKD149" s="392"/>
      <c r="IKE149" s="395"/>
      <c r="IKF149" s="396"/>
      <c r="IKG149" s="397"/>
      <c r="IKH149" s="415"/>
      <c r="IKI149" s="393"/>
      <c r="IKJ149" s="392"/>
      <c r="IKK149" s="395"/>
      <c r="IKL149" s="396"/>
      <c r="IKM149" s="397"/>
      <c r="IKN149" s="415"/>
      <c r="IKO149" s="393"/>
      <c r="IKP149" s="392"/>
      <c r="IKQ149" s="395"/>
      <c r="IKR149" s="396"/>
      <c r="IKS149" s="397"/>
      <c r="IKT149" s="415"/>
      <c r="IKU149" s="393"/>
      <c r="IKV149" s="392"/>
      <c r="IKW149" s="395"/>
      <c r="IKX149" s="396"/>
      <c r="IKY149" s="397"/>
      <c r="IKZ149" s="415"/>
      <c r="ILA149" s="393"/>
      <c r="ILB149" s="392"/>
      <c r="ILC149" s="395"/>
      <c r="ILD149" s="396"/>
      <c r="ILE149" s="397"/>
      <c r="ILF149" s="415"/>
      <c r="ILG149" s="393"/>
      <c r="ILH149" s="392"/>
      <c r="ILI149" s="395"/>
      <c r="ILJ149" s="396"/>
      <c r="ILK149" s="397"/>
      <c r="ILL149" s="415"/>
      <c r="ILM149" s="393"/>
      <c r="ILN149" s="392"/>
      <c r="ILO149" s="395"/>
      <c r="ILP149" s="396"/>
      <c r="ILQ149" s="397"/>
      <c r="ILR149" s="415"/>
      <c r="ILS149" s="393"/>
      <c r="ILT149" s="392"/>
      <c r="ILU149" s="395"/>
      <c r="ILV149" s="396"/>
      <c r="ILW149" s="397"/>
      <c r="ILX149" s="415"/>
      <c r="ILY149" s="393"/>
      <c r="ILZ149" s="392"/>
      <c r="IMA149" s="395"/>
      <c r="IMB149" s="396"/>
      <c r="IMC149" s="397"/>
      <c r="IMD149" s="415"/>
      <c r="IME149" s="393"/>
      <c r="IMF149" s="392"/>
      <c r="IMG149" s="395"/>
      <c r="IMH149" s="396"/>
      <c r="IMI149" s="397"/>
      <c r="IMJ149" s="415"/>
      <c r="IMK149" s="393"/>
      <c r="IML149" s="392"/>
      <c r="IMM149" s="395"/>
      <c r="IMN149" s="396"/>
      <c r="IMO149" s="397"/>
      <c r="IMP149" s="415"/>
      <c r="IMQ149" s="393"/>
      <c r="IMR149" s="392"/>
      <c r="IMS149" s="395"/>
      <c r="IMT149" s="396"/>
      <c r="IMU149" s="397"/>
      <c r="IMV149" s="415"/>
      <c r="IMW149" s="393"/>
      <c r="IMX149" s="392"/>
      <c r="IMY149" s="395"/>
      <c r="IMZ149" s="396"/>
      <c r="INA149" s="397"/>
      <c r="INB149" s="415"/>
      <c r="INC149" s="393"/>
      <c r="IND149" s="392"/>
      <c r="INE149" s="395"/>
      <c r="INF149" s="396"/>
      <c r="ING149" s="397"/>
      <c r="INH149" s="415"/>
      <c r="INI149" s="393"/>
      <c r="INJ149" s="392"/>
      <c r="INK149" s="395"/>
      <c r="INL149" s="396"/>
      <c r="INM149" s="397"/>
      <c r="INN149" s="415"/>
      <c r="INO149" s="393"/>
      <c r="INP149" s="392"/>
      <c r="INQ149" s="395"/>
      <c r="INR149" s="396"/>
      <c r="INS149" s="397"/>
      <c r="INT149" s="415"/>
      <c r="INU149" s="393"/>
      <c r="INV149" s="392"/>
      <c r="INW149" s="395"/>
      <c r="INX149" s="396"/>
      <c r="INY149" s="397"/>
      <c r="INZ149" s="415"/>
      <c r="IOA149" s="393"/>
      <c r="IOB149" s="392"/>
      <c r="IOC149" s="395"/>
      <c r="IOD149" s="396"/>
      <c r="IOE149" s="397"/>
      <c r="IOF149" s="415"/>
      <c r="IOG149" s="393"/>
      <c r="IOH149" s="392"/>
      <c r="IOI149" s="395"/>
      <c r="IOJ149" s="396"/>
      <c r="IOK149" s="397"/>
      <c r="IOL149" s="415"/>
      <c r="IOM149" s="393"/>
      <c r="ION149" s="392"/>
      <c r="IOO149" s="395"/>
      <c r="IOP149" s="396"/>
      <c r="IOQ149" s="397"/>
      <c r="IOR149" s="415"/>
      <c r="IOS149" s="393"/>
      <c r="IOT149" s="392"/>
      <c r="IOU149" s="395"/>
      <c r="IOV149" s="396"/>
      <c r="IOW149" s="397"/>
      <c r="IOX149" s="415"/>
      <c r="IOY149" s="393"/>
      <c r="IOZ149" s="392"/>
      <c r="IPA149" s="395"/>
      <c r="IPB149" s="396"/>
      <c r="IPC149" s="397"/>
      <c r="IPD149" s="415"/>
      <c r="IPE149" s="393"/>
      <c r="IPF149" s="392"/>
      <c r="IPG149" s="395"/>
      <c r="IPH149" s="396"/>
      <c r="IPI149" s="397"/>
      <c r="IPJ149" s="415"/>
      <c r="IPK149" s="393"/>
      <c r="IPL149" s="392"/>
      <c r="IPM149" s="395"/>
      <c r="IPN149" s="396"/>
      <c r="IPO149" s="397"/>
      <c r="IPP149" s="415"/>
      <c r="IPQ149" s="393"/>
      <c r="IPR149" s="392"/>
      <c r="IPS149" s="395"/>
      <c r="IPT149" s="396"/>
      <c r="IPU149" s="397"/>
      <c r="IPV149" s="415"/>
      <c r="IPW149" s="393"/>
      <c r="IPX149" s="392"/>
      <c r="IPY149" s="395"/>
      <c r="IPZ149" s="396"/>
      <c r="IQA149" s="397"/>
      <c r="IQB149" s="415"/>
      <c r="IQC149" s="393"/>
      <c r="IQD149" s="392"/>
      <c r="IQE149" s="395"/>
      <c r="IQF149" s="396"/>
      <c r="IQG149" s="397"/>
      <c r="IQH149" s="415"/>
      <c r="IQI149" s="393"/>
      <c r="IQJ149" s="392"/>
      <c r="IQK149" s="395"/>
      <c r="IQL149" s="396"/>
      <c r="IQM149" s="397"/>
      <c r="IQN149" s="415"/>
      <c r="IQO149" s="393"/>
      <c r="IQP149" s="392"/>
      <c r="IQQ149" s="395"/>
      <c r="IQR149" s="396"/>
      <c r="IQS149" s="397"/>
      <c r="IQT149" s="415"/>
      <c r="IQU149" s="393"/>
      <c r="IQV149" s="392"/>
      <c r="IQW149" s="395"/>
      <c r="IQX149" s="396"/>
      <c r="IQY149" s="397"/>
      <c r="IQZ149" s="415"/>
      <c r="IRA149" s="393"/>
      <c r="IRB149" s="392"/>
      <c r="IRC149" s="395"/>
      <c r="IRD149" s="396"/>
      <c r="IRE149" s="397"/>
      <c r="IRF149" s="415"/>
      <c r="IRG149" s="393"/>
      <c r="IRH149" s="392"/>
      <c r="IRI149" s="395"/>
      <c r="IRJ149" s="396"/>
      <c r="IRK149" s="397"/>
      <c r="IRL149" s="415"/>
      <c r="IRM149" s="393"/>
      <c r="IRN149" s="392"/>
      <c r="IRO149" s="395"/>
      <c r="IRP149" s="396"/>
      <c r="IRQ149" s="397"/>
      <c r="IRR149" s="415"/>
      <c r="IRS149" s="393"/>
      <c r="IRT149" s="392"/>
      <c r="IRU149" s="395"/>
      <c r="IRV149" s="396"/>
      <c r="IRW149" s="397"/>
      <c r="IRX149" s="415"/>
      <c r="IRY149" s="393"/>
      <c r="IRZ149" s="392"/>
      <c r="ISA149" s="395"/>
      <c r="ISB149" s="396"/>
      <c r="ISC149" s="397"/>
      <c r="ISD149" s="415"/>
      <c r="ISE149" s="393"/>
      <c r="ISF149" s="392"/>
      <c r="ISG149" s="395"/>
      <c r="ISH149" s="396"/>
      <c r="ISI149" s="397"/>
      <c r="ISJ149" s="415"/>
      <c r="ISK149" s="393"/>
      <c r="ISL149" s="392"/>
      <c r="ISM149" s="395"/>
      <c r="ISN149" s="396"/>
      <c r="ISO149" s="397"/>
      <c r="ISP149" s="415"/>
      <c r="ISQ149" s="393"/>
      <c r="ISR149" s="392"/>
      <c r="ISS149" s="395"/>
      <c r="IST149" s="396"/>
      <c r="ISU149" s="397"/>
      <c r="ISV149" s="415"/>
      <c r="ISW149" s="393"/>
      <c r="ISX149" s="392"/>
      <c r="ISY149" s="395"/>
      <c r="ISZ149" s="396"/>
      <c r="ITA149" s="397"/>
      <c r="ITB149" s="415"/>
      <c r="ITC149" s="393"/>
      <c r="ITD149" s="392"/>
      <c r="ITE149" s="395"/>
      <c r="ITF149" s="396"/>
      <c r="ITG149" s="397"/>
      <c r="ITH149" s="415"/>
      <c r="ITI149" s="393"/>
      <c r="ITJ149" s="392"/>
      <c r="ITK149" s="395"/>
      <c r="ITL149" s="396"/>
      <c r="ITM149" s="397"/>
      <c r="ITN149" s="415"/>
      <c r="ITO149" s="393"/>
      <c r="ITP149" s="392"/>
      <c r="ITQ149" s="395"/>
      <c r="ITR149" s="396"/>
      <c r="ITS149" s="397"/>
      <c r="ITT149" s="415"/>
      <c r="ITU149" s="393"/>
      <c r="ITV149" s="392"/>
      <c r="ITW149" s="395"/>
      <c r="ITX149" s="396"/>
      <c r="ITY149" s="397"/>
      <c r="ITZ149" s="415"/>
      <c r="IUA149" s="393"/>
      <c r="IUB149" s="392"/>
      <c r="IUC149" s="395"/>
      <c r="IUD149" s="396"/>
      <c r="IUE149" s="397"/>
      <c r="IUF149" s="415"/>
      <c r="IUG149" s="393"/>
      <c r="IUH149" s="392"/>
      <c r="IUI149" s="395"/>
      <c r="IUJ149" s="396"/>
      <c r="IUK149" s="397"/>
      <c r="IUL149" s="415"/>
      <c r="IUM149" s="393"/>
      <c r="IUN149" s="392"/>
      <c r="IUO149" s="395"/>
      <c r="IUP149" s="396"/>
      <c r="IUQ149" s="397"/>
      <c r="IUR149" s="415"/>
      <c r="IUS149" s="393"/>
      <c r="IUT149" s="392"/>
      <c r="IUU149" s="395"/>
      <c r="IUV149" s="396"/>
      <c r="IUW149" s="397"/>
      <c r="IUX149" s="415"/>
      <c r="IUY149" s="393"/>
      <c r="IUZ149" s="392"/>
      <c r="IVA149" s="395"/>
      <c r="IVB149" s="396"/>
      <c r="IVC149" s="397"/>
      <c r="IVD149" s="415"/>
      <c r="IVE149" s="393"/>
      <c r="IVF149" s="392"/>
      <c r="IVG149" s="395"/>
      <c r="IVH149" s="396"/>
      <c r="IVI149" s="397"/>
      <c r="IVJ149" s="415"/>
      <c r="IVK149" s="393"/>
      <c r="IVL149" s="392"/>
      <c r="IVM149" s="395"/>
      <c r="IVN149" s="396"/>
      <c r="IVO149" s="397"/>
      <c r="IVP149" s="415"/>
      <c r="IVQ149" s="393"/>
      <c r="IVR149" s="392"/>
      <c r="IVS149" s="395"/>
      <c r="IVT149" s="396"/>
      <c r="IVU149" s="397"/>
      <c r="IVV149" s="415"/>
      <c r="IVW149" s="393"/>
      <c r="IVX149" s="392"/>
      <c r="IVY149" s="395"/>
      <c r="IVZ149" s="396"/>
      <c r="IWA149" s="397"/>
      <c r="IWB149" s="415"/>
      <c r="IWC149" s="393"/>
      <c r="IWD149" s="392"/>
      <c r="IWE149" s="395"/>
      <c r="IWF149" s="396"/>
      <c r="IWG149" s="397"/>
      <c r="IWH149" s="415"/>
      <c r="IWI149" s="393"/>
      <c r="IWJ149" s="392"/>
      <c r="IWK149" s="395"/>
      <c r="IWL149" s="396"/>
      <c r="IWM149" s="397"/>
      <c r="IWN149" s="415"/>
      <c r="IWO149" s="393"/>
      <c r="IWP149" s="392"/>
      <c r="IWQ149" s="395"/>
      <c r="IWR149" s="396"/>
      <c r="IWS149" s="397"/>
      <c r="IWT149" s="415"/>
      <c r="IWU149" s="393"/>
      <c r="IWV149" s="392"/>
      <c r="IWW149" s="395"/>
      <c r="IWX149" s="396"/>
      <c r="IWY149" s="397"/>
      <c r="IWZ149" s="415"/>
      <c r="IXA149" s="393"/>
      <c r="IXB149" s="392"/>
      <c r="IXC149" s="395"/>
      <c r="IXD149" s="396"/>
      <c r="IXE149" s="397"/>
      <c r="IXF149" s="415"/>
      <c r="IXG149" s="393"/>
      <c r="IXH149" s="392"/>
      <c r="IXI149" s="395"/>
      <c r="IXJ149" s="396"/>
      <c r="IXK149" s="397"/>
      <c r="IXL149" s="415"/>
      <c r="IXM149" s="393"/>
      <c r="IXN149" s="392"/>
      <c r="IXO149" s="395"/>
      <c r="IXP149" s="396"/>
      <c r="IXQ149" s="397"/>
      <c r="IXR149" s="415"/>
      <c r="IXS149" s="393"/>
      <c r="IXT149" s="392"/>
      <c r="IXU149" s="395"/>
      <c r="IXV149" s="396"/>
      <c r="IXW149" s="397"/>
      <c r="IXX149" s="415"/>
      <c r="IXY149" s="393"/>
      <c r="IXZ149" s="392"/>
      <c r="IYA149" s="395"/>
      <c r="IYB149" s="396"/>
      <c r="IYC149" s="397"/>
      <c r="IYD149" s="415"/>
      <c r="IYE149" s="393"/>
      <c r="IYF149" s="392"/>
      <c r="IYG149" s="395"/>
      <c r="IYH149" s="396"/>
      <c r="IYI149" s="397"/>
      <c r="IYJ149" s="415"/>
      <c r="IYK149" s="393"/>
      <c r="IYL149" s="392"/>
      <c r="IYM149" s="395"/>
      <c r="IYN149" s="396"/>
      <c r="IYO149" s="397"/>
      <c r="IYP149" s="415"/>
      <c r="IYQ149" s="393"/>
      <c r="IYR149" s="392"/>
      <c r="IYS149" s="395"/>
      <c r="IYT149" s="396"/>
      <c r="IYU149" s="397"/>
      <c r="IYV149" s="415"/>
      <c r="IYW149" s="393"/>
      <c r="IYX149" s="392"/>
      <c r="IYY149" s="395"/>
      <c r="IYZ149" s="396"/>
      <c r="IZA149" s="397"/>
      <c r="IZB149" s="415"/>
      <c r="IZC149" s="393"/>
      <c r="IZD149" s="392"/>
      <c r="IZE149" s="395"/>
      <c r="IZF149" s="396"/>
      <c r="IZG149" s="397"/>
      <c r="IZH149" s="415"/>
      <c r="IZI149" s="393"/>
      <c r="IZJ149" s="392"/>
      <c r="IZK149" s="395"/>
      <c r="IZL149" s="396"/>
      <c r="IZM149" s="397"/>
      <c r="IZN149" s="415"/>
      <c r="IZO149" s="393"/>
      <c r="IZP149" s="392"/>
      <c r="IZQ149" s="395"/>
      <c r="IZR149" s="396"/>
      <c r="IZS149" s="397"/>
      <c r="IZT149" s="415"/>
      <c r="IZU149" s="393"/>
      <c r="IZV149" s="392"/>
      <c r="IZW149" s="395"/>
      <c r="IZX149" s="396"/>
      <c r="IZY149" s="397"/>
      <c r="IZZ149" s="415"/>
      <c r="JAA149" s="393"/>
      <c r="JAB149" s="392"/>
      <c r="JAC149" s="395"/>
      <c r="JAD149" s="396"/>
      <c r="JAE149" s="397"/>
      <c r="JAF149" s="415"/>
      <c r="JAG149" s="393"/>
      <c r="JAH149" s="392"/>
      <c r="JAI149" s="395"/>
      <c r="JAJ149" s="396"/>
      <c r="JAK149" s="397"/>
      <c r="JAL149" s="415"/>
      <c r="JAM149" s="393"/>
      <c r="JAN149" s="392"/>
      <c r="JAO149" s="395"/>
      <c r="JAP149" s="396"/>
      <c r="JAQ149" s="397"/>
      <c r="JAR149" s="415"/>
      <c r="JAS149" s="393"/>
      <c r="JAT149" s="392"/>
      <c r="JAU149" s="395"/>
      <c r="JAV149" s="396"/>
      <c r="JAW149" s="397"/>
      <c r="JAX149" s="415"/>
      <c r="JAY149" s="393"/>
      <c r="JAZ149" s="392"/>
      <c r="JBA149" s="395"/>
      <c r="JBB149" s="396"/>
      <c r="JBC149" s="397"/>
      <c r="JBD149" s="415"/>
      <c r="JBE149" s="393"/>
      <c r="JBF149" s="392"/>
      <c r="JBG149" s="395"/>
      <c r="JBH149" s="396"/>
      <c r="JBI149" s="397"/>
      <c r="JBJ149" s="415"/>
      <c r="JBK149" s="393"/>
      <c r="JBL149" s="392"/>
      <c r="JBM149" s="395"/>
      <c r="JBN149" s="396"/>
      <c r="JBO149" s="397"/>
      <c r="JBP149" s="415"/>
      <c r="JBQ149" s="393"/>
      <c r="JBR149" s="392"/>
      <c r="JBS149" s="395"/>
      <c r="JBT149" s="396"/>
      <c r="JBU149" s="397"/>
      <c r="JBV149" s="415"/>
      <c r="JBW149" s="393"/>
      <c r="JBX149" s="392"/>
      <c r="JBY149" s="395"/>
      <c r="JBZ149" s="396"/>
      <c r="JCA149" s="397"/>
      <c r="JCB149" s="415"/>
      <c r="JCC149" s="393"/>
      <c r="JCD149" s="392"/>
      <c r="JCE149" s="395"/>
      <c r="JCF149" s="396"/>
      <c r="JCG149" s="397"/>
      <c r="JCH149" s="415"/>
      <c r="JCI149" s="393"/>
      <c r="JCJ149" s="392"/>
      <c r="JCK149" s="395"/>
      <c r="JCL149" s="396"/>
      <c r="JCM149" s="397"/>
      <c r="JCN149" s="415"/>
      <c r="JCO149" s="393"/>
      <c r="JCP149" s="392"/>
      <c r="JCQ149" s="395"/>
      <c r="JCR149" s="396"/>
      <c r="JCS149" s="397"/>
      <c r="JCT149" s="415"/>
      <c r="JCU149" s="393"/>
      <c r="JCV149" s="392"/>
      <c r="JCW149" s="395"/>
      <c r="JCX149" s="396"/>
      <c r="JCY149" s="397"/>
      <c r="JCZ149" s="415"/>
      <c r="JDA149" s="393"/>
      <c r="JDB149" s="392"/>
      <c r="JDC149" s="395"/>
      <c r="JDD149" s="396"/>
      <c r="JDE149" s="397"/>
      <c r="JDF149" s="415"/>
      <c r="JDG149" s="393"/>
      <c r="JDH149" s="392"/>
      <c r="JDI149" s="395"/>
      <c r="JDJ149" s="396"/>
      <c r="JDK149" s="397"/>
      <c r="JDL149" s="415"/>
      <c r="JDM149" s="393"/>
      <c r="JDN149" s="392"/>
      <c r="JDO149" s="395"/>
      <c r="JDP149" s="396"/>
      <c r="JDQ149" s="397"/>
      <c r="JDR149" s="415"/>
      <c r="JDS149" s="393"/>
      <c r="JDT149" s="392"/>
      <c r="JDU149" s="395"/>
      <c r="JDV149" s="396"/>
      <c r="JDW149" s="397"/>
      <c r="JDX149" s="415"/>
      <c r="JDY149" s="393"/>
      <c r="JDZ149" s="392"/>
      <c r="JEA149" s="395"/>
      <c r="JEB149" s="396"/>
      <c r="JEC149" s="397"/>
      <c r="JED149" s="415"/>
      <c r="JEE149" s="393"/>
      <c r="JEF149" s="392"/>
      <c r="JEG149" s="395"/>
      <c r="JEH149" s="396"/>
      <c r="JEI149" s="397"/>
      <c r="JEJ149" s="415"/>
      <c r="JEK149" s="393"/>
      <c r="JEL149" s="392"/>
      <c r="JEM149" s="395"/>
      <c r="JEN149" s="396"/>
      <c r="JEO149" s="397"/>
      <c r="JEP149" s="415"/>
      <c r="JEQ149" s="393"/>
      <c r="JER149" s="392"/>
      <c r="JES149" s="395"/>
      <c r="JET149" s="396"/>
      <c r="JEU149" s="397"/>
      <c r="JEV149" s="415"/>
      <c r="JEW149" s="393"/>
      <c r="JEX149" s="392"/>
      <c r="JEY149" s="395"/>
      <c r="JEZ149" s="396"/>
      <c r="JFA149" s="397"/>
      <c r="JFB149" s="415"/>
      <c r="JFC149" s="393"/>
      <c r="JFD149" s="392"/>
      <c r="JFE149" s="395"/>
      <c r="JFF149" s="396"/>
      <c r="JFG149" s="397"/>
      <c r="JFH149" s="415"/>
      <c r="JFI149" s="393"/>
      <c r="JFJ149" s="392"/>
      <c r="JFK149" s="395"/>
      <c r="JFL149" s="396"/>
      <c r="JFM149" s="397"/>
      <c r="JFN149" s="415"/>
      <c r="JFO149" s="393"/>
      <c r="JFP149" s="392"/>
      <c r="JFQ149" s="395"/>
      <c r="JFR149" s="396"/>
      <c r="JFS149" s="397"/>
      <c r="JFT149" s="415"/>
      <c r="JFU149" s="393"/>
      <c r="JFV149" s="392"/>
      <c r="JFW149" s="395"/>
      <c r="JFX149" s="396"/>
      <c r="JFY149" s="397"/>
      <c r="JFZ149" s="415"/>
      <c r="JGA149" s="393"/>
      <c r="JGB149" s="392"/>
      <c r="JGC149" s="395"/>
      <c r="JGD149" s="396"/>
      <c r="JGE149" s="397"/>
      <c r="JGF149" s="415"/>
      <c r="JGG149" s="393"/>
      <c r="JGH149" s="392"/>
      <c r="JGI149" s="395"/>
      <c r="JGJ149" s="396"/>
      <c r="JGK149" s="397"/>
      <c r="JGL149" s="415"/>
      <c r="JGM149" s="393"/>
      <c r="JGN149" s="392"/>
      <c r="JGO149" s="395"/>
      <c r="JGP149" s="396"/>
      <c r="JGQ149" s="397"/>
      <c r="JGR149" s="415"/>
      <c r="JGS149" s="393"/>
      <c r="JGT149" s="392"/>
      <c r="JGU149" s="395"/>
      <c r="JGV149" s="396"/>
      <c r="JGW149" s="397"/>
      <c r="JGX149" s="415"/>
      <c r="JGY149" s="393"/>
      <c r="JGZ149" s="392"/>
      <c r="JHA149" s="395"/>
      <c r="JHB149" s="396"/>
      <c r="JHC149" s="397"/>
      <c r="JHD149" s="415"/>
      <c r="JHE149" s="393"/>
      <c r="JHF149" s="392"/>
      <c r="JHG149" s="395"/>
      <c r="JHH149" s="396"/>
      <c r="JHI149" s="397"/>
      <c r="JHJ149" s="415"/>
      <c r="JHK149" s="393"/>
      <c r="JHL149" s="392"/>
      <c r="JHM149" s="395"/>
      <c r="JHN149" s="396"/>
      <c r="JHO149" s="397"/>
      <c r="JHP149" s="415"/>
      <c r="JHQ149" s="393"/>
      <c r="JHR149" s="392"/>
      <c r="JHS149" s="395"/>
      <c r="JHT149" s="396"/>
      <c r="JHU149" s="397"/>
      <c r="JHV149" s="415"/>
      <c r="JHW149" s="393"/>
      <c r="JHX149" s="392"/>
      <c r="JHY149" s="395"/>
      <c r="JHZ149" s="396"/>
      <c r="JIA149" s="397"/>
      <c r="JIB149" s="415"/>
      <c r="JIC149" s="393"/>
      <c r="JID149" s="392"/>
      <c r="JIE149" s="395"/>
      <c r="JIF149" s="396"/>
      <c r="JIG149" s="397"/>
      <c r="JIH149" s="415"/>
      <c r="JII149" s="393"/>
      <c r="JIJ149" s="392"/>
      <c r="JIK149" s="395"/>
      <c r="JIL149" s="396"/>
      <c r="JIM149" s="397"/>
      <c r="JIN149" s="415"/>
      <c r="JIO149" s="393"/>
      <c r="JIP149" s="392"/>
      <c r="JIQ149" s="395"/>
      <c r="JIR149" s="396"/>
      <c r="JIS149" s="397"/>
      <c r="JIT149" s="415"/>
      <c r="JIU149" s="393"/>
      <c r="JIV149" s="392"/>
      <c r="JIW149" s="395"/>
      <c r="JIX149" s="396"/>
      <c r="JIY149" s="397"/>
      <c r="JIZ149" s="415"/>
      <c r="JJA149" s="393"/>
      <c r="JJB149" s="392"/>
      <c r="JJC149" s="395"/>
      <c r="JJD149" s="396"/>
      <c r="JJE149" s="397"/>
      <c r="JJF149" s="415"/>
      <c r="JJG149" s="393"/>
      <c r="JJH149" s="392"/>
      <c r="JJI149" s="395"/>
      <c r="JJJ149" s="396"/>
      <c r="JJK149" s="397"/>
      <c r="JJL149" s="415"/>
      <c r="JJM149" s="393"/>
      <c r="JJN149" s="392"/>
      <c r="JJO149" s="395"/>
      <c r="JJP149" s="396"/>
      <c r="JJQ149" s="397"/>
      <c r="JJR149" s="415"/>
      <c r="JJS149" s="393"/>
      <c r="JJT149" s="392"/>
      <c r="JJU149" s="395"/>
      <c r="JJV149" s="396"/>
      <c r="JJW149" s="397"/>
      <c r="JJX149" s="415"/>
      <c r="JJY149" s="393"/>
      <c r="JJZ149" s="392"/>
      <c r="JKA149" s="395"/>
      <c r="JKB149" s="396"/>
      <c r="JKC149" s="397"/>
      <c r="JKD149" s="415"/>
      <c r="JKE149" s="393"/>
      <c r="JKF149" s="392"/>
      <c r="JKG149" s="395"/>
      <c r="JKH149" s="396"/>
      <c r="JKI149" s="397"/>
      <c r="JKJ149" s="415"/>
      <c r="JKK149" s="393"/>
      <c r="JKL149" s="392"/>
      <c r="JKM149" s="395"/>
      <c r="JKN149" s="396"/>
      <c r="JKO149" s="397"/>
      <c r="JKP149" s="415"/>
      <c r="JKQ149" s="393"/>
      <c r="JKR149" s="392"/>
      <c r="JKS149" s="395"/>
      <c r="JKT149" s="396"/>
      <c r="JKU149" s="397"/>
      <c r="JKV149" s="415"/>
      <c r="JKW149" s="393"/>
      <c r="JKX149" s="392"/>
      <c r="JKY149" s="395"/>
      <c r="JKZ149" s="396"/>
      <c r="JLA149" s="397"/>
      <c r="JLB149" s="415"/>
      <c r="JLC149" s="393"/>
      <c r="JLD149" s="392"/>
      <c r="JLE149" s="395"/>
      <c r="JLF149" s="396"/>
      <c r="JLG149" s="397"/>
      <c r="JLH149" s="415"/>
      <c r="JLI149" s="393"/>
      <c r="JLJ149" s="392"/>
      <c r="JLK149" s="395"/>
      <c r="JLL149" s="396"/>
      <c r="JLM149" s="397"/>
      <c r="JLN149" s="415"/>
      <c r="JLO149" s="393"/>
      <c r="JLP149" s="392"/>
      <c r="JLQ149" s="395"/>
      <c r="JLR149" s="396"/>
      <c r="JLS149" s="397"/>
      <c r="JLT149" s="415"/>
      <c r="JLU149" s="393"/>
      <c r="JLV149" s="392"/>
      <c r="JLW149" s="395"/>
      <c r="JLX149" s="396"/>
      <c r="JLY149" s="397"/>
      <c r="JLZ149" s="415"/>
      <c r="JMA149" s="393"/>
      <c r="JMB149" s="392"/>
      <c r="JMC149" s="395"/>
      <c r="JMD149" s="396"/>
      <c r="JME149" s="397"/>
      <c r="JMF149" s="415"/>
      <c r="JMG149" s="393"/>
      <c r="JMH149" s="392"/>
      <c r="JMI149" s="395"/>
      <c r="JMJ149" s="396"/>
      <c r="JMK149" s="397"/>
      <c r="JML149" s="415"/>
      <c r="JMM149" s="393"/>
      <c r="JMN149" s="392"/>
      <c r="JMO149" s="395"/>
      <c r="JMP149" s="396"/>
      <c r="JMQ149" s="397"/>
      <c r="JMR149" s="415"/>
      <c r="JMS149" s="393"/>
      <c r="JMT149" s="392"/>
      <c r="JMU149" s="395"/>
      <c r="JMV149" s="396"/>
      <c r="JMW149" s="397"/>
      <c r="JMX149" s="415"/>
      <c r="JMY149" s="393"/>
      <c r="JMZ149" s="392"/>
      <c r="JNA149" s="395"/>
      <c r="JNB149" s="396"/>
      <c r="JNC149" s="397"/>
      <c r="JND149" s="415"/>
      <c r="JNE149" s="393"/>
      <c r="JNF149" s="392"/>
      <c r="JNG149" s="395"/>
      <c r="JNH149" s="396"/>
      <c r="JNI149" s="397"/>
      <c r="JNJ149" s="415"/>
      <c r="JNK149" s="393"/>
      <c r="JNL149" s="392"/>
      <c r="JNM149" s="395"/>
      <c r="JNN149" s="396"/>
      <c r="JNO149" s="397"/>
      <c r="JNP149" s="415"/>
      <c r="JNQ149" s="393"/>
      <c r="JNR149" s="392"/>
      <c r="JNS149" s="395"/>
      <c r="JNT149" s="396"/>
      <c r="JNU149" s="397"/>
      <c r="JNV149" s="415"/>
      <c r="JNW149" s="393"/>
      <c r="JNX149" s="392"/>
      <c r="JNY149" s="395"/>
      <c r="JNZ149" s="396"/>
      <c r="JOA149" s="397"/>
      <c r="JOB149" s="415"/>
      <c r="JOC149" s="393"/>
      <c r="JOD149" s="392"/>
      <c r="JOE149" s="395"/>
      <c r="JOF149" s="396"/>
      <c r="JOG149" s="397"/>
      <c r="JOH149" s="415"/>
      <c r="JOI149" s="393"/>
      <c r="JOJ149" s="392"/>
      <c r="JOK149" s="395"/>
      <c r="JOL149" s="396"/>
      <c r="JOM149" s="397"/>
      <c r="JON149" s="415"/>
      <c r="JOO149" s="393"/>
      <c r="JOP149" s="392"/>
      <c r="JOQ149" s="395"/>
      <c r="JOR149" s="396"/>
      <c r="JOS149" s="397"/>
      <c r="JOT149" s="415"/>
      <c r="JOU149" s="393"/>
      <c r="JOV149" s="392"/>
      <c r="JOW149" s="395"/>
      <c r="JOX149" s="396"/>
      <c r="JOY149" s="397"/>
      <c r="JOZ149" s="415"/>
      <c r="JPA149" s="393"/>
      <c r="JPB149" s="392"/>
      <c r="JPC149" s="395"/>
      <c r="JPD149" s="396"/>
      <c r="JPE149" s="397"/>
      <c r="JPF149" s="415"/>
      <c r="JPG149" s="393"/>
      <c r="JPH149" s="392"/>
      <c r="JPI149" s="395"/>
      <c r="JPJ149" s="396"/>
      <c r="JPK149" s="397"/>
      <c r="JPL149" s="415"/>
      <c r="JPM149" s="393"/>
      <c r="JPN149" s="392"/>
      <c r="JPO149" s="395"/>
      <c r="JPP149" s="396"/>
      <c r="JPQ149" s="397"/>
      <c r="JPR149" s="415"/>
      <c r="JPS149" s="393"/>
      <c r="JPT149" s="392"/>
      <c r="JPU149" s="395"/>
      <c r="JPV149" s="396"/>
      <c r="JPW149" s="397"/>
      <c r="JPX149" s="415"/>
      <c r="JPY149" s="393"/>
      <c r="JPZ149" s="392"/>
      <c r="JQA149" s="395"/>
      <c r="JQB149" s="396"/>
      <c r="JQC149" s="397"/>
      <c r="JQD149" s="415"/>
      <c r="JQE149" s="393"/>
      <c r="JQF149" s="392"/>
      <c r="JQG149" s="395"/>
      <c r="JQH149" s="396"/>
      <c r="JQI149" s="397"/>
      <c r="JQJ149" s="415"/>
      <c r="JQK149" s="393"/>
      <c r="JQL149" s="392"/>
      <c r="JQM149" s="395"/>
      <c r="JQN149" s="396"/>
      <c r="JQO149" s="397"/>
      <c r="JQP149" s="415"/>
      <c r="JQQ149" s="393"/>
      <c r="JQR149" s="392"/>
      <c r="JQS149" s="395"/>
      <c r="JQT149" s="396"/>
      <c r="JQU149" s="397"/>
      <c r="JQV149" s="415"/>
      <c r="JQW149" s="393"/>
      <c r="JQX149" s="392"/>
      <c r="JQY149" s="395"/>
      <c r="JQZ149" s="396"/>
      <c r="JRA149" s="397"/>
      <c r="JRB149" s="415"/>
      <c r="JRC149" s="393"/>
      <c r="JRD149" s="392"/>
      <c r="JRE149" s="395"/>
      <c r="JRF149" s="396"/>
      <c r="JRG149" s="397"/>
      <c r="JRH149" s="415"/>
      <c r="JRI149" s="393"/>
      <c r="JRJ149" s="392"/>
      <c r="JRK149" s="395"/>
      <c r="JRL149" s="396"/>
      <c r="JRM149" s="397"/>
      <c r="JRN149" s="415"/>
      <c r="JRO149" s="393"/>
      <c r="JRP149" s="392"/>
      <c r="JRQ149" s="395"/>
      <c r="JRR149" s="396"/>
      <c r="JRS149" s="397"/>
      <c r="JRT149" s="415"/>
      <c r="JRU149" s="393"/>
      <c r="JRV149" s="392"/>
      <c r="JRW149" s="395"/>
      <c r="JRX149" s="396"/>
      <c r="JRY149" s="397"/>
      <c r="JRZ149" s="415"/>
      <c r="JSA149" s="393"/>
      <c r="JSB149" s="392"/>
      <c r="JSC149" s="395"/>
      <c r="JSD149" s="396"/>
      <c r="JSE149" s="397"/>
      <c r="JSF149" s="415"/>
      <c r="JSG149" s="393"/>
      <c r="JSH149" s="392"/>
      <c r="JSI149" s="395"/>
      <c r="JSJ149" s="396"/>
      <c r="JSK149" s="397"/>
      <c r="JSL149" s="415"/>
      <c r="JSM149" s="393"/>
      <c r="JSN149" s="392"/>
      <c r="JSO149" s="395"/>
      <c r="JSP149" s="396"/>
      <c r="JSQ149" s="397"/>
      <c r="JSR149" s="415"/>
      <c r="JSS149" s="393"/>
      <c r="JST149" s="392"/>
      <c r="JSU149" s="395"/>
      <c r="JSV149" s="396"/>
      <c r="JSW149" s="397"/>
      <c r="JSX149" s="415"/>
      <c r="JSY149" s="393"/>
      <c r="JSZ149" s="392"/>
      <c r="JTA149" s="395"/>
      <c r="JTB149" s="396"/>
      <c r="JTC149" s="397"/>
      <c r="JTD149" s="415"/>
      <c r="JTE149" s="393"/>
      <c r="JTF149" s="392"/>
      <c r="JTG149" s="395"/>
      <c r="JTH149" s="396"/>
      <c r="JTI149" s="397"/>
      <c r="JTJ149" s="415"/>
      <c r="JTK149" s="393"/>
      <c r="JTL149" s="392"/>
      <c r="JTM149" s="395"/>
      <c r="JTN149" s="396"/>
      <c r="JTO149" s="397"/>
      <c r="JTP149" s="415"/>
      <c r="JTQ149" s="393"/>
      <c r="JTR149" s="392"/>
      <c r="JTS149" s="395"/>
      <c r="JTT149" s="396"/>
      <c r="JTU149" s="397"/>
      <c r="JTV149" s="415"/>
      <c r="JTW149" s="393"/>
      <c r="JTX149" s="392"/>
      <c r="JTY149" s="395"/>
      <c r="JTZ149" s="396"/>
      <c r="JUA149" s="397"/>
      <c r="JUB149" s="415"/>
      <c r="JUC149" s="393"/>
      <c r="JUD149" s="392"/>
      <c r="JUE149" s="395"/>
      <c r="JUF149" s="396"/>
      <c r="JUG149" s="397"/>
      <c r="JUH149" s="415"/>
      <c r="JUI149" s="393"/>
      <c r="JUJ149" s="392"/>
      <c r="JUK149" s="395"/>
      <c r="JUL149" s="396"/>
      <c r="JUM149" s="397"/>
      <c r="JUN149" s="415"/>
      <c r="JUO149" s="393"/>
      <c r="JUP149" s="392"/>
      <c r="JUQ149" s="395"/>
      <c r="JUR149" s="396"/>
      <c r="JUS149" s="397"/>
      <c r="JUT149" s="415"/>
      <c r="JUU149" s="393"/>
      <c r="JUV149" s="392"/>
      <c r="JUW149" s="395"/>
      <c r="JUX149" s="396"/>
      <c r="JUY149" s="397"/>
      <c r="JUZ149" s="415"/>
      <c r="JVA149" s="393"/>
      <c r="JVB149" s="392"/>
      <c r="JVC149" s="395"/>
      <c r="JVD149" s="396"/>
      <c r="JVE149" s="397"/>
      <c r="JVF149" s="415"/>
      <c r="JVG149" s="393"/>
      <c r="JVH149" s="392"/>
      <c r="JVI149" s="395"/>
      <c r="JVJ149" s="396"/>
      <c r="JVK149" s="397"/>
      <c r="JVL149" s="415"/>
      <c r="JVM149" s="393"/>
      <c r="JVN149" s="392"/>
      <c r="JVO149" s="395"/>
      <c r="JVP149" s="396"/>
      <c r="JVQ149" s="397"/>
      <c r="JVR149" s="415"/>
      <c r="JVS149" s="393"/>
      <c r="JVT149" s="392"/>
      <c r="JVU149" s="395"/>
      <c r="JVV149" s="396"/>
      <c r="JVW149" s="397"/>
      <c r="JVX149" s="415"/>
      <c r="JVY149" s="393"/>
      <c r="JVZ149" s="392"/>
      <c r="JWA149" s="395"/>
      <c r="JWB149" s="396"/>
      <c r="JWC149" s="397"/>
      <c r="JWD149" s="415"/>
      <c r="JWE149" s="393"/>
      <c r="JWF149" s="392"/>
      <c r="JWG149" s="395"/>
      <c r="JWH149" s="396"/>
      <c r="JWI149" s="397"/>
      <c r="JWJ149" s="415"/>
      <c r="JWK149" s="393"/>
      <c r="JWL149" s="392"/>
      <c r="JWM149" s="395"/>
      <c r="JWN149" s="396"/>
      <c r="JWO149" s="397"/>
      <c r="JWP149" s="415"/>
      <c r="JWQ149" s="393"/>
      <c r="JWR149" s="392"/>
      <c r="JWS149" s="395"/>
      <c r="JWT149" s="396"/>
      <c r="JWU149" s="397"/>
      <c r="JWV149" s="415"/>
      <c r="JWW149" s="393"/>
      <c r="JWX149" s="392"/>
      <c r="JWY149" s="395"/>
      <c r="JWZ149" s="396"/>
      <c r="JXA149" s="397"/>
      <c r="JXB149" s="415"/>
      <c r="JXC149" s="393"/>
      <c r="JXD149" s="392"/>
      <c r="JXE149" s="395"/>
      <c r="JXF149" s="396"/>
      <c r="JXG149" s="397"/>
      <c r="JXH149" s="415"/>
      <c r="JXI149" s="393"/>
      <c r="JXJ149" s="392"/>
      <c r="JXK149" s="395"/>
      <c r="JXL149" s="396"/>
      <c r="JXM149" s="397"/>
      <c r="JXN149" s="415"/>
      <c r="JXO149" s="393"/>
      <c r="JXP149" s="392"/>
      <c r="JXQ149" s="395"/>
      <c r="JXR149" s="396"/>
      <c r="JXS149" s="397"/>
      <c r="JXT149" s="415"/>
      <c r="JXU149" s="393"/>
      <c r="JXV149" s="392"/>
      <c r="JXW149" s="395"/>
      <c r="JXX149" s="396"/>
      <c r="JXY149" s="397"/>
      <c r="JXZ149" s="415"/>
      <c r="JYA149" s="393"/>
      <c r="JYB149" s="392"/>
      <c r="JYC149" s="395"/>
      <c r="JYD149" s="396"/>
      <c r="JYE149" s="397"/>
      <c r="JYF149" s="415"/>
      <c r="JYG149" s="393"/>
      <c r="JYH149" s="392"/>
      <c r="JYI149" s="395"/>
      <c r="JYJ149" s="396"/>
      <c r="JYK149" s="397"/>
      <c r="JYL149" s="415"/>
      <c r="JYM149" s="393"/>
      <c r="JYN149" s="392"/>
      <c r="JYO149" s="395"/>
      <c r="JYP149" s="396"/>
      <c r="JYQ149" s="397"/>
      <c r="JYR149" s="415"/>
      <c r="JYS149" s="393"/>
      <c r="JYT149" s="392"/>
      <c r="JYU149" s="395"/>
      <c r="JYV149" s="396"/>
      <c r="JYW149" s="397"/>
      <c r="JYX149" s="415"/>
      <c r="JYY149" s="393"/>
      <c r="JYZ149" s="392"/>
      <c r="JZA149" s="395"/>
      <c r="JZB149" s="396"/>
      <c r="JZC149" s="397"/>
      <c r="JZD149" s="415"/>
      <c r="JZE149" s="393"/>
      <c r="JZF149" s="392"/>
      <c r="JZG149" s="395"/>
      <c r="JZH149" s="396"/>
      <c r="JZI149" s="397"/>
      <c r="JZJ149" s="415"/>
      <c r="JZK149" s="393"/>
      <c r="JZL149" s="392"/>
      <c r="JZM149" s="395"/>
      <c r="JZN149" s="396"/>
      <c r="JZO149" s="397"/>
      <c r="JZP149" s="415"/>
      <c r="JZQ149" s="393"/>
      <c r="JZR149" s="392"/>
      <c r="JZS149" s="395"/>
      <c r="JZT149" s="396"/>
      <c r="JZU149" s="397"/>
      <c r="JZV149" s="415"/>
      <c r="JZW149" s="393"/>
      <c r="JZX149" s="392"/>
      <c r="JZY149" s="395"/>
      <c r="JZZ149" s="396"/>
      <c r="KAA149" s="397"/>
      <c r="KAB149" s="415"/>
      <c r="KAC149" s="393"/>
      <c r="KAD149" s="392"/>
      <c r="KAE149" s="395"/>
      <c r="KAF149" s="396"/>
      <c r="KAG149" s="397"/>
      <c r="KAH149" s="415"/>
      <c r="KAI149" s="393"/>
      <c r="KAJ149" s="392"/>
      <c r="KAK149" s="395"/>
      <c r="KAL149" s="396"/>
      <c r="KAM149" s="397"/>
      <c r="KAN149" s="415"/>
      <c r="KAO149" s="393"/>
      <c r="KAP149" s="392"/>
      <c r="KAQ149" s="395"/>
      <c r="KAR149" s="396"/>
      <c r="KAS149" s="397"/>
      <c r="KAT149" s="415"/>
      <c r="KAU149" s="393"/>
      <c r="KAV149" s="392"/>
      <c r="KAW149" s="395"/>
      <c r="KAX149" s="396"/>
      <c r="KAY149" s="397"/>
      <c r="KAZ149" s="415"/>
      <c r="KBA149" s="393"/>
      <c r="KBB149" s="392"/>
      <c r="KBC149" s="395"/>
      <c r="KBD149" s="396"/>
      <c r="KBE149" s="397"/>
      <c r="KBF149" s="415"/>
      <c r="KBG149" s="393"/>
      <c r="KBH149" s="392"/>
      <c r="KBI149" s="395"/>
      <c r="KBJ149" s="396"/>
      <c r="KBK149" s="397"/>
      <c r="KBL149" s="415"/>
      <c r="KBM149" s="393"/>
      <c r="KBN149" s="392"/>
      <c r="KBO149" s="395"/>
      <c r="KBP149" s="396"/>
      <c r="KBQ149" s="397"/>
      <c r="KBR149" s="415"/>
      <c r="KBS149" s="393"/>
      <c r="KBT149" s="392"/>
      <c r="KBU149" s="395"/>
      <c r="KBV149" s="396"/>
      <c r="KBW149" s="397"/>
      <c r="KBX149" s="415"/>
      <c r="KBY149" s="393"/>
      <c r="KBZ149" s="392"/>
      <c r="KCA149" s="395"/>
      <c r="KCB149" s="396"/>
      <c r="KCC149" s="397"/>
      <c r="KCD149" s="415"/>
      <c r="KCE149" s="393"/>
      <c r="KCF149" s="392"/>
      <c r="KCG149" s="395"/>
      <c r="KCH149" s="396"/>
      <c r="KCI149" s="397"/>
      <c r="KCJ149" s="415"/>
      <c r="KCK149" s="393"/>
      <c r="KCL149" s="392"/>
      <c r="KCM149" s="395"/>
      <c r="KCN149" s="396"/>
      <c r="KCO149" s="397"/>
      <c r="KCP149" s="415"/>
      <c r="KCQ149" s="393"/>
      <c r="KCR149" s="392"/>
      <c r="KCS149" s="395"/>
      <c r="KCT149" s="396"/>
      <c r="KCU149" s="397"/>
      <c r="KCV149" s="415"/>
      <c r="KCW149" s="393"/>
      <c r="KCX149" s="392"/>
      <c r="KCY149" s="395"/>
      <c r="KCZ149" s="396"/>
      <c r="KDA149" s="397"/>
      <c r="KDB149" s="415"/>
      <c r="KDC149" s="393"/>
      <c r="KDD149" s="392"/>
      <c r="KDE149" s="395"/>
      <c r="KDF149" s="396"/>
      <c r="KDG149" s="397"/>
      <c r="KDH149" s="415"/>
      <c r="KDI149" s="393"/>
      <c r="KDJ149" s="392"/>
      <c r="KDK149" s="395"/>
      <c r="KDL149" s="396"/>
      <c r="KDM149" s="397"/>
      <c r="KDN149" s="415"/>
      <c r="KDO149" s="393"/>
      <c r="KDP149" s="392"/>
      <c r="KDQ149" s="395"/>
      <c r="KDR149" s="396"/>
      <c r="KDS149" s="397"/>
      <c r="KDT149" s="415"/>
      <c r="KDU149" s="393"/>
      <c r="KDV149" s="392"/>
      <c r="KDW149" s="395"/>
      <c r="KDX149" s="396"/>
      <c r="KDY149" s="397"/>
      <c r="KDZ149" s="415"/>
      <c r="KEA149" s="393"/>
      <c r="KEB149" s="392"/>
      <c r="KEC149" s="395"/>
      <c r="KED149" s="396"/>
      <c r="KEE149" s="397"/>
      <c r="KEF149" s="415"/>
      <c r="KEG149" s="393"/>
      <c r="KEH149" s="392"/>
      <c r="KEI149" s="395"/>
      <c r="KEJ149" s="396"/>
      <c r="KEK149" s="397"/>
      <c r="KEL149" s="415"/>
      <c r="KEM149" s="393"/>
      <c r="KEN149" s="392"/>
      <c r="KEO149" s="395"/>
      <c r="KEP149" s="396"/>
      <c r="KEQ149" s="397"/>
      <c r="KER149" s="415"/>
      <c r="KES149" s="393"/>
      <c r="KET149" s="392"/>
      <c r="KEU149" s="395"/>
      <c r="KEV149" s="396"/>
      <c r="KEW149" s="397"/>
      <c r="KEX149" s="415"/>
      <c r="KEY149" s="393"/>
      <c r="KEZ149" s="392"/>
      <c r="KFA149" s="395"/>
      <c r="KFB149" s="396"/>
      <c r="KFC149" s="397"/>
      <c r="KFD149" s="415"/>
      <c r="KFE149" s="393"/>
      <c r="KFF149" s="392"/>
      <c r="KFG149" s="395"/>
      <c r="KFH149" s="396"/>
      <c r="KFI149" s="397"/>
      <c r="KFJ149" s="415"/>
      <c r="KFK149" s="393"/>
      <c r="KFL149" s="392"/>
      <c r="KFM149" s="395"/>
      <c r="KFN149" s="396"/>
      <c r="KFO149" s="397"/>
      <c r="KFP149" s="415"/>
      <c r="KFQ149" s="393"/>
      <c r="KFR149" s="392"/>
      <c r="KFS149" s="395"/>
      <c r="KFT149" s="396"/>
      <c r="KFU149" s="397"/>
      <c r="KFV149" s="415"/>
      <c r="KFW149" s="393"/>
      <c r="KFX149" s="392"/>
      <c r="KFY149" s="395"/>
      <c r="KFZ149" s="396"/>
      <c r="KGA149" s="397"/>
      <c r="KGB149" s="415"/>
      <c r="KGC149" s="393"/>
      <c r="KGD149" s="392"/>
      <c r="KGE149" s="395"/>
      <c r="KGF149" s="396"/>
      <c r="KGG149" s="397"/>
      <c r="KGH149" s="415"/>
      <c r="KGI149" s="393"/>
      <c r="KGJ149" s="392"/>
      <c r="KGK149" s="395"/>
      <c r="KGL149" s="396"/>
      <c r="KGM149" s="397"/>
      <c r="KGN149" s="415"/>
      <c r="KGO149" s="393"/>
      <c r="KGP149" s="392"/>
      <c r="KGQ149" s="395"/>
      <c r="KGR149" s="396"/>
      <c r="KGS149" s="397"/>
      <c r="KGT149" s="415"/>
      <c r="KGU149" s="393"/>
      <c r="KGV149" s="392"/>
      <c r="KGW149" s="395"/>
      <c r="KGX149" s="396"/>
      <c r="KGY149" s="397"/>
      <c r="KGZ149" s="415"/>
      <c r="KHA149" s="393"/>
      <c r="KHB149" s="392"/>
      <c r="KHC149" s="395"/>
      <c r="KHD149" s="396"/>
      <c r="KHE149" s="397"/>
      <c r="KHF149" s="415"/>
      <c r="KHG149" s="393"/>
      <c r="KHH149" s="392"/>
      <c r="KHI149" s="395"/>
      <c r="KHJ149" s="396"/>
      <c r="KHK149" s="397"/>
      <c r="KHL149" s="415"/>
      <c r="KHM149" s="393"/>
      <c r="KHN149" s="392"/>
      <c r="KHO149" s="395"/>
      <c r="KHP149" s="396"/>
      <c r="KHQ149" s="397"/>
      <c r="KHR149" s="415"/>
      <c r="KHS149" s="393"/>
      <c r="KHT149" s="392"/>
      <c r="KHU149" s="395"/>
      <c r="KHV149" s="396"/>
      <c r="KHW149" s="397"/>
      <c r="KHX149" s="415"/>
      <c r="KHY149" s="393"/>
      <c r="KHZ149" s="392"/>
      <c r="KIA149" s="395"/>
      <c r="KIB149" s="396"/>
      <c r="KIC149" s="397"/>
      <c r="KID149" s="415"/>
      <c r="KIE149" s="393"/>
      <c r="KIF149" s="392"/>
      <c r="KIG149" s="395"/>
      <c r="KIH149" s="396"/>
      <c r="KII149" s="397"/>
      <c r="KIJ149" s="415"/>
      <c r="KIK149" s="393"/>
      <c r="KIL149" s="392"/>
      <c r="KIM149" s="395"/>
      <c r="KIN149" s="396"/>
      <c r="KIO149" s="397"/>
      <c r="KIP149" s="415"/>
      <c r="KIQ149" s="393"/>
      <c r="KIR149" s="392"/>
      <c r="KIS149" s="395"/>
      <c r="KIT149" s="396"/>
      <c r="KIU149" s="397"/>
      <c r="KIV149" s="415"/>
      <c r="KIW149" s="393"/>
      <c r="KIX149" s="392"/>
      <c r="KIY149" s="395"/>
      <c r="KIZ149" s="396"/>
      <c r="KJA149" s="397"/>
      <c r="KJB149" s="415"/>
      <c r="KJC149" s="393"/>
      <c r="KJD149" s="392"/>
      <c r="KJE149" s="395"/>
      <c r="KJF149" s="396"/>
      <c r="KJG149" s="397"/>
      <c r="KJH149" s="415"/>
      <c r="KJI149" s="393"/>
      <c r="KJJ149" s="392"/>
      <c r="KJK149" s="395"/>
      <c r="KJL149" s="396"/>
      <c r="KJM149" s="397"/>
      <c r="KJN149" s="415"/>
      <c r="KJO149" s="393"/>
      <c r="KJP149" s="392"/>
      <c r="KJQ149" s="395"/>
      <c r="KJR149" s="396"/>
      <c r="KJS149" s="397"/>
      <c r="KJT149" s="415"/>
      <c r="KJU149" s="393"/>
      <c r="KJV149" s="392"/>
      <c r="KJW149" s="395"/>
      <c r="KJX149" s="396"/>
      <c r="KJY149" s="397"/>
      <c r="KJZ149" s="415"/>
      <c r="KKA149" s="393"/>
      <c r="KKB149" s="392"/>
      <c r="KKC149" s="395"/>
      <c r="KKD149" s="396"/>
      <c r="KKE149" s="397"/>
      <c r="KKF149" s="415"/>
      <c r="KKG149" s="393"/>
      <c r="KKH149" s="392"/>
      <c r="KKI149" s="395"/>
      <c r="KKJ149" s="396"/>
      <c r="KKK149" s="397"/>
      <c r="KKL149" s="415"/>
      <c r="KKM149" s="393"/>
      <c r="KKN149" s="392"/>
      <c r="KKO149" s="395"/>
      <c r="KKP149" s="396"/>
      <c r="KKQ149" s="397"/>
      <c r="KKR149" s="415"/>
      <c r="KKS149" s="393"/>
      <c r="KKT149" s="392"/>
      <c r="KKU149" s="395"/>
      <c r="KKV149" s="396"/>
      <c r="KKW149" s="397"/>
      <c r="KKX149" s="415"/>
      <c r="KKY149" s="393"/>
      <c r="KKZ149" s="392"/>
      <c r="KLA149" s="395"/>
      <c r="KLB149" s="396"/>
      <c r="KLC149" s="397"/>
      <c r="KLD149" s="415"/>
      <c r="KLE149" s="393"/>
      <c r="KLF149" s="392"/>
      <c r="KLG149" s="395"/>
      <c r="KLH149" s="396"/>
      <c r="KLI149" s="397"/>
      <c r="KLJ149" s="415"/>
      <c r="KLK149" s="393"/>
      <c r="KLL149" s="392"/>
      <c r="KLM149" s="395"/>
      <c r="KLN149" s="396"/>
      <c r="KLO149" s="397"/>
      <c r="KLP149" s="415"/>
      <c r="KLQ149" s="393"/>
      <c r="KLR149" s="392"/>
      <c r="KLS149" s="395"/>
      <c r="KLT149" s="396"/>
      <c r="KLU149" s="397"/>
      <c r="KLV149" s="415"/>
      <c r="KLW149" s="393"/>
      <c r="KLX149" s="392"/>
      <c r="KLY149" s="395"/>
      <c r="KLZ149" s="396"/>
      <c r="KMA149" s="397"/>
      <c r="KMB149" s="415"/>
      <c r="KMC149" s="393"/>
      <c r="KMD149" s="392"/>
      <c r="KME149" s="395"/>
      <c r="KMF149" s="396"/>
      <c r="KMG149" s="397"/>
      <c r="KMH149" s="415"/>
      <c r="KMI149" s="393"/>
      <c r="KMJ149" s="392"/>
      <c r="KMK149" s="395"/>
      <c r="KML149" s="396"/>
      <c r="KMM149" s="397"/>
      <c r="KMN149" s="415"/>
      <c r="KMO149" s="393"/>
      <c r="KMP149" s="392"/>
      <c r="KMQ149" s="395"/>
      <c r="KMR149" s="396"/>
      <c r="KMS149" s="397"/>
      <c r="KMT149" s="415"/>
      <c r="KMU149" s="393"/>
      <c r="KMV149" s="392"/>
      <c r="KMW149" s="395"/>
      <c r="KMX149" s="396"/>
      <c r="KMY149" s="397"/>
      <c r="KMZ149" s="415"/>
      <c r="KNA149" s="393"/>
      <c r="KNB149" s="392"/>
      <c r="KNC149" s="395"/>
      <c r="KND149" s="396"/>
      <c r="KNE149" s="397"/>
      <c r="KNF149" s="415"/>
      <c r="KNG149" s="393"/>
      <c r="KNH149" s="392"/>
      <c r="KNI149" s="395"/>
      <c r="KNJ149" s="396"/>
      <c r="KNK149" s="397"/>
      <c r="KNL149" s="415"/>
      <c r="KNM149" s="393"/>
      <c r="KNN149" s="392"/>
      <c r="KNO149" s="395"/>
      <c r="KNP149" s="396"/>
      <c r="KNQ149" s="397"/>
      <c r="KNR149" s="415"/>
      <c r="KNS149" s="393"/>
      <c r="KNT149" s="392"/>
      <c r="KNU149" s="395"/>
      <c r="KNV149" s="396"/>
      <c r="KNW149" s="397"/>
      <c r="KNX149" s="415"/>
      <c r="KNY149" s="393"/>
      <c r="KNZ149" s="392"/>
      <c r="KOA149" s="395"/>
      <c r="KOB149" s="396"/>
      <c r="KOC149" s="397"/>
      <c r="KOD149" s="415"/>
      <c r="KOE149" s="393"/>
      <c r="KOF149" s="392"/>
      <c r="KOG149" s="395"/>
      <c r="KOH149" s="396"/>
      <c r="KOI149" s="397"/>
      <c r="KOJ149" s="415"/>
      <c r="KOK149" s="393"/>
      <c r="KOL149" s="392"/>
      <c r="KOM149" s="395"/>
      <c r="KON149" s="396"/>
      <c r="KOO149" s="397"/>
      <c r="KOP149" s="415"/>
      <c r="KOQ149" s="393"/>
      <c r="KOR149" s="392"/>
      <c r="KOS149" s="395"/>
      <c r="KOT149" s="396"/>
      <c r="KOU149" s="397"/>
      <c r="KOV149" s="415"/>
      <c r="KOW149" s="393"/>
      <c r="KOX149" s="392"/>
      <c r="KOY149" s="395"/>
      <c r="KOZ149" s="396"/>
      <c r="KPA149" s="397"/>
      <c r="KPB149" s="415"/>
      <c r="KPC149" s="393"/>
      <c r="KPD149" s="392"/>
      <c r="KPE149" s="395"/>
      <c r="KPF149" s="396"/>
      <c r="KPG149" s="397"/>
      <c r="KPH149" s="415"/>
      <c r="KPI149" s="393"/>
      <c r="KPJ149" s="392"/>
      <c r="KPK149" s="395"/>
      <c r="KPL149" s="396"/>
      <c r="KPM149" s="397"/>
      <c r="KPN149" s="415"/>
      <c r="KPO149" s="393"/>
      <c r="KPP149" s="392"/>
      <c r="KPQ149" s="395"/>
      <c r="KPR149" s="396"/>
      <c r="KPS149" s="397"/>
      <c r="KPT149" s="415"/>
      <c r="KPU149" s="393"/>
      <c r="KPV149" s="392"/>
      <c r="KPW149" s="395"/>
      <c r="KPX149" s="396"/>
      <c r="KPY149" s="397"/>
      <c r="KPZ149" s="415"/>
      <c r="KQA149" s="393"/>
      <c r="KQB149" s="392"/>
      <c r="KQC149" s="395"/>
      <c r="KQD149" s="396"/>
      <c r="KQE149" s="397"/>
      <c r="KQF149" s="415"/>
      <c r="KQG149" s="393"/>
      <c r="KQH149" s="392"/>
      <c r="KQI149" s="395"/>
      <c r="KQJ149" s="396"/>
      <c r="KQK149" s="397"/>
      <c r="KQL149" s="415"/>
      <c r="KQM149" s="393"/>
      <c r="KQN149" s="392"/>
      <c r="KQO149" s="395"/>
      <c r="KQP149" s="396"/>
      <c r="KQQ149" s="397"/>
      <c r="KQR149" s="415"/>
      <c r="KQS149" s="393"/>
      <c r="KQT149" s="392"/>
      <c r="KQU149" s="395"/>
      <c r="KQV149" s="396"/>
      <c r="KQW149" s="397"/>
      <c r="KQX149" s="415"/>
      <c r="KQY149" s="393"/>
      <c r="KQZ149" s="392"/>
      <c r="KRA149" s="395"/>
      <c r="KRB149" s="396"/>
      <c r="KRC149" s="397"/>
      <c r="KRD149" s="415"/>
      <c r="KRE149" s="393"/>
      <c r="KRF149" s="392"/>
      <c r="KRG149" s="395"/>
      <c r="KRH149" s="396"/>
      <c r="KRI149" s="397"/>
      <c r="KRJ149" s="415"/>
      <c r="KRK149" s="393"/>
      <c r="KRL149" s="392"/>
      <c r="KRM149" s="395"/>
      <c r="KRN149" s="396"/>
      <c r="KRO149" s="397"/>
      <c r="KRP149" s="415"/>
      <c r="KRQ149" s="393"/>
      <c r="KRR149" s="392"/>
      <c r="KRS149" s="395"/>
      <c r="KRT149" s="396"/>
      <c r="KRU149" s="397"/>
      <c r="KRV149" s="415"/>
      <c r="KRW149" s="393"/>
      <c r="KRX149" s="392"/>
      <c r="KRY149" s="395"/>
      <c r="KRZ149" s="396"/>
      <c r="KSA149" s="397"/>
      <c r="KSB149" s="415"/>
      <c r="KSC149" s="393"/>
      <c r="KSD149" s="392"/>
      <c r="KSE149" s="395"/>
      <c r="KSF149" s="396"/>
      <c r="KSG149" s="397"/>
      <c r="KSH149" s="415"/>
      <c r="KSI149" s="393"/>
      <c r="KSJ149" s="392"/>
      <c r="KSK149" s="395"/>
      <c r="KSL149" s="396"/>
      <c r="KSM149" s="397"/>
      <c r="KSN149" s="415"/>
      <c r="KSO149" s="393"/>
      <c r="KSP149" s="392"/>
      <c r="KSQ149" s="395"/>
      <c r="KSR149" s="396"/>
      <c r="KSS149" s="397"/>
      <c r="KST149" s="415"/>
      <c r="KSU149" s="393"/>
      <c r="KSV149" s="392"/>
      <c r="KSW149" s="395"/>
      <c r="KSX149" s="396"/>
      <c r="KSY149" s="397"/>
      <c r="KSZ149" s="415"/>
      <c r="KTA149" s="393"/>
      <c r="KTB149" s="392"/>
      <c r="KTC149" s="395"/>
      <c r="KTD149" s="396"/>
      <c r="KTE149" s="397"/>
      <c r="KTF149" s="415"/>
      <c r="KTG149" s="393"/>
      <c r="KTH149" s="392"/>
      <c r="KTI149" s="395"/>
      <c r="KTJ149" s="396"/>
      <c r="KTK149" s="397"/>
      <c r="KTL149" s="415"/>
      <c r="KTM149" s="393"/>
      <c r="KTN149" s="392"/>
      <c r="KTO149" s="395"/>
      <c r="KTP149" s="396"/>
      <c r="KTQ149" s="397"/>
      <c r="KTR149" s="415"/>
      <c r="KTS149" s="393"/>
      <c r="KTT149" s="392"/>
      <c r="KTU149" s="395"/>
      <c r="KTV149" s="396"/>
      <c r="KTW149" s="397"/>
      <c r="KTX149" s="415"/>
      <c r="KTY149" s="393"/>
      <c r="KTZ149" s="392"/>
      <c r="KUA149" s="395"/>
      <c r="KUB149" s="396"/>
      <c r="KUC149" s="397"/>
      <c r="KUD149" s="415"/>
      <c r="KUE149" s="393"/>
      <c r="KUF149" s="392"/>
      <c r="KUG149" s="395"/>
      <c r="KUH149" s="396"/>
      <c r="KUI149" s="397"/>
      <c r="KUJ149" s="415"/>
      <c r="KUK149" s="393"/>
      <c r="KUL149" s="392"/>
      <c r="KUM149" s="395"/>
      <c r="KUN149" s="396"/>
      <c r="KUO149" s="397"/>
      <c r="KUP149" s="415"/>
      <c r="KUQ149" s="393"/>
      <c r="KUR149" s="392"/>
      <c r="KUS149" s="395"/>
      <c r="KUT149" s="396"/>
      <c r="KUU149" s="397"/>
      <c r="KUV149" s="415"/>
      <c r="KUW149" s="393"/>
      <c r="KUX149" s="392"/>
      <c r="KUY149" s="395"/>
      <c r="KUZ149" s="396"/>
      <c r="KVA149" s="397"/>
      <c r="KVB149" s="415"/>
      <c r="KVC149" s="393"/>
      <c r="KVD149" s="392"/>
      <c r="KVE149" s="395"/>
      <c r="KVF149" s="396"/>
      <c r="KVG149" s="397"/>
      <c r="KVH149" s="415"/>
      <c r="KVI149" s="393"/>
      <c r="KVJ149" s="392"/>
      <c r="KVK149" s="395"/>
      <c r="KVL149" s="396"/>
      <c r="KVM149" s="397"/>
      <c r="KVN149" s="415"/>
      <c r="KVO149" s="393"/>
      <c r="KVP149" s="392"/>
      <c r="KVQ149" s="395"/>
      <c r="KVR149" s="396"/>
      <c r="KVS149" s="397"/>
      <c r="KVT149" s="415"/>
      <c r="KVU149" s="393"/>
      <c r="KVV149" s="392"/>
      <c r="KVW149" s="395"/>
      <c r="KVX149" s="396"/>
      <c r="KVY149" s="397"/>
      <c r="KVZ149" s="415"/>
      <c r="KWA149" s="393"/>
      <c r="KWB149" s="392"/>
      <c r="KWC149" s="395"/>
      <c r="KWD149" s="396"/>
      <c r="KWE149" s="397"/>
      <c r="KWF149" s="415"/>
      <c r="KWG149" s="393"/>
      <c r="KWH149" s="392"/>
      <c r="KWI149" s="395"/>
      <c r="KWJ149" s="396"/>
      <c r="KWK149" s="397"/>
      <c r="KWL149" s="415"/>
      <c r="KWM149" s="393"/>
      <c r="KWN149" s="392"/>
      <c r="KWO149" s="395"/>
      <c r="KWP149" s="396"/>
      <c r="KWQ149" s="397"/>
      <c r="KWR149" s="415"/>
      <c r="KWS149" s="393"/>
      <c r="KWT149" s="392"/>
      <c r="KWU149" s="395"/>
      <c r="KWV149" s="396"/>
      <c r="KWW149" s="397"/>
      <c r="KWX149" s="415"/>
      <c r="KWY149" s="393"/>
      <c r="KWZ149" s="392"/>
      <c r="KXA149" s="395"/>
      <c r="KXB149" s="396"/>
      <c r="KXC149" s="397"/>
      <c r="KXD149" s="415"/>
      <c r="KXE149" s="393"/>
      <c r="KXF149" s="392"/>
      <c r="KXG149" s="395"/>
      <c r="KXH149" s="396"/>
      <c r="KXI149" s="397"/>
      <c r="KXJ149" s="415"/>
      <c r="KXK149" s="393"/>
      <c r="KXL149" s="392"/>
      <c r="KXM149" s="395"/>
      <c r="KXN149" s="396"/>
      <c r="KXO149" s="397"/>
      <c r="KXP149" s="415"/>
      <c r="KXQ149" s="393"/>
      <c r="KXR149" s="392"/>
      <c r="KXS149" s="395"/>
      <c r="KXT149" s="396"/>
      <c r="KXU149" s="397"/>
      <c r="KXV149" s="415"/>
      <c r="KXW149" s="393"/>
      <c r="KXX149" s="392"/>
      <c r="KXY149" s="395"/>
      <c r="KXZ149" s="396"/>
      <c r="KYA149" s="397"/>
      <c r="KYB149" s="415"/>
      <c r="KYC149" s="393"/>
      <c r="KYD149" s="392"/>
      <c r="KYE149" s="395"/>
      <c r="KYF149" s="396"/>
      <c r="KYG149" s="397"/>
      <c r="KYH149" s="415"/>
      <c r="KYI149" s="393"/>
      <c r="KYJ149" s="392"/>
      <c r="KYK149" s="395"/>
      <c r="KYL149" s="396"/>
      <c r="KYM149" s="397"/>
      <c r="KYN149" s="415"/>
      <c r="KYO149" s="393"/>
      <c r="KYP149" s="392"/>
      <c r="KYQ149" s="395"/>
      <c r="KYR149" s="396"/>
      <c r="KYS149" s="397"/>
      <c r="KYT149" s="415"/>
      <c r="KYU149" s="393"/>
      <c r="KYV149" s="392"/>
      <c r="KYW149" s="395"/>
      <c r="KYX149" s="396"/>
      <c r="KYY149" s="397"/>
      <c r="KYZ149" s="415"/>
      <c r="KZA149" s="393"/>
      <c r="KZB149" s="392"/>
      <c r="KZC149" s="395"/>
      <c r="KZD149" s="396"/>
      <c r="KZE149" s="397"/>
      <c r="KZF149" s="415"/>
      <c r="KZG149" s="393"/>
      <c r="KZH149" s="392"/>
      <c r="KZI149" s="395"/>
      <c r="KZJ149" s="396"/>
      <c r="KZK149" s="397"/>
      <c r="KZL149" s="415"/>
      <c r="KZM149" s="393"/>
      <c r="KZN149" s="392"/>
      <c r="KZO149" s="395"/>
      <c r="KZP149" s="396"/>
      <c r="KZQ149" s="397"/>
      <c r="KZR149" s="415"/>
      <c r="KZS149" s="393"/>
      <c r="KZT149" s="392"/>
      <c r="KZU149" s="395"/>
      <c r="KZV149" s="396"/>
      <c r="KZW149" s="397"/>
      <c r="KZX149" s="415"/>
      <c r="KZY149" s="393"/>
      <c r="KZZ149" s="392"/>
      <c r="LAA149" s="395"/>
      <c r="LAB149" s="396"/>
      <c r="LAC149" s="397"/>
      <c r="LAD149" s="415"/>
      <c r="LAE149" s="393"/>
      <c r="LAF149" s="392"/>
      <c r="LAG149" s="395"/>
      <c r="LAH149" s="396"/>
      <c r="LAI149" s="397"/>
      <c r="LAJ149" s="415"/>
      <c r="LAK149" s="393"/>
      <c r="LAL149" s="392"/>
      <c r="LAM149" s="395"/>
      <c r="LAN149" s="396"/>
      <c r="LAO149" s="397"/>
      <c r="LAP149" s="415"/>
      <c r="LAQ149" s="393"/>
      <c r="LAR149" s="392"/>
      <c r="LAS149" s="395"/>
      <c r="LAT149" s="396"/>
      <c r="LAU149" s="397"/>
      <c r="LAV149" s="415"/>
      <c r="LAW149" s="393"/>
      <c r="LAX149" s="392"/>
      <c r="LAY149" s="395"/>
      <c r="LAZ149" s="396"/>
      <c r="LBA149" s="397"/>
      <c r="LBB149" s="415"/>
      <c r="LBC149" s="393"/>
      <c r="LBD149" s="392"/>
      <c r="LBE149" s="395"/>
      <c r="LBF149" s="396"/>
      <c r="LBG149" s="397"/>
      <c r="LBH149" s="415"/>
      <c r="LBI149" s="393"/>
      <c r="LBJ149" s="392"/>
      <c r="LBK149" s="395"/>
      <c r="LBL149" s="396"/>
      <c r="LBM149" s="397"/>
      <c r="LBN149" s="415"/>
      <c r="LBO149" s="393"/>
      <c r="LBP149" s="392"/>
      <c r="LBQ149" s="395"/>
      <c r="LBR149" s="396"/>
      <c r="LBS149" s="397"/>
      <c r="LBT149" s="415"/>
      <c r="LBU149" s="393"/>
      <c r="LBV149" s="392"/>
      <c r="LBW149" s="395"/>
      <c r="LBX149" s="396"/>
      <c r="LBY149" s="397"/>
      <c r="LBZ149" s="415"/>
      <c r="LCA149" s="393"/>
      <c r="LCB149" s="392"/>
      <c r="LCC149" s="395"/>
      <c r="LCD149" s="396"/>
      <c r="LCE149" s="397"/>
      <c r="LCF149" s="415"/>
      <c r="LCG149" s="393"/>
      <c r="LCH149" s="392"/>
      <c r="LCI149" s="395"/>
      <c r="LCJ149" s="396"/>
      <c r="LCK149" s="397"/>
      <c r="LCL149" s="415"/>
      <c r="LCM149" s="393"/>
      <c r="LCN149" s="392"/>
      <c r="LCO149" s="395"/>
      <c r="LCP149" s="396"/>
      <c r="LCQ149" s="397"/>
      <c r="LCR149" s="415"/>
      <c r="LCS149" s="393"/>
      <c r="LCT149" s="392"/>
      <c r="LCU149" s="395"/>
      <c r="LCV149" s="396"/>
      <c r="LCW149" s="397"/>
      <c r="LCX149" s="415"/>
      <c r="LCY149" s="393"/>
      <c r="LCZ149" s="392"/>
      <c r="LDA149" s="395"/>
      <c r="LDB149" s="396"/>
      <c r="LDC149" s="397"/>
      <c r="LDD149" s="415"/>
      <c r="LDE149" s="393"/>
      <c r="LDF149" s="392"/>
      <c r="LDG149" s="395"/>
      <c r="LDH149" s="396"/>
      <c r="LDI149" s="397"/>
      <c r="LDJ149" s="415"/>
      <c r="LDK149" s="393"/>
      <c r="LDL149" s="392"/>
      <c r="LDM149" s="395"/>
      <c r="LDN149" s="396"/>
      <c r="LDO149" s="397"/>
      <c r="LDP149" s="415"/>
      <c r="LDQ149" s="393"/>
      <c r="LDR149" s="392"/>
      <c r="LDS149" s="395"/>
      <c r="LDT149" s="396"/>
      <c r="LDU149" s="397"/>
      <c r="LDV149" s="415"/>
      <c r="LDW149" s="393"/>
      <c r="LDX149" s="392"/>
      <c r="LDY149" s="395"/>
      <c r="LDZ149" s="396"/>
      <c r="LEA149" s="397"/>
      <c r="LEB149" s="415"/>
      <c r="LEC149" s="393"/>
      <c r="LED149" s="392"/>
      <c r="LEE149" s="395"/>
      <c r="LEF149" s="396"/>
      <c r="LEG149" s="397"/>
      <c r="LEH149" s="415"/>
      <c r="LEI149" s="393"/>
      <c r="LEJ149" s="392"/>
      <c r="LEK149" s="395"/>
      <c r="LEL149" s="396"/>
      <c r="LEM149" s="397"/>
      <c r="LEN149" s="415"/>
      <c r="LEO149" s="393"/>
      <c r="LEP149" s="392"/>
      <c r="LEQ149" s="395"/>
      <c r="LER149" s="396"/>
      <c r="LES149" s="397"/>
      <c r="LET149" s="415"/>
      <c r="LEU149" s="393"/>
      <c r="LEV149" s="392"/>
      <c r="LEW149" s="395"/>
      <c r="LEX149" s="396"/>
      <c r="LEY149" s="397"/>
      <c r="LEZ149" s="415"/>
      <c r="LFA149" s="393"/>
      <c r="LFB149" s="392"/>
      <c r="LFC149" s="395"/>
      <c r="LFD149" s="396"/>
      <c r="LFE149" s="397"/>
      <c r="LFF149" s="415"/>
      <c r="LFG149" s="393"/>
      <c r="LFH149" s="392"/>
      <c r="LFI149" s="395"/>
      <c r="LFJ149" s="396"/>
      <c r="LFK149" s="397"/>
      <c r="LFL149" s="415"/>
      <c r="LFM149" s="393"/>
      <c r="LFN149" s="392"/>
      <c r="LFO149" s="395"/>
      <c r="LFP149" s="396"/>
      <c r="LFQ149" s="397"/>
      <c r="LFR149" s="415"/>
      <c r="LFS149" s="393"/>
      <c r="LFT149" s="392"/>
      <c r="LFU149" s="395"/>
      <c r="LFV149" s="396"/>
      <c r="LFW149" s="397"/>
      <c r="LFX149" s="415"/>
      <c r="LFY149" s="393"/>
      <c r="LFZ149" s="392"/>
      <c r="LGA149" s="395"/>
      <c r="LGB149" s="396"/>
      <c r="LGC149" s="397"/>
      <c r="LGD149" s="415"/>
      <c r="LGE149" s="393"/>
      <c r="LGF149" s="392"/>
      <c r="LGG149" s="395"/>
      <c r="LGH149" s="396"/>
      <c r="LGI149" s="397"/>
      <c r="LGJ149" s="415"/>
      <c r="LGK149" s="393"/>
      <c r="LGL149" s="392"/>
      <c r="LGM149" s="395"/>
      <c r="LGN149" s="396"/>
      <c r="LGO149" s="397"/>
      <c r="LGP149" s="415"/>
      <c r="LGQ149" s="393"/>
      <c r="LGR149" s="392"/>
      <c r="LGS149" s="395"/>
      <c r="LGT149" s="396"/>
      <c r="LGU149" s="397"/>
      <c r="LGV149" s="415"/>
      <c r="LGW149" s="393"/>
      <c r="LGX149" s="392"/>
      <c r="LGY149" s="395"/>
      <c r="LGZ149" s="396"/>
      <c r="LHA149" s="397"/>
      <c r="LHB149" s="415"/>
      <c r="LHC149" s="393"/>
      <c r="LHD149" s="392"/>
      <c r="LHE149" s="395"/>
      <c r="LHF149" s="396"/>
      <c r="LHG149" s="397"/>
      <c r="LHH149" s="415"/>
      <c r="LHI149" s="393"/>
      <c r="LHJ149" s="392"/>
      <c r="LHK149" s="395"/>
      <c r="LHL149" s="396"/>
      <c r="LHM149" s="397"/>
      <c r="LHN149" s="415"/>
      <c r="LHO149" s="393"/>
      <c r="LHP149" s="392"/>
      <c r="LHQ149" s="395"/>
      <c r="LHR149" s="396"/>
      <c r="LHS149" s="397"/>
      <c r="LHT149" s="415"/>
      <c r="LHU149" s="393"/>
      <c r="LHV149" s="392"/>
      <c r="LHW149" s="395"/>
      <c r="LHX149" s="396"/>
      <c r="LHY149" s="397"/>
      <c r="LHZ149" s="415"/>
      <c r="LIA149" s="393"/>
      <c r="LIB149" s="392"/>
      <c r="LIC149" s="395"/>
      <c r="LID149" s="396"/>
      <c r="LIE149" s="397"/>
      <c r="LIF149" s="415"/>
      <c r="LIG149" s="393"/>
      <c r="LIH149" s="392"/>
      <c r="LII149" s="395"/>
      <c r="LIJ149" s="396"/>
      <c r="LIK149" s="397"/>
      <c r="LIL149" s="415"/>
      <c r="LIM149" s="393"/>
      <c r="LIN149" s="392"/>
      <c r="LIO149" s="395"/>
      <c r="LIP149" s="396"/>
      <c r="LIQ149" s="397"/>
      <c r="LIR149" s="415"/>
      <c r="LIS149" s="393"/>
      <c r="LIT149" s="392"/>
      <c r="LIU149" s="395"/>
      <c r="LIV149" s="396"/>
      <c r="LIW149" s="397"/>
      <c r="LIX149" s="415"/>
      <c r="LIY149" s="393"/>
      <c r="LIZ149" s="392"/>
      <c r="LJA149" s="395"/>
      <c r="LJB149" s="396"/>
      <c r="LJC149" s="397"/>
      <c r="LJD149" s="415"/>
      <c r="LJE149" s="393"/>
      <c r="LJF149" s="392"/>
      <c r="LJG149" s="395"/>
      <c r="LJH149" s="396"/>
      <c r="LJI149" s="397"/>
      <c r="LJJ149" s="415"/>
      <c r="LJK149" s="393"/>
      <c r="LJL149" s="392"/>
      <c r="LJM149" s="395"/>
      <c r="LJN149" s="396"/>
      <c r="LJO149" s="397"/>
      <c r="LJP149" s="415"/>
      <c r="LJQ149" s="393"/>
      <c r="LJR149" s="392"/>
      <c r="LJS149" s="395"/>
      <c r="LJT149" s="396"/>
      <c r="LJU149" s="397"/>
      <c r="LJV149" s="415"/>
      <c r="LJW149" s="393"/>
      <c r="LJX149" s="392"/>
      <c r="LJY149" s="395"/>
      <c r="LJZ149" s="396"/>
      <c r="LKA149" s="397"/>
      <c r="LKB149" s="415"/>
      <c r="LKC149" s="393"/>
      <c r="LKD149" s="392"/>
      <c r="LKE149" s="395"/>
      <c r="LKF149" s="396"/>
      <c r="LKG149" s="397"/>
      <c r="LKH149" s="415"/>
      <c r="LKI149" s="393"/>
      <c r="LKJ149" s="392"/>
      <c r="LKK149" s="395"/>
      <c r="LKL149" s="396"/>
      <c r="LKM149" s="397"/>
      <c r="LKN149" s="415"/>
      <c r="LKO149" s="393"/>
      <c r="LKP149" s="392"/>
      <c r="LKQ149" s="395"/>
      <c r="LKR149" s="396"/>
      <c r="LKS149" s="397"/>
      <c r="LKT149" s="415"/>
      <c r="LKU149" s="393"/>
      <c r="LKV149" s="392"/>
      <c r="LKW149" s="395"/>
      <c r="LKX149" s="396"/>
      <c r="LKY149" s="397"/>
      <c r="LKZ149" s="415"/>
      <c r="LLA149" s="393"/>
      <c r="LLB149" s="392"/>
      <c r="LLC149" s="395"/>
      <c r="LLD149" s="396"/>
      <c r="LLE149" s="397"/>
      <c r="LLF149" s="415"/>
      <c r="LLG149" s="393"/>
      <c r="LLH149" s="392"/>
      <c r="LLI149" s="395"/>
      <c r="LLJ149" s="396"/>
      <c r="LLK149" s="397"/>
      <c r="LLL149" s="415"/>
      <c r="LLM149" s="393"/>
      <c r="LLN149" s="392"/>
      <c r="LLO149" s="395"/>
      <c r="LLP149" s="396"/>
      <c r="LLQ149" s="397"/>
      <c r="LLR149" s="415"/>
      <c r="LLS149" s="393"/>
      <c r="LLT149" s="392"/>
      <c r="LLU149" s="395"/>
      <c r="LLV149" s="396"/>
      <c r="LLW149" s="397"/>
      <c r="LLX149" s="415"/>
      <c r="LLY149" s="393"/>
      <c r="LLZ149" s="392"/>
      <c r="LMA149" s="395"/>
      <c r="LMB149" s="396"/>
      <c r="LMC149" s="397"/>
      <c r="LMD149" s="415"/>
      <c r="LME149" s="393"/>
      <c r="LMF149" s="392"/>
      <c r="LMG149" s="395"/>
      <c r="LMH149" s="396"/>
      <c r="LMI149" s="397"/>
      <c r="LMJ149" s="415"/>
      <c r="LMK149" s="393"/>
      <c r="LML149" s="392"/>
      <c r="LMM149" s="395"/>
      <c r="LMN149" s="396"/>
      <c r="LMO149" s="397"/>
      <c r="LMP149" s="415"/>
      <c r="LMQ149" s="393"/>
      <c r="LMR149" s="392"/>
      <c r="LMS149" s="395"/>
      <c r="LMT149" s="396"/>
      <c r="LMU149" s="397"/>
      <c r="LMV149" s="415"/>
      <c r="LMW149" s="393"/>
      <c r="LMX149" s="392"/>
      <c r="LMY149" s="395"/>
      <c r="LMZ149" s="396"/>
      <c r="LNA149" s="397"/>
      <c r="LNB149" s="415"/>
      <c r="LNC149" s="393"/>
      <c r="LND149" s="392"/>
      <c r="LNE149" s="395"/>
      <c r="LNF149" s="396"/>
      <c r="LNG149" s="397"/>
      <c r="LNH149" s="415"/>
      <c r="LNI149" s="393"/>
      <c r="LNJ149" s="392"/>
      <c r="LNK149" s="395"/>
      <c r="LNL149" s="396"/>
      <c r="LNM149" s="397"/>
      <c r="LNN149" s="415"/>
      <c r="LNO149" s="393"/>
      <c r="LNP149" s="392"/>
      <c r="LNQ149" s="395"/>
      <c r="LNR149" s="396"/>
      <c r="LNS149" s="397"/>
      <c r="LNT149" s="415"/>
      <c r="LNU149" s="393"/>
      <c r="LNV149" s="392"/>
      <c r="LNW149" s="395"/>
      <c r="LNX149" s="396"/>
      <c r="LNY149" s="397"/>
      <c r="LNZ149" s="415"/>
      <c r="LOA149" s="393"/>
      <c r="LOB149" s="392"/>
      <c r="LOC149" s="395"/>
      <c r="LOD149" s="396"/>
      <c r="LOE149" s="397"/>
      <c r="LOF149" s="415"/>
      <c r="LOG149" s="393"/>
      <c r="LOH149" s="392"/>
      <c r="LOI149" s="395"/>
      <c r="LOJ149" s="396"/>
      <c r="LOK149" s="397"/>
      <c r="LOL149" s="415"/>
      <c r="LOM149" s="393"/>
      <c r="LON149" s="392"/>
      <c r="LOO149" s="395"/>
      <c r="LOP149" s="396"/>
      <c r="LOQ149" s="397"/>
      <c r="LOR149" s="415"/>
      <c r="LOS149" s="393"/>
      <c r="LOT149" s="392"/>
      <c r="LOU149" s="395"/>
      <c r="LOV149" s="396"/>
      <c r="LOW149" s="397"/>
      <c r="LOX149" s="415"/>
      <c r="LOY149" s="393"/>
      <c r="LOZ149" s="392"/>
      <c r="LPA149" s="395"/>
      <c r="LPB149" s="396"/>
      <c r="LPC149" s="397"/>
      <c r="LPD149" s="415"/>
      <c r="LPE149" s="393"/>
      <c r="LPF149" s="392"/>
      <c r="LPG149" s="395"/>
      <c r="LPH149" s="396"/>
      <c r="LPI149" s="397"/>
      <c r="LPJ149" s="415"/>
      <c r="LPK149" s="393"/>
      <c r="LPL149" s="392"/>
      <c r="LPM149" s="395"/>
      <c r="LPN149" s="396"/>
      <c r="LPO149" s="397"/>
      <c r="LPP149" s="415"/>
      <c r="LPQ149" s="393"/>
      <c r="LPR149" s="392"/>
      <c r="LPS149" s="395"/>
      <c r="LPT149" s="396"/>
      <c r="LPU149" s="397"/>
      <c r="LPV149" s="415"/>
      <c r="LPW149" s="393"/>
      <c r="LPX149" s="392"/>
      <c r="LPY149" s="395"/>
      <c r="LPZ149" s="396"/>
      <c r="LQA149" s="397"/>
      <c r="LQB149" s="415"/>
      <c r="LQC149" s="393"/>
      <c r="LQD149" s="392"/>
      <c r="LQE149" s="395"/>
      <c r="LQF149" s="396"/>
      <c r="LQG149" s="397"/>
      <c r="LQH149" s="415"/>
      <c r="LQI149" s="393"/>
      <c r="LQJ149" s="392"/>
      <c r="LQK149" s="395"/>
      <c r="LQL149" s="396"/>
      <c r="LQM149" s="397"/>
      <c r="LQN149" s="415"/>
      <c r="LQO149" s="393"/>
      <c r="LQP149" s="392"/>
      <c r="LQQ149" s="395"/>
      <c r="LQR149" s="396"/>
      <c r="LQS149" s="397"/>
      <c r="LQT149" s="415"/>
      <c r="LQU149" s="393"/>
      <c r="LQV149" s="392"/>
      <c r="LQW149" s="395"/>
      <c r="LQX149" s="396"/>
      <c r="LQY149" s="397"/>
      <c r="LQZ149" s="415"/>
      <c r="LRA149" s="393"/>
      <c r="LRB149" s="392"/>
      <c r="LRC149" s="395"/>
      <c r="LRD149" s="396"/>
      <c r="LRE149" s="397"/>
      <c r="LRF149" s="415"/>
      <c r="LRG149" s="393"/>
      <c r="LRH149" s="392"/>
      <c r="LRI149" s="395"/>
      <c r="LRJ149" s="396"/>
      <c r="LRK149" s="397"/>
      <c r="LRL149" s="415"/>
      <c r="LRM149" s="393"/>
      <c r="LRN149" s="392"/>
      <c r="LRO149" s="395"/>
      <c r="LRP149" s="396"/>
      <c r="LRQ149" s="397"/>
      <c r="LRR149" s="415"/>
      <c r="LRS149" s="393"/>
      <c r="LRT149" s="392"/>
      <c r="LRU149" s="395"/>
      <c r="LRV149" s="396"/>
      <c r="LRW149" s="397"/>
      <c r="LRX149" s="415"/>
      <c r="LRY149" s="393"/>
      <c r="LRZ149" s="392"/>
      <c r="LSA149" s="395"/>
      <c r="LSB149" s="396"/>
      <c r="LSC149" s="397"/>
      <c r="LSD149" s="415"/>
      <c r="LSE149" s="393"/>
      <c r="LSF149" s="392"/>
      <c r="LSG149" s="395"/>
      <c r="LSH149" s="396"/>
      <c r="LSI149" s="397"/>
      <c r="LSJ149" s="415"/>
      <c r="LSK149" s="393"/>
      <c r="LSL149" s="392"/>
      <c r="LSM149" s="395"/>
      <c r="LSN149" s="396"/>
      <c r="LSO149" s="397"/>
      <c r="LSP149" s="415"/>
      <c r="LSQ149" s="393"/>
      <c r="LSR149" s="392"/>
      <c r="LSS149" s="395"/>
      <c r="LST149" s="396"/>
      <c r="LSU149" s="397"/>
      <c r="LSV149" s="415"/>
      <c r="LSW149" s="393"/>
      <c r="LSX149" s="392"/>
      <c r="LSY149" s="395"/>
      <c r="LSZ149" s="396"/>
      <c r="LTA149" s="397"/>
      <c r="LTB149" s="415"/>
      <c r="LTC149" s="393"/>
      <c r="LTD149" s="392"/>
      <c r="LTE149" s="395"/>
      <c r="LTF149" s="396"/>
      <c r="LTG149" s="397"/>
      <c r="LTH149" s="415"/>
      <c r="LTI149" s="393"/>
      <c r="LTJ149" s="392"/>
      <c r="LTK149" s="395"/>
      <c r="LTL149" s="396"/>
      <c r="LTM149" s="397"/>
      <c r="LTN149" s="415"/>
      <c r="LTO149" s="393"/>
      <c r="LTP149" s="392"/>
      <c r="LTQ149" s="395"/>
      <c r="LTR149" s="396"/>
      <c r="LTS149" s="397"/>
      <c r="LTT149" s="415"/>
      <c r="LTU149" s="393"/>
      <c r="LTV149" s="392"/>
      <c r="LTW149" s="395"/>
      <c r="LTX149" s="396"/>
      <c r="LTY149" s="397"/>
      <c r="LTZ149" s="415"/>
      <c r="LUA149" s="393"/>
      <c r="LUB149" s="392"/>
      <c r="LUC149" s="395"/>
      <c r="LUD149" s="396"/>
      <c r="LUE149" s="397"/>
      <c r="LUF149" s="415"/>
      <c r="LUG149" s="393"/>
      <c r="LUH149" s="392"/>
      <c r="LUI149" s="395"/>
      <c r="LUJ149" s="396"/>
      <c r="LUK149" s="397"/>
      <c r="LUL149" s="415"/>
      <c r="LUM149" s="393"/>
      <c r="LUN149" s="392"/>
      <c r="LUO149" s="395"/>
      <c r="LUP149" s="396"/>
      <c r="LUQ149" s="397"/>
      <c r="LUR149" s="415"/>
      <c r="LUS149" s="393"/>
      <c r="LUT149" s="392"/>
      <c r="LUU149" s="395"/>
      <c r="LUV149" s="396"/>
      <c r="LUW149" s="397"/>
      <c r="LUX149" s="415"/>
      <c r="LUY149" s="393"/>
      <c r="LUZ149" s="392"/>
      <c r="LVA149" s="395"/>
      <c r="LVB149" s="396"/>
      <c r="LVC149" s="397"/>
      <c r="LVD149" s="415"/>
      <c r="LVE149" s="393"/>
      <c r="LVF149" s="392"/>
      <c r="LVG149" s="395"/>
      <c r="LVH149" s="396"/>
      <c r="LVI149" s="397"/>
      <c r="LVJ149" s="415"/>
      <c r="LVK149" s="393"/>
      <c r="LVL149" s="392"/>
      <c r="LVM149" s="395"/>
      <c r="LVN149" s="396"/>
      <c r="LVO149" s="397"/>
      <c r="LVP149" s="415"/>
      <c r="LVQ149" s="393"/>
      <c r="LVR149" s="392"/>
      <c r="LVS149" s="395"/>
      <c r="LVT149" s="396"/>
      <c r="LVU149" s="397"/>
      <c r="LVV149" s="415"/>
      <c r="LVW149" s="393"/>
      <c r="LVX149" s="392"/>
      <c r="LVY149" s="395"/>
      <c r="LVZ149" s="396"/>
      <c r="LWA149" s="397"/>
      <c r="LWB149" s="415"/>
      <c r="LWC149" s="393"/>
      <c r="LWD149" s="392"/>
      <c r="LWE149" s="395"/>
      <c r="LWF149" s="396"/>
      <c r="LWG149" s="397"/>
      <c r="LWH149" s="415"/>
      <c r="LWI149" s="393"/>
      <c r="LWJ149" s="392"/>
      <c r="LWK149" s="395"/>
      <c r="LWL149" s="396"/>
      <c r="LWM149" s="397"/>
      <c r="LWN149" s="415"/>
      <c r="LWO149" s="393"/>
      <c r="LWP149" s="392"/>
      <c r="LWQ149" s="395"/>
      <c r="LWR149" s="396"/>
      <c r="LWS149" s="397"/>
      <c r="LWT149" s="415"/>
      <c r="LWU149" s="393"/>
      <c r="LWV149" s="392"/>
      <c r="LWW149" s="395"/>
      <c r="LWX149" s="396"/>
      <c r="LWY149" s="397"/>
      <c r="LWZ149" s="415"/>
      <c r="LXA149" s="393"/>
      <c r="LXB149" s="392"/>
      <c r="LXC149" s="395"/>
      <c r="LXD149" s="396"/>
      <c r="LXE149" s="397"/>
      <c r="LXF149" s="415"/>
      <c r="LXG149" s="393"/>
      <c r="LXH149" s="392"/>
      <c r="LXI149" s="395"/>
      <c r="LXJ149" s="396"/>
      <c r="LXK149" s="397"/>
      <c r="LXL149" s="415"/>
      <c r="LXM149" s="393"/>
      <c r="LXN149" s="392"/>
      <c r="LXO149" s="395"/>
      <c r="LXP149" s="396"/>
      <c r="LXQ149" s="397"/>
      <c r="LXR149" s="415"/>
      <c r="LXS149" s="393"/>
      <c r="LXT149" s="392"/>
      <c r="LXU149" s="395"/>
      <c r="LXV149" s="396"/>
      <c r="LXW149" s="397"/>
      <c r="LXX149" s="415"/>
      <c r="LXY149" s="393"/>
      <c r="LXZ149" s="392"/>
      <c r="LYA149" s="395"/>
      <c r="LYB149" s="396"/>
      <c r="LYC149" s="397"/>
      <c r="LYD149" s="415"/>
      <c r="LYE149" s="393"/>
      <c r="LYF149" s="392"/>
      <c r="LYG149" s="395"/>
      <c r="LYH149" s="396"/>
      <c r="LYI149" s="397"/>
      <c r="LYJ149" s="415"/>
      <c r="LYK149" s="393"/>
      <c r="LYL149" s="392"/>
      <c r="LYM149" s="395"/>
      <c r="LYN149" s="396"/>
      <c r="LYO149" s="397"/>
      <c r="LYP149" s="415"/>
      <c r="LYQ149" s="393"/>
      <c r="LYR149" s="392"/>
      <c r="LYS149" s="395"/>
      <c r="LYT149" s="396"/>
      <c r="LYU149" s="397"/>
      <c r="LYV149" s="415"/>
      <c r="LYW149" s="393"/>
      <c r="LYX149" s="392"/>
      <c r="LYY149" s="395"/>
      <c r="LYZ149" s="396"/>
      <c r="LZA149" s="397"/>
      <c r="LZB149" s="415"/>
      <c r="LZC149" s="393"/>
      <c r="LZD149" s="392"/>
      <c r="LZE149" s="395"/>
      <c r="LZF149" s="396"/>
      <c r="LZG149" s="397"/>
      <c r="LZH149" s="415"/>
      <c r="LZI149" s="393"/>
      <c r="LZJ149" s="392"/>
      <c r="LZK149" s="395"/>
      <c r="LZL149" s="396"/>
      <c r="LZM149" s="397"/>
      <c r="LZN149" s="415"/>
      <c r="LZO149" s="393"/>
      <c r="LZP149" s="392"/>
      <c r="LZQ149" s="395"/>
      <c r="LZR149" s="396"/>
      <c r="LZS149" s="397"/>
      <c r="LZT149" s="415"/>
      <c r="LZU149" s="393"/>
      <c r="LZV149" s="392"/>
      <c r="LZW149" s="395"/>
      <c r="LZX149" s="396"/>
      <c r="LZY149" s="397"/>
      <c r="LZZ149" s="415"/>
      <c r="MAA149" s="393"/>
      <c r="MAB149" s="392"/>
      <c r="MAC149" s="395"/>
      <c r="MAD149" s="396"/>
      <c r="MAE149" s="397"/>
      <c r="MAF149" s="415"/>
      <c r="MAG149" s="393"/>
      <c r="MAH149" s="392"/>
      <c r="MAI149" s="395"/>
      <c r="MAJ149" s="396"/>
      <c r="MAK149" s="397"/>
      <c r="MAL149" s="415"/>
      <c r="MAM149" s="393"/>
      <c r="MAN149" s="392"/>
      <c r="MAO149" s="395"/>
      <c r="MAP149" s="396"/>
      <c r="MAQ149" s="397"/>
      <c r="MAR149" s="415"/>
      <c r="MAS149" s="393"/>
      <c r="MAT149" s="392"/>
      <c r="MAU149" s="395"/>
      <c r="MAV149" s="396"/>
      <c r="MAW149" s="397"/>
      <c r="MAX149" s="415"/>
      <c r="MAY149" s="393"/>
      <c r="MAZ149" s="392"/>
      <c r="MBA149" s="395"/>
      <c r="MBB149" s="396"/>
      <c r="MBC149" s="397"/>
      <c r="MBD149" s="415"/>
      <c r="MBE149" s="393"/>
      <c r="MBF149" s="392"/>
      <c r="MBG149" s="395"/>
      <c r="MBH149" s="396"/>
      <c r="MBI149" s="397"/>
      <c r="MBJ149" s="415"/>
      <c r="MBK149" s="393"/>
      <c r="MBL149" s="392"/>
      <c r="MBM149" s="395"/>
      <c r="MBN149" s="396"/>
      <c r="MBO149" s="397"/>
      <c r="MBP149" s="415"/>
      <c r="MBQ149" s="393"/>
      <c r="MBR149" s="392"/>
      <c r="MBS149" s="395"/>
      <c r="MBT149" s="396"/>
      <c r="MBU149" s="397"/>
      <c r="MBV149" s="415"/>
      <c r="MBW149" s="393"/>
      <c r="MBX149" s="392"/>
      <c r="MBY149" s="395"/>
      <c r="MBZ149" s="396"/>
      <c r="MCA149" s="397"/>
      <c r="MCB149" s="415"/>
      <c r="MCC149" s="393"/>
      <c r="MCD149" s="392"/>
      <c r="MCE149" s="395"/>
      <c r="MCF149" s="396"/>
      <c r="MCG149" s="397"/>
      <c r="MCH149" s="415"/>
      <c r="MCI149" s="393"/>
      <c r="MCJ149" s="392"/>
      <c r="MCK149" s="395"/>
      <c r="MCL149" s="396"/>
      <c r="MCM149" s="397"/>
      <c r="MCN149" s="415"/>
      <c r="MCO149" s="393"/>
      <c r="MCP149" s="392"/>
      <c r="MCQ149" s="395"/>
      <c r="MCR149" s="396"/>
      <c r="MCS149" s="397"/>
      <c r="MCT149" s="415"/>
      <c r="MCU149" s="393"/>
      <c r="MCV149" s="392"/>
      <c r="MCW149" s="395"/>
      <c r="MCX149" s="396"/>
      <c r="MCY149" s="397"/>
      <c r="MCZ149" s="415"/>
      <c r="MDA149" s="393"/>
      <c r="MDB149" s="392"/>
      <c r="MDC149" s="395"/>
      <c r="MDD149" s="396"/>
      <c r="MDE149" s="397"/>
      <c r="MDF149" s="415"/>
      <c r="MDG149" s="393"/>
      <c r="MDH149" s="392"/>
      <c r="MDI149" s="395"/>
      <c r="MDJ149" s="396"/>
      <c r="MDK149" s="397"/>
      <c r="MDL149" s="415"/>
      <c r="MDM149" s="393"/>
      <c r="MDN149" s="392"/>
      <c r="MDO149" s="395"/>
      <c r="MDP149" s="396"/>
      <c r="MDQ149" s="397"/>
      <c r="MDR149" s="415"/>
      <c r="MDS149" s="393"/>
      <c r="MDT149" s="392"/>
      <c r="MDU149" s="395"/>
      <c r="MDV149" s="396"/>
      <c r="MDW149" s="397"/>
      <c r="MDX149" s="415"/>
      <c r="MDY149" s="393"/>
      <c r="MDZ149" s="392"/>
      <c r="MEA149" s="395"/>
      <c r="MEB149" s="396"/>
      <c r="MEC149" s="397"/>
      <c r="MED149" s="415"/>
      <c r="MEE149" s="393"/>
      <c r="MEF149" s="392"/>
      <c r="MEG149" s="395"/>
      <c r="MEH149" s="396"/>
      <c r="MEI149" s="397"/>
      <c r="MEJ149" s="415"/>
      <c r="MEK149" s="393"/>
      <c r="MEL149" s="392"/>
      <c r="MEM149" s="395"/>
      <c r="MEN149" s="396"/>
      <c r="MEO149" s="397"/>
      <c r="MEP149" s="415"/>
      <c r="MEQ149" s="393"/>
      <c r="MER149" s="392"/>
      <c r="MES149" s="395"/>
      <c r="MET149" s="396"/>
      <c r="MEU149" s="397"/>
      <c r="MEV149" s="415"/>
      <c r="MEW149" s="393"/>
      <c r="MEX149" s="392"/>
      <c r="MEY149" s="395"/>
      <c r="MEZ149" s="396"/>
      <c r="MFA149" s="397"/>
      <c r="MFB149" s="415"/>
      <c r="MFC149" s="393"/>
      <c r="MFD149" s="392"/>
      <c r="MFE149" s="395"/>
      <c r="MFF149" s="396"/>
      <c r="MFG149" s="397"/>
      <c r="MFH149" s="415"/>
      <c r="MFI149" s="393"/>
      <c r="MFJ149" s="392"/>
      <c r="MFK149" s="395"/>
      <c r="MFL149" s="396"/>
      <c r="MFM149" s="397"/>
      <c r="MFN149" s="415"/>
      <c r="MFO149" s="393"/>
      <c r="MFP149" s="392"/>
      <c r="MFQ149" s="395"/>
      <c r="MFR149" s="396"/>
      <c r="MFS149" s="397"/>
      <c r="MFT149" s="415"/>
      <c r="MFU149" s="393"/>
      <c r="MFV149" s="392"/>
      <c r="MFW149" s="395"/>
      <c r="MFX149" s="396"/>
      <c r="MFY149" s="397"/>
      <c r="MFZ149" s="415"/>
      <c r="MGA149" s="393"/>
      <c r="MGB149" s="392"/>
      <c r="MGC149" s="395"/>
      <c r="MGD149" s="396"/>
      <c r="MGE149" s="397"/>
      <c r="MGF149" s="415"/>
      <c r="MGG149" s="393"/>
      <c r="MGH149" s="392"/>
      <c r="MGI149" s="395"/>
      <c r="MGJ149" s="396"/>
      <c r="MGK149" s="397"/>
      <c r="MGL149" s="415"/>
      <c r="MGM149" s="393"/>
      <c r="MGN149" s="392"/>
      <c r="MGO149" s="395"/>
      <c r="MGP149" s="396"/>
      <c r="MGQ149" s="397"/>
      <c r="MGR149" s="415"/>
      <c r="MGS149" s="393"/>
      <c r="MGT149" s="392"/>
      <c r="MGU149" s="395"/>
      <c r="MGV149" s="396"/>
      <c r="MGW149" s="397"/>
      <c r="MGX149" s="415"/>
      <c r="MGY149" s="393"/>
      <c r="MGZ149" s="392"/>
      <c r="MHA149" s="395"/>
      <c r="MHB149" s="396"/>
      <c r="MHC149" s="397"/>
      <c r="MHD149" s="415"/>
      <c r="MHE149" s="393"/>
      <c r="MHF149" s="392"/>
      <c r="MHG149" s="395"/>
      <c r="MHH149" s="396"/>
      <c r="MHI149" s="397"/>
      <c r="MHJ149" s="415"/>
      <c r="MHK149" s="393"/>
      <c r="MHL149" s="392"/>
      <c r="MHM149" s="395"/>
      <c r="MHN149" s="396"/>
      <c r="MHO149" s="397"/>
      <c r="MHP149" s="415"/>
      <c r="MHQ149" s="393"/>
      <c r="MHR149" s="392"/>
      <c r="MHS149" s="395"/>
      <c r="MHT149" s="396"/>
      <c r="MHU149" s="397"/>
      <c r="MHV149" s="415"/>
      <c r="MHW149" s="393"/>
      <c r="MHX149" s="392"/>
      <c r="MHY149" s="395"/>
      <c r="MHZ149" s="396"/>
      <c r="MIA149" s="397"/>
      <c r="MIB149" s="415"/>
      <c r="MIC149" s="393"/>
      <c r="MID149" s="392"/>
      <c r="MIE149" s="395"/>
      <c r="MIF149" s="396"/>
      <c r="MIG149" s="397"/>
      <c r="MIH149" s="415"/>
      <c r="MII149" s="393"/>
      <c r="MIJ149" s="392"/>
      <c r="MIK149" s="395"/>
      <c r="MIL149" s="396"/>
      <c r="MIM149" s="397"/>
      <c r="MIN149" s="415"/>
      <c r="MIO149" s="393"/>
      <c r="MIP149" s="392"/>
      <c r="MIQ149" s="395"/>
      <c r="MIR149" s="396"/>
      <c r="MIS149" s="397"/>
      <c r="MIT149" s="415"/>
      <c r="MIU149" s="393"/>
      <c r="MIV149" s="392"/>
      <c r="MIW149" s="395"/>
      <c r="MIX149" s="396"/>
      <c r="MIY149" s="397"/>
      <c r="MIZ149" s="415"/>
      <c r="MJA149" s="393"/>
      <c r="MJB149" s="392"/>
      <c r="MJC149" s="395"/>
      <c r="MJD149" s="396"/>
      <c r="MJE149" s="397"/>
      <c r="MJF149" s="415"/>
      <c r="MJG149" s="393"/>
      <c r="MJH149" s="392"/>
      <c r="MJI149" s="395"/>
      <c r="MJJ149" s="396"/>
      <c r="MJK149" s="397"/>
      <c r="MJL149" s="415"/>
      <c r="MJM149" s="393"/>
      <c r="MJN149" s="392"/>
      <c r="MJO149" s="395"/>
      <c r="MJP149" s="396"/>
      <c r="MJQ149" s="397"/>
      <c r="MJR149" s="415"/>
      <c r="MJS149" s="393"/>
      <c r="MJT149" s="392"/>
      <c r="MJU149" s="395"/>
      <c r="MJV149" s="396"/>
      <c r="MJW149" s="397"/>
      <c r="MJX149" s="415"/>
      <c r="MJY149" s="393"/>
      <c r="MJZ149" s="392"/>
      <c r="MKA149" s="395"/>
      <c r="MKB149" s="396"/>
      <c r="MKC149" s="397"/>
      <c r="MKD149" s="415"/>
      <c r="MKE149" s="393"/>
      <c r="MKF149" s="392"/>
      <c r="MKG149" s="395"/>
      <c r="MKH149" s="396"/>
      <c r="MKI149" s="397"/>
      <c r="MKJ149" s="415"/>
      <c r="MKK149" s="393"/>
      <c r="MKL149" s="392"/>
      <c r="MKM149" s="395"/>
      <c r="MKN149" s="396"/>
      <c r="MKO149" s="397"/>
      <c r="MKP149" s="415"/>
      <c r="MKQ149" s="393"/>
      <c r="MKR149" s="392"/>
      <c r="MKS149" s="395"/>
      <c r="MKT149" s="396"/>
      <c r="MKU149" s="397"/>
      <c r="MKV149" s="415"/>
      <c r="MKW149" s="393"/>
      <c r="MKX149" s="392"/>
      <c r="MKY149" s="395"/>
      <c r="MKZ149" s="396"/>
      <c r="MLA149" s="397"/>
      <c r="MLB149" s="415"/>
      <c r="MLC149" s="393"/>
      <c r="MLD149" s="392"/>
      <c r="MLE149" s="395"/>
      <c r="MLF149" s="396"/>
      <c r="MLG149" s="397"/>
      <c r="MLH149" s="415"/>
      <c r="MLI149" s="393"/>
      <c r="MLJ149" s="392"/>
      <c r="MLK149" s="395"/>
      <c r="MLL149" s="396"/>
      <c r="MLM149" s="397"/>
      <c r="MLN149" s="415"/>
      <c r="MLO149" s="393"/>
      <c r="MLP149" s="392"/>
      <c r="MLQ149" s="395"/>
      <c r="MLR149" s="396"/>
      <c r="MLS149" s="397"/>
      <c r="MLT149" s="415"/>
      <c r="MLU149" s="393"/>
      <c r="MLV149" s="392"/>
      <c r="MLW149" s="395"/>
      <c r="MLX149" s="396"/>
      <c r="MLY149" s="397"/>
      <c r="MLZ149" s="415"/>
      <c r="MMA149" s="393"/>
      <c r="MMB149" s="392"/>
      <c r="MMC149" s="395"/>
      <c r="MMD149" s="396"/>
      <c r="MME149" s="397"/>
      <c r="MMF149" s="415"/>
      <c r="MMG149" s="393"/>
      <c r="MMH149" s="392"/>
      <c r="MMI149" s="395"/>
      <c r="MMJ149" s="396"/>
      <c r="MMK149" s="397"/>
      <c r="MML149" s="415"/>
      <c r="MMM149" s="393"/>
      <c r="MMN149" s="392"/>
      <c r="MMO149" s="395"/>
      <c r="MMP149" s="396"/>
      <c r="MMQ149" s="397"/>
      <c r="MMR149" s="415"/>
      <c r="MMS149" s="393"/>
      <c r="MMT149" s="392"/>
      <c r="MMU149" s="395"/>
      <c r="MMV149" s="396"/>
      <c r="MMW149" s="397"/>
      <c r="MMX149" s="415"/>
      <c r="MMY149" s="393"/>
      <c r="MMZ149" s="392"/>
      <c r="MNA149" s="395"/>
      <c r="MNB149" s="396"/>
      <c r="MNC149" s="397"/>
      <c r="MND149" s="415"/>
      <c r="MNE149" s="393"/>
      <c r="MNF149" s="392"/>
      <c r="MNG149" s="395"/>
      <c r="MNH149" s="396"/>
      <c r="MNI149" s="397"/>
      <c r="MNJ149" s="415"/>
      <c r="MNK149" s="393"/>
      <c r="MNL149" s="392"/>
      <c r="MNM149" s="395"/>
      <c r="MNN149" s="396"/>
      <c r="MNO149" s="397"/>
      <c r="MNP149" s="415"/>
      <c r="MNQ149" s="393"/>
      <c r="MNR149" s="392"/>
      <c r="MNS149" s="395"/>
      <c r="MNT149" s="396"/>
      <c r="MNU149" s="397"/>
      <c r="MNV149" s="415"/>
      <c r="MNW149" s="393"/>
      <c r="MNX149" s="392"/>
      <c r="MNY149" s="395"/>
      <c r="MNZ149" s="396"/>
      <c r="MOA149" s="397"/>
      <c r="MOB149" s="415"/>
      <c r="MOC149" s="393"/>
      <c r="MOD149" s="392"/>
      <c r="MOE149" s="395"/>
      <c r="MOF149" s="396"/>
      <c r="MOG149" s="397"/>
      <c r="MOH149" s="415"/>
      <c r="MOI149" s="393"/>
      <c r="MOJ149" s="392"/>
      <c r="MOK149" s="395"/>
      <c r="MOL149" s="396"/>
      <c r="MOM149" s="397"/>
      <c r="MON149" s="415"/>
      <c r="MOO149" s="393"/>
      <c r="MOP149" s="392"/>
      <c r="MOQ149" s="395"/>
      <c r="MOR149" s="396"/>
      <c r="MOS149" s="397"/>
      <c r="MOT149" s="415"/>
      <c r="MOU149" s="393"/>
      <c r="MOV149" s="392"/>
      <c r="MOW149" s="395"/>
      <c r="MOX149" s="396"/>
      <c r="MOY149" s="397"/>
      <c r="MOZ149" s="415"/>
      <c r="MPA149" s="393"/>
      <c r="MPB149" s="392"/>
      <c r="MPC149" s="395"/>
      <c r="MPD149" s="396"/>
      <c r="MPE149" s="397"/>
      <c r="MPF149" s="415"/>
      <c r="MPG149" s="393"/>
      <c r="MPH149" s="392"/>
      <c r="MPI149" s="395"/>
      <c r="MPJ149" s="396"/>
      <c r="MPK149" s="397"/>
      <c r="MPL149" s="415"/>
      <c r="MPM149" s="393"/>
      <c r="MPN149" s="392"/>
      <c r="MPO149" s="395"/>
      <c r="MPP149" s="396"/>
      <c r="MPQ149" s="397"/>
      <c r="MPR149" s="415"/>
      <c r="MPS149" s="393"/>
      <c r="MPT149" s="392"/>
      <c r="MPU149" s="395"/>
      <c r="MPV149" s="396"/>
      <c r="MPW149" s="397"/>
      <c r="MPX149" s="415"/>
      <c r="MPY149" s="393"/>
      <c r="MPZ149" s="392"/>
      <c r="MQA149" s="395"/>
      <c r="MQB149" s="396"/>
      <c r="MQC149" s="397"/>
      <c r="MQD149" s="415"/>
      <c r="MQE149" s="393"/>
      <c r="MQF149" s="392"/>
      <c r="MQG149" s="395"/>
      <c r="MQH149" s="396"/>
      <c r="MQI149" s="397"/>
      <c r="MQJ149" s="415"/>
      <c r="MQK149" s="393"/>
      <c r="MQL149" s="392"/>
      <c r="MQM149" s="395"/>
      <c r="MQN149" s="396"/>
      <c r="MQO149" s="397"/>
      <c r="MQP149" s="415"/>
      <c r="MQQ149" s="393"/>
      <c r="MQR149" s="392"/>
      <c r="MQS149" s="395"/>
      <c r="MQT149" s="396"/>
      <c r="MQU149" s="397"/>
      <c r="MQV149" s="415"/>
      <c r="MQW149" s="393"/>
      <c r="MQX149" s="392"/>
      <c r="MQY149" s="395"/>
      <c r="MQZ149" s="396"/>
      <c r="MRA149" s="397"/>
      <c r="MRB149" s="415"/>
      <c r="MRC149" s="393"/>
      <c r="MRD149" s="392"/>
      <c r="MRE149" s="395"/>
      <c r="MRF149" s="396"/>
      <c r="MRG149" s="397"/>
      <c r="MRH149" s="415"/>
      <c r="MRI149" s="393"/>
      <c r="MRJ149" s="392"/>
      <c r="MRK149" s="395"/>
      <c r="MRL149" s="396"/>
      <c r="MRM149" s="397"/>
      <c r="MRN149" s="415"/>
      <c r="MRO149" s="393"/>
      <c r="MRP149" s="392"/>
      <c r="MRQ149" s="395"/>
      <c r="MRR149" s="396"/>
      <c r="MRS149" s="397"/>
      <c r="MRT149" s="415"/>
      <c r="MRU149" s="393"/>
      <c r="MRV149" s="392"/>
      <c r="MRW149" s="395"/>
      <c r="MRX149" s="396"/>
      <c r="MRY149" s="397"/>
      <c r="MRZ149" s="415"/>
      <c r="MSA149" s="393"/>
      <c r="MSB149" s="392"/>
      <c r="MSC149" s="395"/>
      <c r="MSD149" s="396"/>
      <c r="MSE149" s="397"/>
      <c r="MSF149" s="415"/>
      <c r="MSG149" s="393"/>
      <c r="MSH149" s="392"/>
      <c r="MSI149" s="395"/>
      <c r="MSJ149" s="396"/>
      <c r="MSK149" s="397"/>
      <c r="MSL149" s="415"/>
      <c r="MSM149" s="393"/>
      <c r="MSN149" s="392"/>
      <c r="MSO149" s="395"/>
      <c r="MSP149" s="396"/>
      <c r="MSQ149" s="397"/>
      <c r="MSR149" s="415"/>
      <c r="MSS149" s="393"/>
      <c r="MST149" s="392"/>
      <c r="MSU149" s="395"/>
      <c r="MSV149" s="396"/>
      <c r="MSW149" s="397"/>
      <c r="MSX149" s="415"/>
      <c r="MSY149" s="393"/>
      <c r="MSZ149" s="392"/>
      <c r="MTA149" s="395"/>
      <c r="MTB149" s="396"/>
      <c r="MTC149" s="397"/>
      <c r="MTD149" s="415"/>
      <c r="MTE149" s="393"/>
      <c r="MTF149" s="392"/>
      <c r="MTG149" s="395"/>
      <c r="MTH149" s="396"/>
      <c r="MTI149" s="397"/>
      <c r="MTJ149" s="415"/>
      <c r="MTK149" s="393"/>
      <c r="MTL149" s="392"/>
      <c r="MTM149" s="395"/>
      <c r="MTN149" s="396"/>
      <c r="MTO149" s="397"/>
      <c r="MTP149" s="415"/>
      <c r="MTQ149" s="393"/>
      <c r="MTR149" s="392"/>
      <c r="MTS149" s="395"/>
      <c r="MTT149" s="396"/>
      <c r="MTU149" s="397"/>
      <c r="MTV149" s="415"/>
      <c r="MTW149" s="393"/>
      <c r="MTX149" s="392"/>
      <c r="MTY149" s="395"/>
      <c r="MTZ149" s="396"/>
      <c r="MUA149" s="397"/>
      <c r="MUB149" s="415"/>
      <c r="MUC149" s="393"/>
      <c r="MUD149" s="392"/>
      <c r="MUE149" s="395"/>
      <c r="MUF149" s="396"/>
      <c r="MUG149" s="397"/>
      <c r="MUH149" s="415"/>
      <c r="MUI149" s="393"/>
      <c r="MUJ149" s="392"/>
      <c r="MUK149" s="395"/>
      <c r="MUL149" s="396"/>
      <c r="MUM149" s="397"/>
      <c r="MUN149" s="415"/>
      <c r="MUO149" s="393"/>
      <c r="MUP149" s="392"/>
      <c r="MUQ149" s="395"/>
      <c r="MUR149" s="396"/>
      <c r="MUS149" s="397"/>
      <c r="MUT149" s="415"/>
      <c r="MUU149" s="393"/>
      <c r="MUV149" s="392"/>
      <c r="MUW149" s="395"/>
      <c r="MUX149" s="396"/>
      <c r="MUY149" s="397"/>
      <c r="MUZ149" s="415"/>
      <c r="MVA149" s="393"/>
      <c r="MVB149" s="392"/>
      <c r="MVC149" s="395"/>
      <c r="MVD149" s="396"/>
      <c r="MVE149" s="397"/>
      <c r="MVF149" s="415"/>
      <c r="MVG149" s="393"/>
      <c r="MVH149" s="392"/>
      <c r="MVI149" s="395"/>
      <c r="MVJ149" s="396"/>
      <c r="MVK149" s="397"/>
      <c r="MVL149" s="415"/>
      <c r="MVM149" s="393"/>
      <c r="MVN149" s="392"/>
      <c r="MVO149" s="395"/>
      <c r="MVP149" s="396"/>
      <c r="MVQ149" s="397"/>
      <c r="MVR149" s="415"/>
      <c r="MVS149" s="393"/>
      <c r="MVT149" s="392"/>
      <c r="MVU149" s="395"/>
      <c r="MVV149" s="396"/>
      <c r="MVW149" s="397"/>
      <c r="MVX149" s="415"/>
      <c r="MVY149" s="393"/>
      <c r="MVZ149" s="392"/>
      <c r="MWA149" s="395"/>
      <c r="MWB149" s="396"/>
      <c r="MWC149" s="397"/>
      <c r="MWD149" s="415"/>
      <c r="MWE149" s="393"/>
      <c r="MWF149" s="392"/>
      <c r="MWG149" s="395"/>
      <c r="MWH149" s="396"/>
      <c r="MWI149" s="397"/>
      <c r="MWJ149" s="415"/>
      <c r="MWK149" s="393"/>
      <c r="MWL149" s="392"/>
      <c r="MWM149" s="395"/>
      <c r="MWN149" s="396"/>
      <c r="MWO149" s="397"/>
      <c r="MWP149" s="415"/>
      <c r="MWQ149" s="393"/>
      <c r="MWR149" s="392"/>
      <c r="MWS149" s="395"/>
      <c r="MWT149" s="396"/>
      <c r="MWU149" s="397"/>
      <c r="MWV149" s="415"/>
      <c r="MWW149" s="393"/>
      <c r="MWX149" s="392"/>
      <c r="MWY149" s="395"/>
      <c r="MWZ149" s="396"/>
      <c r="MXA149" s="397"/>
      <c r="MXB149" s="415"/>
      <c r="MXC149" s="393"/>
      <c r="MXD149" s="392"/>
      <c r="MXE149" s="395"/>
      <c r="MXF149" s="396"/>
      <c r="MXG149" s="397"/>
      <c r="MXH149" s="415"/>
      <c r="MXI149" s="393"/>
      <c r="MXJ149" s="392"/>
      <c r="MXK149" s="395"/>
      <c r="MXL149" s="396"/>
      <c r="MXM149" s="397"/>
      <c r="MXN149" s="415"/>
      <c r="MXO149" s="393"/>
      <c r="MXP149" s="392"/>
      <c r="MXQ149" s="395"/>
      <c r="MXR149" s="396"/>
      <c r="MXS149" s="397"/>
      <c r="MXT149" s="415"/>
      <c r="MXU149" s="393"/>
      <c r="MXV149" s="392"/>
      <c r="MXW149" s="395"/>
      <c r="MXX149" s="396"/>
      <c r="MXY149" s="397"/>
      <c r="MXZ149" s="415"/>
      <c r="MYA149" s="393"/>
      <c r="MYB149" s="392"/>
      <c r="MYC149" s="395"/>
      <c r="MYD149" s="396"/>
      <c r="MYE149" s="397"/>
      <c r="MYF149" s="415"/>
      <c r="MYG149" s="393"/>
      <c r="MYH149" s="392"/>
      <c r="MYI149" s="395"/>
      <c r="MYJ149" s="396"/>
      <c r="MYK149" s="397"/>
      <c r="MYL149" s="415"/>
      <c r="MYM149" s="393"/>
      <c r="MYN149" s="392"/>
      <c r="MYO149" s="395"/>
      <c r="MYP149" s="396"/>
      <c r="MYQ149" s="397"/>
      <c r="MYR149" s="415"/>
      <c r="MYS149" s="393"/>
      <c r="MYT149" s="392"/>
      <c r="MYU149" s="395"/>
      <c r="MYV149" s="396"/>
      <c r="MYW149" s="397"/>
      <c r="MYX149" s="415"/>
      <c r="MYY149" s="393"/>
      <c r="MYZ149" s="392"/>
      <c r="MZA149" s="395"/>
      <c r="MZB149" s="396"/>
      <c r="MZC149" s="397"/>
      <c r="MZD149" s="415"/>
      <c r="MZE149" s="393"/>
      <c r="MZF149" s="392"/>
      <c r="MZG149" s="395"/>
      <c r="MZH149" s="396"/>
      <c r="MZI149" s="397"/>
      <c r="MZJ149" s="415"/>
      <c r="MZK149" s="393"/>
      <c r="MZL149" s="392"/>
      <c r="MZM149" s="395"/>
      <c r="MZN149" s="396"/>
      <c r="MZO149" s="397"/>
      <c r="MZP149" s="415"/>
      <c r="MZQ149" s="393"/>
      <c r="MZR149" s="392"/>
      <c r="MZS149" s="395"/>
      <c r="MZT149" s="396"/>
      <c r="MZU149" s="397"/>
      <c r="MZV149" s="415"/>
      <c r="MZW149" s="393"/>
      <c r="MZX149" s="392"/>
      <c r="MZY149" s="395"/>
      <c r="MZZ149" s="396"/>
      <c r="NAA149" s="397"/>
      <c r="NAB149" s="415"/>
      <c r="NAC149" s="393"/>
      <c r="NAD149" s="392"/>
      <c r="NAE149" s="395"/>
      <c r="NAF149" s="396"/>
      <c r="NAG149" s="397"/>
      <c r="NAH149" s="415"/>
      <c r="NAI149" s="393"/>
      <c r="NAJ149" s="392"/>
      <c r="NAK149" s="395"/>
      <c r="NAL149" s="396"/>
      <c r="NAM149" s="397"/>
      <c r="NAN149" s="415"/>
      <c r="NAO149" s="393"/>
      <c r="NAP149" s="392"/>
      <c r="NAQ149" s="395"/>
      <c r="NAR149" s="396"/>
      <c r="NAS149" s="397"/>
      <c r="NAT149" s="415"/>
      <c r="NAU149" s="393"/>
      <c r="NAV149" s="392"/>
      <c r="NAW149" s="395"/>
      <c r="NAX149" s="396"/>
      <c r="NAY149" s="397"/>
      <c r="NAZ149" s="415"/>
      <c r="NBA149" s="393"/>
      <c r="NBB149" s="392"/>
      <c r="NBC149" s="395"/>
      <c r="NBD149" s="396"/>
      <c r="NBE149" s="397"/>
      <c r="NBF149" s="415"/>
      <c r="NBG149" s="393"/>
      <c r="NBH149" s="392"/>
      <c r="NBI149" s="395"/>
      <c r="NBJ149" s="396"/>
      <c r="NBK149" s="397"/>
      <c r="NBL149" s="415"/>
      <c r="NBM149" s="393"/>
      <c r="NBN149" s="392"/>
      <c r="NBO149" s="395"/>
      <c r="NBP149" s="396"/>
      <c r="NBQ149" s="397"/>
      <c r="NBR149" s="415"/>
      <c r="NBS149" s="393"/>
      <c r="NBT149" s="392"/>
      <c r="NBU149" s="395"/>
      <c r="NBV149" s="396"/>
      <c r="NBW149" s="397"/>
      <c r="NBX149" s="415"/>
      <c r="NBY149" s="393"/>
      <c r="NBZ149" s="392"/>
      <c r="NCA149" s="395"/>
      <c r="NCB149" s="396"/>
      <c r="NCC149" s="397"/>
      <c r="NCD149" s="415"/>
      <c r="NCE149" s="393"/>
      <c r="NCF149" s="392"/>
      <c r="NCG149" s="395"/>
      <c r="NCH149" s="396"/>
      <c r="NCI149" s="397"/>
      <c r="NCJ149" s="415"/>
      <c r="NCK149" s="393"/>
      <c r="NCL149" s="392"/>
      <c r="NCM149" s="395"/>
      <c r="NCN149" s="396"/>
      <c r="NCO149" s="397"/>
      <c r="NCP149" s="415"/>
      <c r="NCQ149" s="393"/>
      <c r="NCR149" s="392"/>
      <c r="NCS149" s="395"/>
      <c r="NCT149" s="396"/>
      <c r="NCU149" s="397"/>
      <c r="NCV149" s="415"/>
      <c r="NCW149" s="393"/>
      <c r="NCX149" s="392"/>
      <c r="NCY149" s="395"/>
      <c r="NCZ149" s="396"/>
      <c r="NDA149" s="397"/>
      <c r="NDB149" s="415"/>
      <c r="NDC149" s="393"/>
      <c r="NDD149" s="392"/>
      <c r="NDE149" s="395"/>
      <c r="NDF149" s="396"/>
      <c r="NDG149" s="397"/>
      <c r="NDH149" s="415"/>
      <c r="NDI149" s="393"/>
      <c r="NDJ149" s="392"/>
      <c r="NDK149" s="395"/>
      <c r="NDL149" s="396"/>
      <c r="NDM149" s="397"/>
      <c r="NDN149" s="415"/>
      <c r="NDO149" s="393"/>
      <c r="NDP149" s="392"/>
      <c r="NDQ149" s="395"/>
      <c r="NDR149" s="396"/>
      <c r="NDS149" s="397"/>
      <c r="NDT149" s="415"/>
      <c r="NDU149" s="393"/>
      <c r="NDV149" s="392"/>
      <c r="NDW149" s="395"/>
      <c r="NDX149" s="396"/>
      <c r="NDY149" s="397"/>
      <c r="NDZ149" s="415"/>
      <c r="NEA149" s="393"/>
      <c r="NEB149" s="392"/>
      <c r="NEC149" s="395"/>
      <c r="NED149" s="396"/>
      <c r="NEE149" s="397"/>
      <c r="NEF149" s="415"/>
      <c r="NEG149" s="393"/>
      <c r="NEH149" s="392"/>
      <c r="NEI149" s="395"/>
      <c r="NEJ149" s="396"/>
      <c r="NEK149" s="397"/>
      <c r="NEL149" s="415"/>
      <c r="NEM149" s="393"/>
      <c r="NEN149" s="392"/>
      <c r="NEO149" s="395"/>
      <c r="NEP149" s="396"/>
      <c r="NEQ149" s="397"/>
      <c r="NER149" s="415"/>
      <c r="NES149" s="393"/>
      <c r="NET149" s="392"/>
      <c r="NEU149" s="395"/>
      <c r="NEV149" s="396"/>
      <c r="NEW149" s="397"/>
      <c r="NEX149" s="415"/>
      <c r="NEY149" s="393"/>
      <c r="NEZ149" s="392"/>
      <c r="NFA149" s="395"/>
      <c r="NFB149" s="396"/>
      <c r="NFC149" s="397"/>
      <c r="NFD149" s="415"/>
      <c r="NFE149" s="393"/>
      <c r="NFF149" s="392"/>
      <c r="NFG149" s="395"/>
      <c r="NFH149" s="396"/>
      <c r="NFI149" s="397"/>
      <c r="NFJ149" s="415"/>
      <c r="NFK149" s="393"/>
      <c r="NFL149" s="392"/>
      <c r="NFM149" s="395"/>
      <c r="NFN149" s="396"/>
      <c r="NFO149" s="397"/>
      <c r="NFP149" s="415"/>
      <c r="NFQ149" s="393"/>
      <c r="NFR149" s="392"/>
      <c r="NFS149" s="395"/>
      <c r="NFT149" s="396"/>
      <c r="NFU149" s="397"/>
      <c r="NFV149" s="415"/>
      <c r="NFW149" s="393"/>
      <c r="NFX149" s="392"/>
      <c r="NFY149" s="395"/>
      <c r="NFZ149" s="396"/>
      <c r="NGA149" s="397"/>
      <c r="NGB149" s="415"/>
      <c r="NGC149" s="393"/>
      <c r="NGD149" s="392"/>
      <c r="NGE149" s="395"/>
      <c r="NGF149" s="396"/>
      <c r="NGG149" s="397"/>
      <c r="NGH149" s="415"/>
      <c r="NGI149" s="393"/>
      <c r="NGJ149" s="392"/>
      <c r="NGK149" s="395"/>
      <c r="NGL149" s="396"/>
      <c r="NGM149" s="397"/>
      <c r="NGN149" s="415"/>
      <c r="NGO149" s="393"/>
      <c r="NGP149" s="392"/>
      <c r="NGQ149" s="395"/>
      <c r="NGR149" s="396"/>
      <c r="NGS149" s="397"/>
      <c r="NGT149" s="415"/>
      <c r="NGU149" s="393"/>
      <c r="NGV149" s="392"/>
      <c r="NGW149" s="395"/>
      <c r="NGX149" s="396"/>
      <c r="NGY149" s="397"/>
      <c r="NGZ149" s="415"/>
      <c r="NHA149" s="393"/>
      <c r="NHB149" s="392"/>
      <c r="NHC149" s="395"/>
      <c r="NHD149" s="396"/>
      <c r="NHE149" s="397"/>
      <c r="NHF149" s="415"/>
      <c r="NHG149" s="393"/>
      <c r="NHH149" s="392"/>
      <c r="NHI149" s="395"/>
      <c r="NHJ149" s="396"/>
      <c r="NHK149" s="397"/>
      <c r="NHL149" s="415"/>
      <c r="NHM149" s="393"/>
      <c r="NHN149" s="392"/>
      <c r="NHO149" s="395"/>
      <c r="NHP149" s="396"/>
      <c r="NHQ149" s="397"/>
      <c r="NHR149" s="415"/>
      <c r="NHS149" s="393"/>
      <c r="NHT149" s="392"/>
      <c r="NHU149" s="395"/>
      <c r="NHV149" s="396"/>
      <c r="NHW149" s="397"/>
      <c r="NHX149" s="415"/>
      <c r="NHY149" s="393"/>
      <c r="NHZ149" s="392"/>
      <c r="NIA149" s="395"/>
      <c r="NIB149" s="396"/>
      <c r="NIC149" s="397"/>
      <c r="NID149" s="415"/>
      <c r="NIE149" s="393"/>
      <c r="NIF149" s="392"/>
      <c r="NIG149" s="395"/>
      <c r="NIH149" s="396"/>
      <c r="NII149" s="397"/>
      <c r="NIJ149" s="415"/>
      <c r="NIK149" s="393"/>
      <c r="NIL149" s="392"/>
      <c r="NIM149" s="395"/>
      <c r="NIN149" s="396"/>
      <c r="NIO149" s="397"/>
      <c r="NIP149" s="415"/>
      <c r="NIQ149" s="393"/>
      <c r="NIR149" s="392"/>
      <c r="NIS149" s="395"/>
      <c r="NIT149" s="396"/>
      <c r="NIU149" s="397"/>
      <c r="NIV149" s="415"/>
      <c r="NIW149" s="393"/>
      <c r="NIX149" s="392"/>
      <c r="NIY149" s="395"/>
      <c r="NIZ149" s="396"/>
      <c r="NJA149" s="397"/>
      <c r="NJB149" s="415"/>
      <c r="NJC149" s="393"/>
      <c r="NJD149" s="392"/>
      <c r="NJE149" s="395"/>
      <c r="NJF149" s="396"/>
      <c r="NJG149" s="397"/>
      <c r="NJH149" s="415"/>
      <c r="NJI149" s="393"/>
      <c r="NJJ149" s="392"/>
      <c r="NJK149" s="395"/>
      <c r="NJL149" s="396"/>
      <c r="NJM149" s="397"/>
      <c r="NJN149" s="415"/>
      <c r="NJO149" s="393"/>
      <c r="NJP149" s="392"/>
      <c r="NJQ149" s="395"/>
      <c r="NJR149" s="396"/>
      <c r="NJS149" s="397"/>
      <c r="NJT149" s="415"/>
      <c r="NJU149" s="393"/>
      <c r="NJV149" s="392"/>
      <c r="NJW149" s="395"/>
      <c r="NJX149" s="396"/>
      <c r="NJY149" s="397"/>
      <c r="NJZ149" s="415"/>
      <c r="NKA149" s="393"/>
      <c r="NKB149" s="392"/>
      <c r="NKC149" s="395"/>
      <c r="NKD149" s="396"/>
      <c r="NKE149" s="397"/>
      <c r="NKF149" s="415"/>
      <c r="NKG149" s="393"/>
      <c r="NKH149" s="392"/>
      <c r="NKI149" s="395"/>
      <c r="NKJ149" s="396"/>
      <c r="NKK149" s="397"/>
      <c r="NKL149" s="415"/>
      <c r="NKM149" s="393"/>
      <c r="NKN149" s="392"/>
      <c r="NKO149" s="395"/>
      <c r="NKP149" s="396"/>
      <c r="NKQ149" s="397"/>
      <c r="NKR149" s="415"/>
      <c r="NKS149" s="393"/>
      <c r="NKT149" s="392"/>
      <c r="NKU149" s="395"/>
      <c r="NKV149" s="396"/>
      <c r="NKW149" s="397"/>
      <c r="NKX149" s="415"/>
      <c r="NKY149" s="393"/>
      <c r="NKZ149" s="392"/>
      <c r="NLA149" s="395"/>
      <c r="NLB149" s="396"/>
      <c r="NLC149" s="397"/>
      <c r="NLD149" s="415"/>
      <c r="NLE149" s="393"/>
      <c r="NLF149" s="392"/>
      <c r="NLG149" s="395"/>
      <c r="NLH149" s="396"/>
      <c r="NLI149" s="397"/>
      <c r="NLJ149" s="415"/>
      <c r="NLK149" s="393"/>
      <c r="NLL149" s="392"/>
      <c r="NLM149" s="395"/>
      <c r="NLN149" s="396"/>
      <c r="NLO149" s="397"/>
      <c r="NLP149" s="415"/>
      <c r="NLQ149" s="393"/>
      <c r="NLR149" s="392"/>
      <c r="NLS149" s="395"/>
      <c r="NLT149" s="396"/>
      <c r="NLU149" s="397"/>
      <c r="NLV149" s="415"/>
      <c r="NLW149" s="393"/>
      <c r="NLX149" s="392"/>
      <c r="NLY149" s="395"/>
      <c r="NLZ149" s="396"/>
      <c r="NMA149" s="397"/>
      <c r="NMB149" s="415"/>
      <c r="NMC149" s="393"/>
      <c r="NMD149" s="392"/>
      <c r="NME149" s="395"/>
      <c r="NMF149" s="396"/>
      <c r="NMG149" s="397"/>
      <c r="NMH149" s="415"/>
      <c r="NMI149" s="393"/>
      <c r="NMJ149" s="392"/>
      <c r="NMK149" s="395"/>
      <c r="NML149" s="396"/>
      <c r="NMM149" s="397"/>
      <c r="NMN149" s="415"/>
      <c r="NMO149" s="393"/>
      <c r="NMP149" s="392"/>
      <c r="NMQ149" s="395"/>
      <c r="NMR149" s="396"/>
      <c r="NMS149" s="397"/>
      <c r="NMT149" s="415"/>
      <c r="NMU149" s="393"/>
      <c r="NMV149" s="392"/>
      <c r="NMW149" s="395"/>
      <c r="NMX149" s="396"/>
      <c r="NMY149" s="397"/>
      <c r="NMZ149" s="415"/>
      <c r="NNA149" s="393"/>
      <c r="NNB149" s="392"/>
      <c r="NNC149" s="395"/>
      <c r="NND149" s="396"/>
      <c r="NNE149" s="397"/>
      <c r="NNF149" s="415"/>
      <c r="NNG149" s="393"/>
      <c r="NNH149" s="392"/>
      <c r="NNI149" s="395"/>
      <c r="NNJ149" s="396"/>
      <c r="NNK149" s="397"/>
      <c r="NNL149" s="415"/>
      <c r="NNM149" s="393"/>
      <c r="NNN149" s="392"/>
      <c r="NNO149" s="395"/>
      <c r="NNP149" s="396"/>
      <c r="NNQ149" s="397"/>
      <c r="NNR149" s="415"/>
      <c r="NNS149" s="393"/>
      <c r="NNT149" s="392"/>
      <c r="NNU149" s="395"/>
      <c r="NNV149" s="396"/>
      <c r="NNW149" s="397"/>
      <c r="NNX149" s="415"/>
      <c r="NNY149" s="393"/>
      <c r="NNZ149" s="392"/>
      <c r="NOA149" s="395"/>
      <c r="NOB149" s="396"/>
      <c r="NOC149" s="397"/>
      <c r="NOD149" s="415"/>
      <c r="NOE149" s="393"/>
      <c r="NOF149" s="392"/>
      <c r="NOG149" s="395"/>
      <c r="NOH149" s="396"/>
      <c r="NOI149" s="397"/>
      <c r="NOJ149" s="415"/>
      <c r="NOK149" s="393"/>
      <c r="NOL149" s="392"/>
      <c r="NOM149" s="395"/>
      <c r="NON149" s="396"/>
      <c r="NOO149" s="397"/>
      <c r="NOP149" s="415"/>
      <c r="NOQ149" s="393"/>
      <c r="NOR149" s="392"/>
      <c r="NOS149" s="395"/>
      <c r="NOT149" s="396"/>
      <c r="NOU149" s="397"/>
      <c r="NOV149" s="415"/>
      <c r="NOW149" s="393"/>
      <c r="NOX149" s="392"/>
      <c r="NOY149" s="395"/>
      <c r="NOZ149" s="396"/>
      <c r="NPA149" s="397"/>
      <c r="NPB149" s="415"/>
      <c r="NPC149" s="393"/>
      <c r="NPD149" s="392"/>
      <c r="NPE149" s="395"/>
      <c r="NPF149" s="396"/>
      <c r="NPG149" s="397"/>
      <c r="NPH149" s="415"/>
      <c r="NPI149" s="393"/>
      <c r="NPJ149" s="392"/>
      <c r="NPK149" s="395"/>
      <c r="NPL149" s="396"/>
      <c r="NPM149" s="397"/>
      <c r="NPN149" s="415"/>
      <c r="NPO149" s="393"/>
      <c r="NPP149" s="392"/>
      <c r="NPQ149" s="395"/>
      <c r="NPR149" s="396"/>
      <c r="NPS149" s="397"/>
      <c r="NPT149" s="415"/>
      <c r="NPU149" s="393"/>
      <c r="NPV149" s="392"/>
      <c r="NPW149" s="395"/>
      <c r="NPX149" s="396"/>
      <c r="NPY149" s="397"/>
      <c r="NPZ149" s="415"/>
      <c r="NQA149" s="393"/>
      <c r="NQB149" s="392"/>
      <c r="NQC149" s="395"/>
      <c r="NQD149" s="396"/>
      <c r="NQE149" s="397"/>
      <c r="NQF149" s="415"/>
      <c r="NQG149" s="393"/>
      <c r="NQH149" s="392"/>
      <c r="NQI149" s="395"/>
      <c r="NQJ149" s="396"/>
      <c r="NQK149" s="397"/>
      <c r="NQL149" s="415"/>
      <c r="NQM149" s="393"/>
      <c r="NQN149" s="392"/>
      <c r="NQO149" s="395"/>
      <c r="NQP149" s="396"/>
      <c r="NQQ149" s="397"/>
      <c r="NQR149" s="415"/>
      <c r="NQS149" s="393"/>
      <c r="NQT149" s="392"/>
      <c r="NQU149" s="395"/>
      <c r="NQV149" s="396"/>
      <c r="NQW149" s="397"/>
      <c r="NQX149" s="415"/>
      <c r="NQY149" s="393"/>
      <c r="NQZ149" s="392"/>
      <c r="NRA149" s="395"/>
      <c r="NRB149" s="396"/>
      <c r="NRC149" s="397"/>
      <c r="NRD149" s="415"/>
      <c r="NRE149" s="393"/>
      <c r="NRF149" s="392"/>
      <c r="NRG149" s="395"/>
      <c r="NRH149" s="396"/>
      <c r="NRI149" s="397"/>
      <c r="NRJ149" s="415"/>
      <c r="NRK149" s="393"/>
      <c r="NRL149" s="392"/>
      <c r="NRM149" s="395"/>
      <c r="NRN149" s="396"/>
      <c r="NRO149" s="397"/>
      <c r="NRP149" s="415"/>
      <c r="NRQ149" s="393"/>
      <c r="NRR149" s="392"/>
      <c r="NRS149" s="395"/>
      <c r="NRT149" s="396"/>
      <c r="NRU149" s="397"/>
      <c r="NRV149" s="415"/>
      <c r="NRW149" s="393"/>
      <c r="NRX149" s="392"/>
      <c r="NRY149" s="395"/>
      <c r="NRZ149" s="396"/>
      <c r="NSA149" s="397"/>
      <c r="NSB149" s="415"/>
      <c r="NSC149" s="393"/>
      <c r="NSD149" s="392"/>
      <c r="NSE149" s="395"/>
      <c r="NSF149" s="396"/>
      <c r="NSG149" s="397"/>
      <c r="NSH149" s="415"/>
      <c r="NSI149" s="393"/>
      <c r="NSJ149" s="392"/>
      <c r="NSK149" s="395"/>
      <c r="NSL149" s="396"/>
      <c r="NSM149" s="397"/>
      <c r="NSN149" s="415"/>
      <c r="NSO149" s="393"/>
      <c r="NSP149" s="392"/>
      <c r="NSQ149" s="395"/>
      <c r="NSR149" s="396"/>
      <c r="NSS149" s="397"/>
      <c r="NST149" s="415"/>
      <c r="NSU149" s="393"/>
      <c r="NSV149" s="392"/>
      <c r="NSW149" s="395"/>
      <c r="NSX149" s="396"/>
      <c r="NSY149" s="397"/>
      <c r="NSZ149" s="415"/>
      <c r="NTA149" s="393"/>
      <c r="NTB149" s="392"/>
      <c r="NTC149" s="395"/>
      <c r="NTD149" s="396"/>
      <c r="NTE149" s="397"/>
      <c r="NTF149" s="415"/>
      <c r="NTG149" s="393"/>
      <c r="NTH149" s="392"/>
      <c r="NTI149" s="395"/>
      <c r="NTJ149" s="396"/>
      <c r="NTK149" s="397"/>
      <c r="NTL149" s="415"/>
      <c r="NTM149" s="393"/>
      <c r="NTN149" s="392"/>
      <c r="NTO149" s="395"/>
      <c r="NTP149" s="396"/>
      <c r="NTQ149" s="397"/>
      <c r="NTR149" s="415"/>
      <c r="NTS149" s="393"/>
      <c r="NTT149" s="392"/>
      <c r="NTU149" s="395"/>
      <c r="NTV149" s="396"/>
      <c r="NTW149" s="397"/>
      <c r="NTX149" s="415"/>
      <c r="NTY149" s="393"/>
      <c r="NTZ149" s="392"/>
      <c r="NUA149" s="395"/>
      <c r="NUB149" s="396"/>
      <c r="NUC149" s="397"/>
      <c r="NUD149" s="415"/>
      <c r="NUE149" s="393"/>
      <c r="NUF149" s="392"/>
      <c r="NUG149" s="395"/>
      <c r="NUH149" s="396"/>
      <c r="NUI149" s="397"/>
      <c r="NUJ149" s="415"/>
      <c r="NUK149" s="393"/>
      <c r="NUL149" s="392"/>
      <c r="NUM149" s="395"/>
      <c r="NUN149" s="396"/>
      <c r="NUO149" s="397"/>
      <c r="NUP149" s="415"/>
      <c r="NUQ149" s="393"/>
      <c r="NUR149" s="392"/>
      <c r="NUS149" s="395"/>
      <c r="NUT149" s="396"/>
      <c r="NUU149" s="397"/>
      <c r="NUV149" s="415"/>
      <c r="NUW149" s="393"/>
      <c r="NUX149" s="392"/>
      <c r="NUY149" s="395"/>
      <c r="NUZ149" s="396"/>
      <c r="NVA149" s="397"/>
      <c r="NVB149" s="415"/>
      <c r="NVC149" s="393"/>
      <c r="NVD149" s="392"/>
      <c r="NVE149" s="395"/>
      <c r="NVF149" s="396"/>
      <c r="NVG149" s="397"/>
      <c r="NVH149" s="415"/>
      <c r="NVI149" s="393"/>
      <c r="NVJ149" s="392"/>
      <c r="NVK149" s="395"/>
      <c r="NVL149" s="396"/>
      <c r="NVM149" s="397"/>
      <c r="NVN149" s="415"/>
      <c r="NVO149" s="393"/>
      <c r="NVP149" s="392"/>
      <c r="NVQ149" s="395"/>
      <c r="NVR149" s="396"/>
      <c r="NVS149" s="397"/>
      <c r="NVT149" s="415"/>
      <c r="NVU149" s="393"/>
      <c r="NVV149" s="392"/>
      <c r="NVW149" s="395"/>
      <c r="NVX149" s="396"/>
      <c r="NVY149" s="397"/>
      <c r="NVZ149" s="415"/>
      <c r="NWA149" s="393"/>
      <c r="NWB149" s="392"/>
      <c r="NWC149" s="395"/>
      <c r="NWD149" s="396"/>
      <c r="NWE149" s="397"/>
      <c r="NWF149" s="415"/>
      <c r="NWG149" s="393"/>
      <c r="NWH149" s="392"/>
      <c r="NWI149" s="395"/>
      <c r="NWJ149" s="396"/>
      <c r="NWK149" s="397"/>
      <c r="NWL149" s="415"/>
      <c r="NWM149" s="393"/>
      <c r="NWN149" s="392"/>
      <c r="NWO149" s="395"/>
      <c r="NWP149" s="396"/>
      <c r="NWQ149" s="397"/>
      <c r="NWR149" s="415"/>
      <c r="NWS149" s="393"/>
      <c r="NWT149" s="392"/>
      <c r="NWU149" s="395"/>
      <c r="NWV149" s="396"/>
      <c r="NWW149" s="397"/>
      <c r="NWX149" s="415"/>
      <c r="NWY149" s="393"/>
      <c r="NWZ149" s="392"/>
      <c r="NXA149" s="395"/>
      <c r="NXB149" s="396"/>
      <c r="NXC149" s="397"/>
      <c r="NXD149" s="415"/>
      <c r="NXE149" s="393"/>
      <c r="NXF149" s="392"/>
      <c r="NXG149" s="395"/>
      <c r="NXH149" s="396"/>
      <c r="NXI149" s="397"/>
      <c r="NXJ149" s="415"/>
      <c r="NXK149" s="393"/>
      <c r="NXL149" s="392"/>
      <c r="NXM149" s="395"/>
      <c r="NXN149" s="396"/>
      <c r="NXO149" s="397"/>
      <c r="NXP149" s="415"/>
      <c r="NXQ149" s="393"/>
      <c r="NXR149" s="392"/>
      <c r="NXS149" s="395"/>
      <c r="NXT149" s="396"/>
      <c r="NXU149" s="397"/>
      <c r="NXV149" s="415"/>
      <c r="NXW149" s="393"/>
      <c r="NXX149" s="392"/>
      <c r="NXY149" s="395"/>
      <c r="NXZ149" s="396"/>
      <c r="NYA149" s="397"/>
      <c r="NYB149" s="415"/>
      <c r="NYC149" s="393"/>
      <c r="NYD149" s="392"/>
      <c r="NYE149" s="395"/>
      <c r="NYF149" s="396"/>
      <c r="NYG149" s="397"/>
      <c r="NYH149" s="415"/>
      <c r="NYI149" s="393"/>
      <c r="NYJ149" s="392"/>
      <c r="NYK149" s="395"/>
      <c r="NYL149" s="396"/>
      <c r="NYM149" s="397"/>
      <c r="NYN149" s="415"/>
      <c r="NYO149" s="393"/>
      <c r="NYP149" s="392"/>
      <c r="NYQ149" s="395"/>
      <c r="NYR149" s="396"/>
      <c r="NYS149" s="397"/>
      <c r="NYT149" s="415"/>
      <c r="NYU149" s="393"/>
      <c r="NYV149" s="392"/>
      <c r="NYW149" s="395"/>
      <c r="NYX149" s="396"/>
      <c r="NYY149" s="397"/>
      <c r="NYZ149" s="415"/>
      <c r="NZA149" s="393"/>
      <c r="NZB149" s="392"/>
      <c r="NZC149" s="395"/>
      <c r="NZD149" s="396"/>
      <c r="NZE149" s="397"/>
      <c r="NZF149" s="415"/>
      <c r="NZG149" s="393"/>
      <c r="NZH149" s="392"/>
      <c r="NZI149" s="395"/>
      <c r="NZJ149" s="396"/>
      <c r="NZK149" s="397"/>
      <c r="NZL149" s="415"/>
      <c r="NZM149" s="393"/>
      <c r="NZN149" s="392"/>
      <c r="NZO149" s="395"/>
      <c r="NZP149" s="396"/>
      <c r="NZQ149" s="397"/>
      <c r="NZR149" s="415"/>
      <c r="NZS149" s="393"/>
      <c r="NZT149" s="392"/>
      <c r="NZU149" s="395"/>
      <c r="NZV149" s="396"/>
      <c r="NZW149" s="397"/>
      <c r="NZX149" s="415"/>
      <c r="NZY149" s="393"/>
      <c r="NZZ149" s="392"/>
      <c r="OAA149" s="395"/>
      <c r="OAB149" s="396"/>
      <c r="OAC149" s="397"/>
      <c r="OAD149" s="415"/>
      <c r="OAE149" s="393"/>
      <c r="OAF149" s="392"/>
      <c r="OAG149" s="395"/>
      <c r="OAH149" s="396"/>
      <c r="OAI149" s="397"/>
      <c r="OAJ149" s="415"/>
      <c r="OAK149" s="393"/>
      <c r="OAL149" s="392"/>
      <c r="OAM149" s="395"/>
      <c r="OAN149" s="396"/>
      <c r="OAO149" s="397"/>
      <c r="OAP149" s="415"/>
      <c r="OAQ149" s="393"/>
      <c r="OAR149" s="392"/>
      <c r="OAS149" s="395"/>
      <c r="OAT149" s="396"/>
      <c r="OAU149" s="397"/>
      <c r="OAV149" s="415"/>
      <c r="OAW149" s="393"/>
      <c r="OAX149" s="392"/>
      <c r="OAY149" s="395"/>
      <c r="OAZ149" s="396"/>
      <c r="OBA149" s="397"/>
      <c r="OBB149" s="415"/>
      <c r="OBC149" s="393"/>
      <c r="OBD149" s="392"/>
      <c r="OBE149" s="395"/>
      <c r="OBF149" s="396"/>
      <c r="OBG149" s="397"/>
      <c r="OBH149" s="415"/>
      <c r="OBI149" s="393"/>
      <c r="OBJ149" s="392"/>
      <c r="OBK149" s="395"/>
      <c r="OBL149" s="396"/>
      <c r="OBM149" s="397"/>
      <c r="OBN149" s="415"/>
      <c r="OBO149" s="393"/>
      <c r="OBP149" s="392"/>
      <c r="OBQ149" s="395"/>
      <c r="OBR149" s="396"/>
      <c r="OBS149" s="397"/>
      <c r="OBT149" s="415"/>
      <c r="OBU149" s="393"/>
      <c r="OBV149" s="392"/>
      <c r="OBW149" s="395"/>
      <c r="OBX149" s="396"/>
      <c r="OBY149" s="397"/>
      <c r="OBZ149" s="415"/>
      <c r="OCA149" s="393"/>
      <c r="OCB149" s="392"/>
      <c r="OCC149" s="395"/>
      <c r="OCD149" s="396"/>
      <c r="OCE149" s="397"/>
      <c r="OCF149" s="415"/>
      <c r="OCG149" s="393"/>
      <c r="OCH149" s="392"/>
      <c r="OCI149" s="395"/>
      <c r="OCJ149" s="396"/>
      <c r="OCK149" s="397"/>
      <c r="OCL149" s="415"/>
      <c r="OCM149" s="393"/>
      <c r="OCN149" s="392"/>
      <c r="OCO149" s="395"/>
      <c r="OCP149" s="396"/>
      <c r="OCQ149" s="397"/>
      <c r="OCR149" s="415"/>
      <c r="OCS149" s="393"/>
      <c r="OCT149" s="392"/>
      <c r="OCU149" s="395"/>
      <c r="OCV149" s="396"/>
      <c r="OCW149" s="397"/>
      <c r="OCX149" s="415"/>
      <c r="OCY149" s="393"/>
      <c r="OCZ149" s="392"/>
      <c r="ODA149" s="395"/>
      <c r="ODB149" s="396"/>
      <c r="ODC149" s="397"/>
      <c r="ODD149" s="415"/>
      <c r="ODE149" s="393"/>
      <c r="ODF149" s="392"/>
      <c r="ODG149" s="395"/>
      <c r="ODH149" s="396"/>
      <c r="ODI149" s="397"/>
      <c r="ODJ149" s="415"/>
      <c r="ODK149" s="393"/>
      <c r="ODL149" s="392"/>
      <c r="ODM149" s="395"/>
      <c r="ODN149" s="396"/>
      <c r="ODO149" s="397"/>
      <c r="ODP149" s="415"/>
      <c r="ODQ149" s="393"/>
      <c r="ODR149" s="392"/>
      <c r="ODS149" s="395"/>
      <c r="ODT149" s="396"/>
      <c r="ODU149" s="397"/>
      <c r="ODV149" s="415"/>
      <c r="ODW149" s="393"/>
      <c r="ODX149" s="392"/>
      <c r="ODY149" s="395"/>
      <c r="ODZ149" s="396"/>
      <c r="OEA149" s="397"/>
      <c r="OEB149" s="415"/>
      <c r="OEC149" s="393"/>
      <c r="OED149" s="392"/>
      <c r="OEE149" s="395"/>
      <c r="OEF149" s="396"/>
      <c r="OEG149" s="397"/>
      <c r="OEH149" s="415"/>
      <c r="OEI149" s="393"/>
      <c r="OEJ149" s="392"/>
      <c r="OEK149" s="395"/>
      <c r="OEL149" s="396"/>
      <c r="OEM149" s="397"/>
      <c r="OEN149" s="415"/>
      <c r="OEO149" s="393"/>
      <c r="OEP149" s="392"/>
      <c r="OEQ149" s="395"/>
      <c r="OER149" s="396"/>
      <c r="OES149" s="397"/>
      <c r="OET149" s="415"/>
      <c r="OEU149" s="393"/>
      <c r="OEV149" s="392"/>
      <c r="OEW149" s="395"/>
      <c r="OEX149" s="396"/>
      <c r="OEY149" s="397"/>
      <c r="OEZ149" s="415"/>
      <c r="OFA149" s="393"/>
      <c r="OFB149" s="392"/>
      <c r="OFC149" s="395"/>
      <c r="OFD149" s="396"/>
      <c r="OFE149" s="397"/>
      <c r="OFF149" s="415"/>
      <c r="OFG149" s="393"/>
      <c r="OFH149" s="392"/>
      <c r="OFI149" s="395"/>
      <c r="OFJ149" s="396"/>
      <c r="OFK149" s="397"/>
      <c r="OFL149" s="415"/>
      <c r="OFM149" s="393"/>
      <c r="OFN149" s="392"/>
      <c r="OFO149" s="395"/>
      <c r="OFP149" s="396"/>
      <c r="OFQ149" s="397"/>
      <c r="OFR149" s="415"/>
      <c r="OFS149" s="393"/>
      <c r="OFT149" s="392"/>
      <c r="OFU149" s="395"/>
      <c r="OFV149" s="396"/>
      <c r="OFW149" s="397"/>
      <c r="OFX149" s="415"/>
      <c r="OFY149" s="393"/>
      <c r="OFZ149" s="392"/>
      <c r="OGA149" s="395"/>
      <c r="OGB149" s="396"/>
      <c r="OGC149" s="397"/>
      <c r="OGD149" s="415"/>
      <c r="OGE149" s="393"/>
      <c r="OGF149" s="392"/>
      <c r="OGG149" s="395"/>
      <c r="OGH149" s="396"/>
      <c r="OGI149" s="397"/>
      <c r="OGJ149" s="415"/>
      <c r="OGK149" s="393"/>
      <c r="OGL149" s="392"/>
      <c r="OGM149" s="395"/>
      <c r="OGN149" s="396"/>
      <c r="OGO149" s="397"/>
      <c r="OGP149" s="415"/>
      <c r="OGQ149" s="393"/>
      <c r="OGR149" s="392"/>
      <c r="OGS149" s="395"/>
      <c r="OGT149" s="396"/>
      <c r="OGU149" s="397"/>
      <c r="OGV149" s="415"/>
      <c r="OGW149" s="393"/>
      <c r="OGX149" s="392"/>
      <c r="OGY149" s="395"/>
      <c r="OGZ149" s="396"/>
      <c r="OHA149" s="397"/>
      <c r="OHB149" s="415"/>
      <c r="OHC149" s="393"/>
      <c r="OHD149" s="392"/>
      <c r="OHE149" s="395"/>
      <c r="OHF149" s="396"/>
      <c r="OHG149" s="397"/>
      <c r="OHH149" s="415"/>
      <c r="OHI149" s="393"/>
      <c r="OHJ149" s="392"/>
      <c r="OHK149" s="395"/>
      <c r="OHL149" s="396"/>
      <c r="OHM149" s="397"/>
      <c r="OHN149" s="415"/>
      <c r="OHO149" s="393"/>
      <c r="OHP149" s="392"/>
      <c r="OHQ149" s="395"/>
      <c r="OHR149" s="396"/>
      <c r="OHS149" s="397"/>
      <c r="OHT149" s="415"/>
      <c r="OHU149" s="393"/>
      <c r="OHV149" s="392"/>
      <c r="OHW149" s="395"/>
      <c r="OHX149" s="396"/>
      <c r="OHY149" s="397"/>
      <c r="OHZ149" s="415"/>
      <c r="OIA149" s="393"/>
      <c r="OIB149" s="392"/>
      <c r="OIC149" s="395"/>
      <c r="OID149" s="396"/>
      <c r="OIE149" s="397"/>
      <c r="OIF149" s="415"/>
      <c r="OIG149" s="393"/>
      <c r="OIH149" s="392"/>
      <c r="OII149" s="395"/>
      <c r="OIJ149" s="396"/>
      <c r="OIK149" s="397"/>
      <c r="OIL149" s="415"/>
      <c r="OIM149" s="393"/>
      <c r="OIN149" s="392"/>
      <c r="OIO149" s="395"/>
      <c r="OIP149" s="396"/>
      <c r="OIQ149" s="397"/>
      <c r="OIR149" s="415"/>
      <c r="OIS149" s="393"/>
      <c r="OIT149" s="392"/>
      <c r="OIU149" s="395"/>
      <c r="OIV149" s="396"/>
      <c r="OIW149" s="397"/>
      <c r="OIX149" s="415"/>
      <c r="OIY149" s="393"/>
      <c r="OIZ149" s="392"/>
      <c r="OJA149" s="395"/>
      <c r="OJB149" s="396"/>
      <c r="OJC149" s="397"/>
      <c r="OJD149" s="415"/>
      <c r="OJE149" s="393"/>
      <c r="OJF149" s="392"/>
      <c r="OJG149" s="395"/>
      <c r="OJH149" s="396"/>
      <c r="OJI149" s="397"/>
      <c r="OJJ149" s="415"/>
      <c r="OJK149" s="393"/>
      <c r="OJL149" s="392"/>
      <c r="OJM149" s="395"/>
      <c r="OJN149" s="396"/>
      <c r="OJO149" s="397"/>
      <c r="OJP149" s="415"/>
      <c r="OJQ149" s="393"/>
      <c r="OJR149" s="392"/>
      <c r="OJS149" s="395"/>
      <c r="OJT149" s="396"/>
      <c r="OJU149" s="397"/>
      <c r="OJV149" s="415"/>
      <c r="OJW149" s="393"/>
      <c r="OJX149" s="392"/>
      <c r="OJY149" s="395"/>
      <c r="OJZ149" s="396"/>
      <c r="OKA149" s="397"/>
      <c r="OKB149" s="415"/>
      <c r="OKC149" s="393"/>
      <c r="OKD149" s="392"/>
      <c r="OKE149" s="395"/>
      <c r="OKF149" s="396"/>
      <c r="OKG149" s="397"/>
      <c r="OKH149" s="415"/>
      <c r="OKI149" s="393"/>
      <c r="OKJ149" s="392"/>
      <c r="OKK149" s="395"/>
      <c r="OKL149" s="396"/>
      <c r="OKM149" s="397"/>
      <c r="OKN149" s="415"/>
      <c r="OKO149" s="393"/>
      <c r="OKP149" s="392"/>
      <c r="OKQ149" s="395"/>
      <c r="OKR149" s="396"/>
      <c r="OKS149" s="397"/>
      <c r="OKT149" s="415"/>
      <c r="OKU149" s="393"/>
      <c r="OKV149" s="392"/>
      <c r="OKW149" s="395"/>
      <c r="OKX149" s="396"/>
      <c r="OKY149" s="397"/>
      <c r="OKZ149" s="415"/>
      <c r="OLA149" s="393"/>
      <c r="OLB149" s="392"/>
      <c r="OLC149" s="395"/>
      <c r="OLD149" s="396"/>
      <c r="OLE149" s="397"/>
      <c r="OLF149" s="415"/>
      <c r="OLG149" s="393"/>
      <c r="OLH149" s="392"/>
      <c r="OLI149" s="395"/>
      <c r="OLJ149" s="396"/>
      <c r="OLK149" s="397"/>
      <c r="OLL149" s="415"/>
      <c r="OLM149" s="393"/>
      <c r="OLN149" s="392"/>
      <c r="OLO149" s="395"/>
      <c r="OLP149" s="396"/>
      <c r="OLQ149" s="397"/>
      <c r="OLR149" s="415"/>
      <c r="OLS149" s="393"/>
      <c r="OLT149" s="392"/>
      <c r="OLU149" s="395"/>
      <c r="OLV149" s="396"/>
      <c r="OLW149" s="397"/>
      <c r="OLX149" s="415"/>
      <c r="OLY149" s="393"/>
      <c r="OLZ149" s="392"/>
      <c r="OMA149" s="395"/>
      <c r="OMB149" s="396"/>
      <c r="OMC149" s="397"/>
      <c r="OMD149" s="415"/>
      <c r="OME149" s="393"/>
      <c r="OMF149" s="392"/>
      <c r="OMG149" s="395"/>
      <c r="OMH149" s="396"/>
      <c r="OMI149" s="397"/>
      <c r="OMJ149" s="415"/>
      <c r="OMK149" s="393"/>
      <c r="OML149" s="392"/>
      <c r="OMM149" s="395"/>
      <c r="OMN149" s="396"/>
      <c r="OMO149" s="397"/>
      <c r="OMP149" s="415"/>
      <c r="OMQ149" s="393"/>
      <c r="OMR149" s="392"/>
      <c r="OMS149" s="395"/>
      <c r="OMT149" s="396"/>
      <c r="OMU149" s="397"/>
      <c r="OMV149" s="415"/>
      <c r="OMW149" s="393"/>
      <c r="OMX149" s="392"/>
      <c r="OMY149" s="395"/>
      <c r="OMZ149" s="396"/>
      <c r="ONA149" s="397"/>
      <c r="ONB149" s="415"/>
      <c r="ONC149" s="393"/>
      <c r="OND149" s="392"/>
      <c r="ONE149" s="395"/>
      <c r="ONF149" s="396"/>
      <c r="ONG149" s="397"/>
      <c r="ONH149" s="415"/>
      <c r="ONI149" s="393"/>
      <c r="ONJ149" s="392"/>
      <c r="ONK149" s="395"/>
      <c r="ONL149" s="396"/>
      <c r="ONM149" s="397"/>
      <c r="ONN149" s="415"/>
      <c r="ONO149" s="393"/>
      <c r="ONP149" s="392"/>
      <c r="ONQ149" s="395"/>
      <c r="ONR149" s="396"/>
      <c r="ONS149" s="397"/>
      <c r="ONT149" s="415"/>
      <c r="ONU149" s="393"/>
      <c r="ONV149" s="392"/>
      <c r="ONW149" s="395"/>
      <c r="ONX149" s="396"/>
      <c r="ONY149" s="397"/>
      <c r="ONZ149" s="415"/>
      <c r="OOA149" s="393"/>
      <c r="OOB149" s="392"/>
      <c r="OOC149" s="395"/>
      <c r="OOD149" s="396"/>
      <c r="OOE149" s="397"/>
      <c r="OOF149" s="415"/>
      <c r="OOG149" s="393"/>
      <c r="OOH149" s="392"/>
      <c r="OOI149" s="395"/>
      <c r="OOJ149" s="396"/>
      <c r="OOK149" s="397"/>
      <c r="OOL149" s="415"/>
      <c r="OOM149" s="393"/>
      <c r="OON149" s="392"/>
      <c r="OOO149" s="395"/>
      <c r="OOP149" s="396"/>
      <c r="OOQ149" s="397"/>
      <c r="OOR149" s="415"/>
      <c r="OOS149" s="393"/>
      <c r="OOT149" s="392"/>
      <c r="OOU149" s="395"/>
      <c r="OOV149" s="396"/>
      <c r="OOW149" s="397"/>
      <c r="OOX149" s="415"/>
      <c r="OOY149" s="393"/>
      <c r="OOZ149" s="392"/>
      <c r="OPA149" s="395"/>
      <c r="OPB149" s="396"/>
      <c r="OPC149" s="397"/>
      <c r="OPD149" s="415"/>
      <c r="OPE149" s="393"/>
      <c r="OPF149" s="392"/>
      <c r="OPG149" s="395"/>
      <c r="OPH149" s="396"/>
      <c r="OPI149" s="397"/>
      <c r="OPJ149" s="415"/>
      <c r="OPK149" s="393"/>
      <c r="OPL149" s="392"/>
      <c r="OPM149" s="395"/>
      <c r="OPN149" s="396"/>
      <c r="OPO149" s="397"/>
      <c r="OPP149" s="415"/>
      <c r="OPQ149" s="393"/>
      <c r="OPR149" s="392"/>
      <c r="OPS149" s="395"/>
      <c r="OPT149" s="396"/>
      <c r="OPU149" s="397"/>
      <c r="OPV149" s="415"/>
      <c r="OPW149" s="393"/>
      <c r="OPX149" s="392"/>
      <c r="OPY149" s="395"/>
      <c r="OPZ149" s="396"/>
      <c r="OQA149" s="397"/>
      <c r="OQB149" s="415"/>
      <c r="OQC149" s="393"/>
      <c r="OQD149" s="392"/>
      <c r="OQE149" s="395"/>
      <c r="OQF149" s="396"/>
      <c r="OQG149" s="397"/>
      <c r="OQH149" s="415"/>
      <c r="OQI149" s="393"/>
      <c r="OQJ149" s="392"/>
      <c r="OQK149" s="395"/>
      <c r="OQL149" s="396"/>
      <c r="OQM149" s="397"/>
      <c r="OQN149" s="415"/>
      <c r="OQO149" s="393"/>
      <c r="OQP149" s="392"/>
      <c r="OQQ149" s="395"/>
      <c r="OQR149" s="396"/>
      <c r="OQS149" s="397"/>
      <c r="OQT149" s="415"/>
      <c r="OQU149" s="393"/>
      <c r="OQV149" s="392"/>
      <c r="OQW149" s="395"/>
      <c r="OQX149" s="396"/>
      <c r="OQY149" s="397"/>
      <c r="OQZ149" s="415"/>
      <c r="ORA149" s="393"/>
      <c r="ORB149" s="392"/>
      <c r="ORC149" s="395"/>
      <c r="ORD149" s="396"/>
      <c r="ORE149" s="397"/>
      <c r="ORF149" s="415"/>
      <c r="ORG149" s="393"/>
      <c r="ORH149" s="392"/>
      <c r="ORI149" s="395"/>
      <c r="ORJ149" s="396"/>
      <c r="ORK149" s="397"/>
      <c r="ORL149" s="415"/>
      <c r="ORM149" s="393"/>
      <c r="ORN149" s="392"/>
      <c r="ORO149" s="395"/>
      <c r="ORP149" s="396"/>
      <c r="ORQ149" s="397"/>
      <c r="ORR149" s="415"/>
      <c r="ORS149" s="393"/>
      <c r="ORT149" s="392"/>
      <c r="ORU149" s="395"/>
      <c r="ORV149" s="396"/>
      <c r="ORW149" s="397"/>
      <c r="ORX149" s="415"/>
      <c r="ORY149" s="393"/>
      <c r="ORZ149" s="392"/>
      <c r="OSA149" s="395"/>
      <c r="OSB149" s="396"/>
      <c r="OSC149" s="397"/>
      <c r="OSD149" s="415"/>
      <c r="OSE149" s="393"/>
      <c r="OSF149" s="392"/>
      <c r="OSG149" s="395"/>
      <c r="OSH149" s="396"/>
      <c r="OSI149" s="397"/>
      <c r="OSJ149" s="415"/>
      <c r="OSK149" s="393"/>
      <c r="OSL149" s="392"/>
      <c r="OSM149" s="395"/>
      <c r="OSN149" s="396"/>
      <c r="OSO149" s="397"/>
      <c r="OSP149" s="415"/>
      <c r="OSQ149" s="393"/>
      <c r="OSR149" s="392"/>
      <c r="OSS149" s="395"/>
      <c r="OST149" s="396"/>
      <c r="OSU149" s="397"/>
      <c r="OSV149" s="415"/>
      <c r="OSW149" s="393"/>
      <c r="OSX149" s="392"/>
      <c r="OSY149" s="395"/>
      <c r="OSZ149" s="396"/>
      <c r="OTA149" s="397"/>
      <c r="OTB149" s="415"/>
      <c r="OTC149" s="393"/>
      <c r="OTD149" s="392"/>
      <c r="OTE149" s="395"/>
      <c r="OTF149" s="396"/>
      <c r="OTG149" s="397"/>
      <c r="OTH149" s="415"/>
      <c r="OTI149" s="393"/>
      <c r="OTJ149" s="392"/>
      <c r="OTK149" s="395"/>
      <c r="OTL149" s="396"/>
      <c r="OTM149" s="397"/>
      <c r="OTN149" s="415"/>
      <c r="OTO149" s="393"/>
      <c r="OTP149" s="392"/>
      <c r="OTQ149" s="395"/>
      <c r="OTR149" s="396"/>
      <c r="OTS149" s="397"/>
      <c r="OTT149" s="415"/>
      <c r="OTU149" s="393"/>
      <c r="OTV149" s="392"/>
      <c r="OTW149" s="395"/>
      <c r="OTX149" s="396"/>
      <c r="OTY149" s="397"/>
      <c r="OTZ149" s="415"/>
      <c r="OUA149" s="393"/>
      <c r="OUB149" s="392"/>
      <c r="OUC149" s="395"/>
      <c r="OUD149" s="396"/>
      <c r="OUE149" s="397"/>
      <c r="OUF149" s="415"/>
      <c r="OUG149" s="393"/>
      <c r="OUH149" s="392"/>
      <c r="OUI149" s="395"/>
      <c r="OUJ149" s="396"/>
      <c r="OUK149" s="397"/>
      <c r="OUL149" s="415"/>
      <c r="OUM149" s="393"/>
      <c r="OUN149" s="392"/>
      <c r="OUO149" s="395"/>
      <c r="OUP149" s="396"/>
      <c r="OUQ149" s="397"/>
      <c r="OUR149" s="415"/>
      <c r="OUS149" s="393"/>
      <c r="OUT149" s="392"/>
      <c r="OUU149" s="395"/>
      <c r="OUV149" s="396"/>
      <c r="OUW149" s="397"/>
      <c r="OUX149" s="415"/>
      <c r="OUY149" s="393"/>
      <c r="OUZ149" s="392"/>
      <c r="OVA149" s="395"/>
      <c r="OVB149" s="396"/>
      <c r="OVC149" s="397"/>
      <c r="OVD149" s="415"/>
      <c r="OVE149" s="393"/>
      <c r="OVF149" s="392"/>
      <c r="OVG149" s="395"/>
      <c r="OVH149" s="396"/>
      <c r="OVI149" s="397"/>
      <c r="OVJ149" s="415"/>
      <c r="OVK149" s="393"/>
      <c r="OVL149" s="392"/>
      <c r="OVM149" s="395"/>
      <c r="OVN149" s="396"/>
      <c r="OVO149" s="397"/>
      <c r="OVP149" s="415"/>
      <c r="OVQ149" s="393"/>
      <c r="OVR149" s="392"/>
      <c r="OVS149" s="395"/>
      <c r="OVT149" s="396"/>
      <c r="OVU149" s="397"/>
      <c r="OVV149" s="415"/>
      <c r="OVW149" s="393"/>
      <c r="OVX149" s="392"/>
      <c r="OVY149" s="395"/>
      <c r="OVZ149" s="396"/>
      <c r="OWA149" s="397"/>
      <c r="OWB149" s="415"/>
      <c r="OWC149" s="393"/>
      <c r="OWD149" s="392"/>
      <c r="OWE149" s="395"/>
      <c r="OWF149" s="396"/>
      <c r="OWG149" s="397"/>
      <c r="OWH149" s="415"/>
      <c r="OWI149" s="393"/>
      <c r="OWJ149" s="392"/>
      <c r="OWK149" s="395"/>
      <c r="OWL149" s="396"/>
      <c r="OWM149" s="397"/>
      <c r="OWN149" s="415"/>
      <c r="OWO149" s="393"/>
      <c r="OWP149" s="392"/>
      <c r="OWQ149" s="395"/>
      <c r="OWR149" s="396"/>
      <c r="OWS149" s="397"/>
      <c r="OWT149" s="415"/>
      <c r="OWU149" s="393"/>
      <c r="OWV149" s="392"/>
      <c r="OWW149" s="395"/>
      <c r="OWX149" s="396"/>
      <c r="OWY149" s="397"/>
      <c r="OWZ149" s="415"/>
      <c r="OXA149" s="393"/>
      <c r="OXB149" s="392"/>
      <c r="OXC149" s="395"/>
      <c r="OXD149" s="396"/>
      <c r="OXE149" s="397"/>
      <c r="OXF149" s="415"/>
      <c r="OXG149" s="393"/>
      <c r="OXH149" s="392"/>
      <c r="OXI149" s="395"/>
      <c r="OXJ149" s="396"/>
      <c r="OXK149" s="397"/>
      <c r="OXL149" s="415"/>
      <c r="OXM149" s="393"/>
      <c r="OXN149" s="392"/>
      <c r="OXO149" s="395"/>
      <c r="OXP149" s="396"/>
      <c r="OXQ149" s="397"/>
      <c r="OXR149" s="415"/>
      <c r="OXS149" s="393"/>
      <c r="OXT149" s="392"/>
      <c r="OXU149" s="395"/>
      <c r="OXV149" s="396"/>
      <c r="OXW149" s="397"/>
      <c r="OXX149" s="415"/>
      <c r="OXY149" s="393"/>
      <c r="OXZ149" s="392"/>
      <c r="OYA149" s="395"/>
      <c r="OYB149" s="396"/>
      <c r="OYC149" s="397"/>
      <c r="OYD149" s="415"/>
      <c r="OYE149" s="393"/>
      <c r="OYF149" s="392"/>
      <c r="OYG149" s="395"/>
      <c r="OYH149" s="396"/>
      <c r="OYI149" s="397"/>
      <c r="OYJ149" s="415"/>
      <c r="OYK149" s="393"/>
      <c r="OYL149" s="392"/>
      <c r="OYM149" s="395"/>
      <c r="OYN149" s="396"/>
      <c r="OYO149" s="397"/>
      <c r="OYP149" s="415"/>
      <c r="OYQ149" s="393"/>
      <c r="OYR149" s="392"/>
      <c r="OYS149" s="395"/>
      <c r="OYT149" s="396"/>
      <c r="OYU149" s="397"/>
      <c r="OYV149" s="415"/>
      <c r="OYW149" s="393"/>
      <c r="OYX149" s="392"/>
      <c r="OYY149" s="395"/>
      <c r="OYZ149" s="396"/>
      <c r="OZA149" s="397"/>
      <c r="OZB149" s="415"/>
      <c r="OZC149" s="393"/>
      <c r="OZD149" s="392"/>
      <c r="OZE149" s="395"/>
      <c r="OZF149" s="396"/>
      <c r="OZG149" s="397"/>
      <c r="OZH149" s="415"/>
      <c r="OZI149" s="393"/>
      <c r="OZJ149" s="392"/>
      <c r="OZK149" s="395"/>
      <c r="OZL149" s="396"/>
      <c r="OZM149" s="397"/>
      <c r="OZN149" s="415"/>
      <c r="OZO149" s="393"/>
      <c r="OZP149" s="392"/>
      <c r="OZQ149" s="395"/>
      <c r="OZR149" s="396"/>
      <c r="OZS149" s="397"/>
      <c r="OZT149" s="415"/>
      <c r="OZU149" s="393"/>
      <c r="OZV149" s="392"/>
      <c r="OZW149" s="395"/>
      <c r="OZX149" s="396"/>
      <c r="OZY149" s="397"/>
      <c r="OZZ149" s="415"/>
      <c r="PAA149" s="393"/>
      <c r="PAB149" s="392"/>
      <c r="PAC149" s="395"/>
      <c r="PAD149" s="396"/>
      <c r="PAE149" s="397"/>
      <c r="PAF149" s="415"/>
      <c r="PAG149" s="393"/>
      <c r="PAH149" s="392"/>
      <c r="PAI149" s="395"/>
      <c r="PAJ149" s="396"/>
      <c r="PAK149" s="397"/>
      <c r="PAL149" s="415"/>
      <c r="PAM149" s="393"/>
      <c r="PAN149" s="392"/>
      <c r="PAO149" s="395"/>
      <c r="PAP149" s="396"/>
      <c r="PAQ149" s="397"/>
      <c r="PAR149" s="415"/>
      <c r="PAS149" s="393"/>
      <c r="PAT149" s="392"/>
      <c r="PAU149" s="395"/>
      <c r="PAV149" s="396"/>
      <c r="PAW149" s="397"/>
      <c r="PAX149" s="415"/>
      <c r="PAY149" s="393"/>
      <c r="PAZ149" s="392"/>
      <c r="PBA149" s="395"/>
      <c r="PBB149" s="396"/>
      <c r="PBC149" s="397"/>
      <c r="PBD149" s="415"/>
      <c r="PBE149" s="393"/>
      <c r="PBF149" s="392"/>
      <c r="PBG149" s="395"/>
      <c r="PBH149" s="396"/>
      <c r="PBI149" s="397"/>
      <c r="PBJ149" s="415"/>
      <c r="PBK149" s="393"/>
      <c r="PBL149" s="392"/>
      <c r="PBM149" s="395"/>
      <c r="PBN149" s="396"/>
      <c r="PBO149" s="397"/>
      <c r="PBP149" s="415"/>
      <c r="PBQ149" s="393"/>
      <c r="PBR149" s="392"/>
      <c r="PBS149" s="395"/>
      <c r="PBT149" s="396"/>
      <c r="PBU149" s="397"/>
      <c r="PBV149" s="415"/>
      <c r="PBW149" s="393"/>
      <c r="PBX149" s="392"/>
      <c r="PBY149" s="395"/>
      <c r="PBZ149" s="396"/>
      <c r="PCA149" s="397"/>
      <c r="PCB149" s="415"/>
      <c r="PCC149" s="393"/>
      <c r="PCD149" s="392"/>
      <c r="PCE149" s="395"/>
      <c r="PCF149" s="396"/>
      <c r="PCG149" s="397"/>
      <c r="PCH149" s="415"/>
      <c r="PCI149" s="393"/>
      <c r="PCJ149" s="392"/>
      <c r="PCK149" s="395"/>
      <c r="PCL149" s="396"/>
      <c r="PCM149" s="397"/>
      <c r="PCN149" s="415"/>
      <c r="PCO149" s="393"/>
      <c r="PCP149" s="392"/>
      <c r="PCQ149" s="395"/>
      <c r="PCR149" s="396"/>
      <c r="PCS149" s="397"/>
      <c r="PCT149" s="415"/>
      <c r="PCU149" s="393"/>
      <c r="PCV149" s="392"/>
      <c r="PCW149" s="395"/>
      <c r="PCX149" s="396"/>
      <c r="PCY149" s="397"/>
      <c r="PCZ149" s="415"/>
      <c r="PDA149" s="393"/>
      <c r="PDB149" s="392"/>
      <c r="PDC149" s="395"/>
      <c r="PDD149" s="396"/>
      <c r="PDE149" s="397"/>
      <c r="PDF149" s="415"/>
      <c r="PDG149" s="393"/>
      <c r="PDH149" s="392"/>
      <c r="PDI149" s="395"/>
      <c r="PDJ149" s="396"/>
      <c r="PDK149" s="397"/>
      <c r="PDL149" s="415"/>
      <c r="PDM149" s="393"/>
      <c r="PDN149" s="392"/>
      <c r="PDO149" s="395"/>
      <c r="PDP149" s="396"/>
      <c r="PDQ149" s="397"/>
      <c r="PDR149" s="415"/>
      <c r="PDS149" s="393"/>
      <c r="PDT149" s="392"/>
      <c r="PDU149" s="395"/>
      <c r="PDV149" s="396"/>
      <c r="PDW149" s="397"/>
      <c r="PDX149" s="415"/>
      <c r="PDY149" s="393"/>
      <c r="PDZ149" s="392"/>
      <c r="PEA149" s="395"/>
      <c r="PEB149" s="396"/>
      <c r="PEC149" s="397"/>
      <c r="PED149" s="415"/>
      <c r="PEE149" s="393"/>
      <c r="PEF149" s="392"/>
      <c r="PEG149" s="395"/>
      <c r="PEH149" s="396"/>
      <c r="PEI149" s="397"/>
      <c r="PEJ149" s="415"/>
      <c r="PEK149" s="393"/>
      <c r="PEL149" s="392"/>
      <c r="PEM149" s="395"/>
      <c r="PEN149" s="396"/>
      <c r="PEO149" s="397"/>
      <c r="PEP149" s="415"/>
      <c r="PEQ149" s="393"/>
      <c r="PER149" s="392"/>
      <c r="PES149" s="395"/>
      <c r="PET149" s="396"/>
      <c r="PEU149" s="397"/>
      <c r="PEV149" s="415"/>
      <c r="PEW149" s="393"/>
      <c r="PEX149" s="392"/>
      <c r="PEY149" s="395"/>
      <c r="PEZ149" s="396"/>
      <c r="PFA149" s="397"/>
      <c r="PFB149" s="415"/>
      <c r="PFC149" s="393"/>
      <c r="PFD149" s="392"/>
      <c r="PFE149" s="395"/>
      <c r="PFF149" s="396"/>
      <c r="PFG149" s="397"/>
      <c r="PFH149" s="415"/>
      <c r="PFI149" s="393"/>
      <c r="PFJ149" s="392"/>
      <c r="PFK149" s="395"/>
      <c r="PFL149" s="396"/>
      <c r="PFM149" s="397"/>
      <c r="PFN149" s="415"/>
      <c r="PFO149" s="393"/>
      <c r="PFP149" s="392"/>
      <c r="PFQ149" s="395"/>
      <c r="PFR149" s="396"/>
      <c r="PFS149" s="397"/>
      <c r="PFT149" s="415"/>
      <c r="PFU149" s="393"/>
      <c r="PFV149" s="392"/>
      <c r="PFW149" s="395"/>
      <c r="PFX149" s="396"/>
      <c r="PFY149" s="397"/>
      <c r="PFZ149" s="415"/>
      <c r="PGA149" s="393"/>
      <c r="PGB149" s="392"/>
      <c r="PGC149" s="395"/>
      <c r="PGD149" s="396"/>
      <c r="PGE149" s="397"/>
      <c r="PGF149" s="415"/>
      <c r="PGG149" s="393"/>
      <c r="PGH149" s="392"/>
      <c r="PGI149" s="395"/>
      <c r="PGJ149" s="396"/>
      <c r="PGK149" s="397"/>
      <c r="PGL149" s="415"/>
      <c r="PGM149" s="393"/>
      <c r="PGN149" s="392"/>
      <c r="PGO149" s="395"/>
      <c r="PGP149" s="396"/>
      <c r="PGQ149" s="397"/>
      <c r="PGR149" s="415"/>
      <c r="PGS149" s="393"/>
      <c r="PGT149" s="392"/>
      <c r="PGU149" s="395"/>
      <c r="PGV149" s="396"/>
      <c r="PGW149" s="397"/>
      <c r="PGX149" s="415"/>
      <c r="PGY149" s="393"/>
      <c r="PGZ149" s="392"/>
      <c r="PHA149" s="395"/>
      <c r="PHB149" s="396"/>
      <c r="PHC149" s="397"/>
      <c r="PHD149" s="415"/>
      <c r="PHE149" s="393"/>
      <c r="PHF149" s="392"/>
      <c r="PHG149" s="395"/>
      <c r="PHH149" s="396"/>
      <c r="PHI149" s="397"/>
      <c r="PHJ149" s="415"/>
      <c r="PHK149" s="393"/>
      <c r="PHL149" s="392"/>
      <c r="PHM149" s="395"/>
      <c r="PHN149" s="396"/>
      <c r="PHO149" s="397"/>
      <c r="PHP149" s="415"/>
      <c r="PHQ149" s="393"/>
      <c r="PHR149" s="392"/>
      <c r="PHS149" s="395"/>
      <c r="PHT149" s="396"/>
      <c r="PHU149" s="397"/>
      <c r="PHV149" s="415"/>
      <c r="PHW149" s="393"/>
      <c r="PHX149" s="392"/>
      <c r="PHY149" s="395"/>
      <c r="PHZ149" s="396"/>
      <c r="PIA149" s="397"/>
      <c r="PIB149" s="415"/>
      <c r="PIC149" s="393"/>
      <c r="PID149" s="392"/>
      <c r="PIE149" s="395"/>
      <c r="PIF149" s="396"/>
      <c r="PIG149" s="397"/>
      <c r="PIH149" s="415"/>
      <c r="PII149" s="393"/>
      <c r="PIJ149" s="392"/>
      <c r="PIK149" s="395"/>
      <c r="PIL149" s="396"/>
      <c r="PIM149" s="397"/>
      <c r="PIN149" s="415"/>
      <c r="PIO149" s="393"/>
      <c r="PIP149" s="392"/>
      <c r="PIQ149" s="395"/>
      <c r="PIR149" s="396"/>
      <c r="PIS149" s="397"/>
      <c r="PIT149" s="415"/>
      <c r="PIU149" s="393"/>
      <c r="PIV149" s="392"/>
      <c r="PIW149" s="395"/>
      <c r="PIX149" s="396"/>
      <c r="PIY149" s="397"/>
      <c r="PIZ149" s="415"/>
      <c r="PJA149" s="393"/>
      <c r="PJB149" s="392"/>
      <c r="PJC149" s="395"/>
      <c r="PJD149" s="396"/>
      <c r="PJE149" s="397"/>
      <c r="PJF149" s="415"/>
      <c r="PJG149" s="393"/>
      <c r="PJH149" s="392"/>
      <c r="PJI149" s="395"/>
      <c r="PJJ149" s="396"/>
      <c r="PJK149" s="397"/>
      <c r="PJL149" s="415"/>
      <c r="PJM149" s="393"/>
      <c r="PJN149" s="392"/>
      <c r="PJO149" s="395"/>
      <c r="PJP149" s="396"/>
      <c r="PJQ149" s="397"/>
      <c r="PJR149" s="415"/>
      <c r="PJS149" s="393"/>
      <c r="PJT149" s="392"/>
      <c r="PJU149" s="395"/>
      <c r="PJV149" s="396"/>
      <c r="PJW149" s="397"/>
      <c r="PJX149" s="415"/>
      <c r="PJY149" s="393"/>
      <c r="PJZ149" s="392"/>
      <c r="PKA149" s="395"/>
      <c r="PKB149" s="396"/>
      <c r="PKC149" s="397"/>
      <c r="PKD149" s="415"/>
      <c r="PKE149" s="393"/>
      <c r="PKF149" s="392"/>
      <c r="PKG149" s="395"/>
      <c r="PKH149" s="396"/>
      <c r="PKI149" s="397"/>
      <c r="PKJ149" s="415"/>
      <c r="PKK149" s="393"/>
      <c r="PKL149" s="392"/>
      <c r="PKM149" s="395"/>
      <c r="PKN149" s="396"/>
      <c r="PKO149" s="397"/>
      <c r="PKP149" s="415"/>
      <c r="PKQ149" s="393"/>
      <c r="PKR149" s="392"/>
      <c r="PKS149" s="395"/>
      <c r="PKT149" s="396"/>
      <c r="PKU149" s="397"/>
      <c r="PKV149" s="415"/>
      <c r="PKW149" s="393"/>
      <c r="PKX149" s="392"/>
      <c r="PKY149" s="395"/>
      <c r="PKZ149" s="396"/>
      <c r="PLA149" s="397"/>
      <c r="PLB149" s="415"/>
      <c r="PLC149" s="393"/>
      <c r="PLD149" s="392"/>
      <c r="PLE149" s="395"/>
      <c r="PLF149" s="396"/>
      <c r="PLG149" s="397"/>
      <c r="PLH149" s="415"/>
      <c r="PLI149" s="393"/>
      <c r="PLJ149" s="392"/>
      <c r="PLK149" s="395"/>
      <c r="PLL149" s="396"/>
      <c r="PLM149" s="397"/>
      <c r="PLN149" s="415"/>
      <c r="PLO149" s="393"/>
      <c r="PLP149" s="392"/>
      <c r="PLQ149" s="395"/>
      <c r="PLR149" s="396"/>
      <c r="PLS149" s="397"/>
      <c r="PLT149" s="415"/>
      <c r="PLU149" s="393"/>
      <c r="PLV149" s="392"/>
      <c r="PLW149" s="395"/>
      <c r="PLX149" s="396"/>
      <c r="PLY149" s="397"/>
      <c r="PLZ149" s="415"/>
      <c r="PMA149" s="393"/>
      <c r="PMB149" s="392"/>
      <c r="PMC149" s="395"/>
      <c r="PMD149" s="396"/>
      <c r="PME149" s="397"/>
      <c r="PMF149" s="415"/>
      <c r="PMG149" s="393"/>
      <c r="PMH149" s="392"/>
      <c r="PMI149" s="395"/>
      <c r="PMJ149" s="396"/>
      <c r="PMK149" s="397"/>
      <c r="PML149" s="415"/>
      <c r="PMM149" s="393"/>
      <c r="PMN149" s="392"/>
      <c r="PMO149" s="395"/>
      <c r="PMP149" s="396"/>
      <c r="PMQ149" s="397"/>
      <c r="PMR149" s="415"/>
      <c r="PMS149" s="393"/>
      <c r="PMT149" s="392"/>
      <c r="PMU149" s="395"/>
      <c r="PMV149" s="396"/>
      <c r="PMW149" s="397"/>
      <c r="PMX149" s="415"/>
      <c r="PMY149" s="393"/>
      <c r="PMZ149" s="392"/>
      <c r="PNA149" s="395"/>
      <c r="PNB149" s="396"/>
      <c r="PNC149" s="397"/>
      <c r="PND149" s="415"/>
      <c r="PNE149" s="393"/>
      <c r="PNF149" s="392"/>
      <c r="PNG149" s="395"/>
      <c r="PNH149" s="396"/>
      <c r="PNI149" s="397"/>
      <c r="PNJ149" s="415"/>
      <c r="PNK149" s="393"/>
      <c r="PNL149" s="392"/>
      <c r="PNM149" s="395"/>
      <c r="PNN149" s="396"/>
      <c r="PNO149" s="397"/>
      <c r="PNP149" s="415"/>
      <c r="PNQ149" s="393"/>
      <c r="PNR149" s="392"/>
      <c r="PNS149" s="395"/>
      <c r="PNT149" s="396"/>
      <c r="PNU149" s="397"/>
      <c r="PNV149" s="415"/>
      <c r="PNW149" s="393"/>
      <c r="PNX149" s="392"/>
      <c r="PNY149" s="395"/>
      <c r="PNZ149" s="396"/>
      <c r="POA149" s="397"/>
      <c r="POB149" s="415"/>
      <c r="POC149" s="393"/>
      <c r="POD149" s="392"/>
      <c r="POE149" s="395"/>
      <c r="POF149" s="396"/>
      <c r="POG149" s="397"/>
      <c r="POH149" s="415"/>
      <c r="POI149" s="393"/>
      <c r="POJ149" s="392"/>
      <c r="POK149" s="395"/>
      <c r="POL149" s="396"/>
      <c r="POM149" s="397"/>
      <c r="PON149" s="415"/>
      <c r="POO149" s="393"/>
      <c r="POP149" s="392"/>
      <c r="POQ149" s="395"/>
      <c r="POR149" s="396"/>
      <c r="POS149" s="397"/>
      <c r="POT149" s="415"/>
      <c r="POU149" s="393"/>
      <c r="POV149" s="392"/>
      <c r="POW149" s="395"/>
      <c r="POX149" s="396"/>
      <c r="POY149" s="397"/>
      <c r="POZ149" s="415"/>
      <c r="PPA149" s="393"/>
      <c r="PPB149" s="392"/>
      <c r="PPC149" s="395"/>
      <c r="PPD149" s="396"/>
      <c r="PPE149" s="397"/>
      <c r="PPF149" s="415"/>
      <c r="PPG149" s="393"/>
      <c r="PPH149" s="392"/>
      <c r="PPI149" s="395"/>
      <c r="PPJ149" s="396"/>
      <c r="PPK149" s="397"/>
      <c r="PPL149" s="415"/>
      <c r="PPM149" s="393"/>
      <c r="PPN149" s="392"/>
      <c r="PPO149" s="395"/>
      <c r="PPP149" s="396"/>
      <c r="PPQ149" s="397"/>
      <c r="PPR149" s="415"/>
      <c r="PPS149" s="393"/>
      <c r="PPT149" s="392"/>
      <c r="PPU149" s="395"/>
      <c r="PPV149" s="396"/>
      <c r="PPW149" s="397"/>
      <c r="PPX149" s="415"/>
      <c r="PPY149" s="393"/>
      <c r="PPZ149" s="392"/>
      <c r="PQA149" s="395"/>
      <c r="PQB149" s="396"/>
      <c r="PQC149" s="397"/>
      <c r="PQD149" s="415"/>
      <c r="PQE149" s="393"/>
      <c r="PQF149" s="392"/>
      <c r="PQG149" s="395"/>
      <c r="PQH149" s="396"/>
      <c r="PQI149" s="397"/>
      <c r="PQJ149" s="415"/>
      <c r="PQK149" s="393"/>
      <c r="PQL149" s="392"/>
      <c r="PQM149" s="395"/>
      <c r="PQN149" s="396"/>
      <c r="PQO149" s="397"/>
      <c r="PQP149" s="415"/>
      <c r="PQQ149" s="393"/>
      <c r="PQR149" s="392"/>
      <c r="PQS149" s="395"/>
      <c r="PQT149" s="396"/>
      <c r="PQU149" s="397"/>
      <c r="PQV149" s="415"/>
      <c r="PQW149" s="393"/>
      <c r="PQX149" s="392"/>
      <c r="PQY149" s="395"/>
      <c r="PQZ149" s="396"/>
      <c r="PRA149" s="397"/>
      <c r="PRB149" s="415"/>
      <c r="PRC149" s="393"/>
      <c r="PRD149" s="392"/>
      <c r="PRE149" s="395"/>
      <c r="PRF149" s="396"/>
      <c r="PRG149" s="397"/>
      <c r="PRH149" s="415"/>
      <c r="PRI149" s="393"/>
      <c r="PRJ149" s="392"/>
      <c r="PRK149" s="395"/>
      <c r="PRL149" s="396"/>
      <c r="PRM149" s="397"/>
      <c r="PRN149" s="415"/>
      <c r="PRO149" s="393"/>
      <c r="PRP149" s="392"/>
      <c r="PRQ149" s="395"/>
      <c r="PRR149" s="396"/>
      <c r="PRS149" s="397"/>
      <c r="PRT149" s="415"/>
      <c r="PRU149" s="393"/>
      <c r="PRV149" s="392"/>
      <c r="PRW149" s="395"/>
      <c r="PRX149" s="396"/>
      <c r="PRY149" s="397"/>
      <c r="PRZ149" s="415"/>
      <c r="PSA149" s="393"/>
      <c r="PSB149" s="392"/>
      <c r="PSC149" s="395"/>
      <c r="PSD149" s="396"/>
      <c r="PSE149" s="397"/>
      <c r="PSF149" s="415"/>
      <c r="PSG149" s="393"/>
      <c r="PSH149" s="392"/>
      <c r="PSI149" s="395"/>
      <c r="PSJ149" s="396"/>
      <c r="PSK149" s="397"/>
      <c r="PSL149" s="415"/>
      <c r="PSM149" s="393"/>
      <c r="PSN149" s="392"/>
      <c r="PSO149" s="395"/>
      <c r="PSP149" s="396"/>
      <c r="PSQ149" s="397"/>
      <c r="PSR149" s="415"/>
      <c r="PSS149" s="393"/>
      <c r="PST149" s="392"/>
      <c r="PSU149" s="395"/>
      <c r="PSV149" s="396"/>
      <c r="PSW149" s="397"/>
      <c r="PSX149" s="415"/>
      <c r="PSY149" s="393"/>
      <c r="PSZ149" s="392"/>
      <c r="PTA149" s="395"/>
      <c r="PTB149" s="396"/>
      <c r="PTC149" s="397"/>
      <c r="PTD149" s="415"/>
      <c r="PTE149" s="393"/>
      <c r="PTF149" s="392"/>
      <c r="PTG149" s="395"/>
      <c r="PTH149" s="396"/>
      <c r="PTI149" s="397"/>
      <c r="PTJ149" s="415"/>
      <c r="PTK149" s="393"/>
      <c r="PTL149" s="392"/>
      <c r="PTM149" s="395"/>
      <c r="PTN149" s="396"/>
      <c r="PTO149" s="397"/>
      <c r="PTP149" s="415"/>
      <c r="PTQ149" s="393"/>
      <c r="PTR149" s="392"/>
      <c r="PTS149" s="395"/>
      <c r="PTT149" s="396"/>
      <c r="PTU149" s="397"/>
      <c r="PTV149" s="415"/>
      <c r="PTW149" s="393"/>
      <c r="PTX149" s="392"/>
      <c r="PTY149" s="395"/>
      <c r="PTZ149" s="396"/>
      <c r="PUA149" s="397"/>
      <c r="PUB149" s="415"/>
      <c r="PUC149" s="393"/>
      <c r="PUD149" s="392"/>
      <c r="PUE149" s="395"/>
      <c r="PUF149" s="396"/>
      <c r="PUG149" s="397"/>
      <c r="PUH149" s="415"/>
      <c r="PUI149" s="393"/>
      <c r="PUJ149" s="392"/>
      <c r="PUK149" s="395"/>
      <c r="PUL149" s="396"/>
      <c r="PUM149" s="397"/>
      <c r="PUN149" s="415"/>
      <c r="PUO149" s="393"/>
      <c r="PUP149" s="392"/>
      <c r="PUQ149" s="395"/>
      <c r="PUR149" s="396"/>
      <c r="PUS149" s="397"/>
      <c r="PUT149" s="415"/>
      <c r="PUU149" s="393"/>
      <c r="PUV149" s="392"/>
      <c r="PUW149" s="395"/>
      <c r="PUX149" s="396"/>
      <c r="PUY149" s="397"/>
      <c r="PUZ149" s="415"/>
      <c r="PVA149" s="393"/>
      <c r="PVB149" s="392"/>
      <c r="PVC149" s="395"/>
      <c r="PVD149" s="396"/>
      <c r="PVE149" s="397"/>
      <c r="PVF149" s="415"/>
      <c r="PVG149" s="393"/>
      <c r="PVH149" s="392"/>
      <c r="PVI149" s="395"/>
      <c r="PVJ149" s="396"/>
      <c r="PVK149" s="397"/>
      <c r="PVL149" s="415"/>
      <c r="PVM149" s="393"/>
      <c r="PVN149" s="392"/>
      <c r="PVO149" s="395"/>
      <c r="PVP149" s="396"/>
      <c r="PVQ149" s="397"/>
      <c r="PVR149" s="415"/>
      <c r="PVS149" s="393"/>
      <c r="PVT149" s="392"/>
      <c r="PVU149" s="395"/>
      <c r="PVV149" s="396"/>
      <c r="PVW149" s="397"/>
      <c r="PVX149" s="415"/>
      <c r="PVY149" s="393"/>
      <c r="PVZ149" s="392"/>
      <c r="PWA149" s="395"/>
      <c r="PWB149" s="396"/>
      <c r="PWC149" s="397"/>
      <c r="PWD149" s="415"/>
      <c r="PWE149" s="393"/>
      <c r="PWF149" s="392"/>
      <c r="PWG149" s="395"/>
      <c r="PWH149" s="396"/>
      <c r="PWI149" s="397"/>
      <c r="PWJ149" s="415"/>
      <c r="PWK149" s="393"/>
      <c r="PWL149" s="392"/>
      <c r="PWM149" s="395"/>
      <c r="PWN149" s="396"/>
      <c r="PWO149" s="397"/>
      <c r="PWP149" s="415"/>
      <c r="PWQ149" s="393"/>
      <c r="PWR149" s="392"/>
      <c r="PWS149" s="395"/>
      <c r="PWT149" s="396"/>
      <c r="PWU149" s="397"/>
      <c r="PWV149" s="415"/>
      <c r="PWW149" s="393"/>
      <c r="PWX149" s="392"/>
      <c r="PWY149" s="395"/>
      <c r="PWZ149" s="396"/>
      <c r="PXA149" s="397"/>
      <c r="PXB149" s="415"/>
      <c r="PXC149" s="393"/>
      <c r="PXD149" s="392"/>
      <c r="PXE149" s="395"/>
      <c r="PXF149" s="396"/>
      <c r="PXG149" s="397"/>
      <c r="PXH149" s="415"/>
      <c r="PXI149" s="393"/>
      <c r="PXJ149" s="392"/>
      <c r="PXK149" s="395"/>
      <c r="PXL149" s="396"/>
      <c r="PXM149" s="397"/>
      <c r="PXN149" s="415"/>
      <c r="PXO149" s="393"/>
      <c r="PXP149" s="392"/>
      <c r="PXQ149" s="395"/>
      <c r="PXR149" s="396"/>
      <c r="PXS149" s="397"/>
      <c r="PXT149" s="415"/>
      <c r="PXU149" s="393"/>
      <c r="PXV149" s="392"/>
      <c r="PXW149" s="395"/>
      <c r="PXX149" s="396"/>
      <c r="PXY149" s="397"/>
      <c r="PXZ149" s="415"/>
      <c r="PYA149" s="393"/>
      <c r="PYB149" s="392"/>
      <c r="PYC149" s="395"/>
      <c r="PYD149" s="396"/>
      <c r="PYE149" s="397"/>
      <c r="PYF149" s="415"/>
      <c r="PYG149" s="393"/>
      <c r="PYH149" s="392"/>
      <c r="PYI149" s="395"/>
      <c r="PYJ149" s="396"/>
      <c r="PYK149" s="397"/>
      <c r="PYL149" s="415"/>
      <c r="PYM149" s="393"/>
      <c r="PYN149" s="392"/>
      <c r="PYO149" s="395"/>
      <c r="PYP149" s="396"/>
      <c r="PYQ149" s="397"/>
      <c r="PYR149" s="415"/>
      <c r="PYS149" s="393"/>
      <c r="PYT149" s="392"/>
      <c r="PYU149" s="395"/>
      <c r="PYV149" s="396"/>
      <c r="PYW149" s="397"/>
      <c r="PYX149" s="415"/>
      <c r="PYY149" s="393"/>
      <c r="PYZ149" s="392"/>
      <c r="PZA149" s="395"/>
      <c r="PZB149" s="396"/>
      <c r="PZC149" s="397"/>
      <c r="PZD149" s="415"/>
      <c r="PZE149" s="393"/>
      <c r="PZF149" s="392"/>
      <c r="PZG149" s="395"/>
      <c r="PZH149" s="396"/>
      <c r="PZI149" s="397"/>
      <c r="PZJ149" s="415"/>
      <c r="PZK149" s="393"/>
      <c r="PZL149" s="392"/>
      <c r="PZM149" s="395"/>
      <c r="PZN149" s="396"/>
      <c r="PZO149" s="397"/>
      <c r="PZP149" s="415"/>
      <c r="PZQ149" s="393"/>
      <c r="PZR149" s="392"/>
      <c r="PZS149" s="395"/>
      <c r="PZT149" s="396"/>
      <c r="PZU149" s="397"/>
      <c r="PZV149" s="415"/>
      <c r="PZW149" s="393"/>
      <c r="PZX149" s="392"/>
      <c r="PZY149" s="395"/>
      <c r="PZZ149" s="396"/>
      <c r="QAA149" s="397"/>
      <c r="QAB149" s="415"/>
      <c r="QAC149" s="393"/>
      <c r="QAD149" s="392"/>
      <c r="QAE149" s="395"/>
      <c r="QAF149" s="396"/>
      <c r="QAG149" s="397"/>
      <c r="QAH149" s="415"/>
      <c r="QAI149" s="393"/>
      <c r="QAJ149" s="392"/>
      <c r="QAK149" s="395"/>
      <c r="QAL149" s="396"/>
      <c r="QAM149" s="397"/>
      <c r="QAN149" s="415"/>
      <c r="QAO149" s="393"/>
      <c r="QAP149" s="392"/>
      <c r="QAQ149" s="395"/>
      <c r="QAR149" s="396"/>
      <c r="QAS149" s="397"/>
      <c r="QAT149" s="415"/>
      <c r="QAU149" s="393"/>
      <c r="QAV149" s="392"/>
      <c r="QAW149" s="395"/>
      <c r="QAX149" s="396"/>
      <c r="QAY149" s="397"/>
      <c r="QAZ149" s="415"/>
      <c r="QBA149" s="393"/>
      <c r="QBB149" s="392"/>
      <c r="QBC149" s="395"/>
      <c r="QBD149" s="396"/>
      <c r="QBE149" s="397"/>
      <c r="QBF149" s="415"/>
      <c r="QBG149" s="393"/>
      <c r="QBH149" s="392"/>
      <c r="QBI149" s="395"/>
      <c r="QBJ149" s="396"/>
      <c r="QBK149" s="397"/>
      <c r="QBL149" s="415"/>
      <c r="QBM149" s="393"/>
      <c r="QBN149" s="392"/>
      <c r="QBO149" s="395"/>
      <c r="QBP149" s="396"/>
      <c r="QBQ149" s="397"/>
      <c r="QBR149" s="415"/>
      <c r="QBS149" s="393"/>
      <c r="QBT149" s="392"/>
      <c r="QBU149" s="395"/>
      <c r="QBV149" s="396"/>
      <c r="QBW149" s="397"/>
      <c r="QBX149" s="415"/>
      <c r="QBY149" s="393"/>
      <c r="QBZ149" s="392"/>
      <c r="QCA149" s="395"/>
      <c r="QCB149" s="396"/>
      <c r="QCC149" s="397"/>
      <c r="QCD149" s="415"/>
      <c r="QCE149" s="393"/>
      <c r="QCF149" s="392"/>
      <c r="QCG149" s="395"/>
      <c r="QCH149" s="396"/>
      <c r="QCI149" s="397"/>
      <c r="QCJ149" s="415"/>
      <c r="QCK149" s="393"/>
      <c r="QCL149" s="392"/>
      <c r="QCM149" s="395"/>
      <c r="QCN149" s="396"/>
      <c r="QCO149" s="397"/>
      <c r="QCP149" s="415"/>
      <c r="QCQ149" s="393"/>
      <c r="QCR149" s="392"/>
      <c r="QCS149" s="395"/>
      <c r="QCT149" s="396"/>
      <c r="QCU149" s="397"/>
      <c r="QCV149" s="415"/>
      <c r="QCW149" s="393"/>
      <c r="QCX149" s="392"/>
      <c r="QCY149" s="395"/>
      <c r="QCZ149" s="396"/>
      <c r="QDA149" s="397"/>
      <c r="QDB149" s="415"/>
      <c r="QDC149" s="393"/>
      <c r="QDD149" s="392"/>
      <c r="QDE149" s="395"/>
      <c r="QDF149" s="396"/>
      <c r="QDG149" s="397"/>
      <c r="QDH149" s="415"/>
      <c r="QDI149" s="393"/>
      <c r="QDJ149" s="392"/>
      <c r="QDK149" s="395"/>
      <c r="QDL149" s="396"/>
      <c r="QDM149" s="397"/>
      <c r="QDN149" s="415"/>
      <c r="QDO149" s="393"/>
      <c r="QDP149" s="392"/>
      <c r="QDQ149" s="395"/>
      <c r="QDR149" s="396"/>
      <c r="QDS149" s="397"/>
      <c r="QDT149" s="415"/>
      <c r="QDU149" s="393"/>
      <c r="QDV149" s="392"/>
      <c r="QDW149" s="395"/>
      <c r="QDX149" s="396"/>
      <c r="QDY149" s="397"/>
      <c r="QDZ149" s="415"/>
      <c r="QEA149" s="393"/>
      <c r="QEB149" s="392"/>
      <c r="QEC149" s="395"/>
      <c r="QED149" s="396"/>
      <c r="QEE149" s="397"/>
      <c r="QEF149" s="415"/>
      <c r="QEG149" s="393"/>
      <c r="QEH149" s="392"/>
      <c r="QEI149" s="395"/>
      <c r="QEJ149" s="396"/>
      <c r="QEK149" s="397"/>
      <c r="QEL149" s="415"/>
      <c r="QEM149" s="393"/>
      <c r="QEN149" s="392"/>
      <c r="QEO149" s="395"/>
      <c r="QEP149" s="396"/>
      <c r="QEQ149" s="397"/>
      <c r="QER149" s="415"/>
      <c r="QES149" s="393"/>
      <c r="QET149" s="392"/>
      <c r="QEU149" s="395"/>
      <c r="QEV149" s="396"/>
      <c r="QEW149" s="397"/>
      <c r="QEX149" s="415"/>
      <c r="QEY149" s="393"/>
      <c r="QEZ149" s="392"/>
      <c r="QFA149" s="395"/>
      <c r="QFB149" s="396"/>
      <c r="QFC149" s="397"/>
      <c r="QFD149" s="415"/>
      <c r="QFE149" s="393"/>
      <c r="QFF149" s="392"/>
      <c r="QFG149" s="395"/>
      <c r="QFH149" s="396"/>
      <c r="QFI149" s="397"/>
      <c r="QFJ149" s="415"/>
      <c r="QFK149" s="393"/>
      <c r="QFL149" s="392"/>
      <c r="QFM149" s="395"/>
      <c r="QFN149" s="396"/>
      <c r="QFO149" s="397"/>
      <c r="QFP149" s="415"/>
      <c r="QFQ149" s="393"/>
      <c r="QFR149" s="392"/>
      <c r="QFS149" s="395"/>
      <c r="QFT149" s="396"/>
      <c r="QFU149" s="397"/>
      <c r="QFV149" s="415"/>
      <c r="QFW149" s="393"/>
      <c r="QFX149" s="392"/>
      <c r="QFY149" s="395"/>
      <c r="QFZ149" s="396"/>
      <c r="QGA149" s="397"/>
      <c r="QGB149" s="415"/>
      <c r="QGC149" s="393"/>
      <c r="QGD149" s="392"/>
      <c r="QGE149" s="395"/>
      <c r="QGF149" s="396"/>
      <c r="QGG149" s="397"/>
      <c r="QGH149" s="415"/>
      <c r="QGI149" s="393"/>
      <c r="QGJ149" s="392"/>
      <c r="QGK149" s="395"/>
      <c r="QGL149" s="396"/>
      <c r="QGM149" s="397"/>
      <c r="QGN149" s="415"/>
      <c r="QGO149" s="393"/>
      <c r="QGP149" s="392"/>
      <c r="QGQ149" s="395"/>
      <c r="QGR149" s="396"/>
      <c r="QGS149" s="397"/>
      <c r="QGT149" s="415"/>
      <c r="QGU149" s="393"/>
      <c r="QGV149" s="392"/>
      <c r="QGW149" s="395"/>
      <c r="QGX149" s="396"/>
      <c r="QGY149" s="397"/>
      <c r="QGZ149" s="415"/>
      <c r="QHA149" s="393"/>
      <c r="QHB149" s="392"/>
      <c r="QHC149" s="395"/>
      <c r="QHD149" s="396"/>
      <c r="QHE149" s="397"/>
      <c r="QHF149" s="415"/>
      <c r="QHG149" s="393"/>
      <c r="QHH149" s="392"/>
      <c r="QHI149" s="395"/>
      <c r="QHJ149" s="396"/>
      <c r="QHK149" s="397"/>
      <c r="QHL149" s="415"/>
      <c r="QHM149" s="393"/>
      <c r="QHN149" s="392"/>
      <c r="QHO149" s="395"/>
      <c r="QHP149" s="396"/>
      <c r="QHQ149" s="397"/>
      <c r="QHR149" s="415"/>
      <c r="QHS149" s="393"/>
      <c r="QHT149" s="392"/>
      <c r="QHU149" s="395"/>
      <c r="QHV149" s="396"/>
      <c r="QHW149" s="397"/>
      <c r="QHX149" s="415"/>
      <c r="QHY149" s="393"/>
      <c r="QHZ149" s="392"/>
      <c r="QIA149" s="395"/>
      <c r="QIB149" s="396"/>
      <c r="QIC149" s="397"/>
      <c r="QID149" s="415"/>
      <c r="QIE149" s="393"/>
      <c r="QIF149" s="392"/>
      <c r="QIG149" s="395"/>
      <c r="QIH149" s="396"/>
      <c r="QII149" s="397"/>
      <c r="QIJ149" s="415"/>
      <c r="QIK149" s="393"/>
      <c r="QIL149" s="392"/>
      <c r="QIM149" s="395"/>
      <c r="QIN149" s="396"/>
      <c r="QIO149" s="397"/>
      <c r="QIP149" s="415"/>
      <c r="QIQ149" s="393"/>
      <c r="QIR149" s="392"/>
      <c r="QIS149" s="395"/>
      <c r="QIT149" s="396"/>
      <c r="QIU149" s="397"/>
      <c r="QIV149" s="415"/>
      <c r="QIW149" s="393"/>
      <c r="QIX149" s="392"/>
      <c r="QIY149" s="395"/>
      <c r="QIZ149" s="396"/>
      <c r="QJA149" s="397"/>
      <c r="QJB149" s="415"/>
      <c r="QJC149" s="393"/>
      <c r="QJD149" s="392"/>
      <c r="QJE149" s="395"/>
      <c r="QJF149" s="396"/>
      <c r="QJG149" s="397"/>
      <c r="QJH149" s="415"/>
      <c r="QJI149" s="393"/>
      <c r="QJJ149" s="392"/>
      <c r="QJK149" s="395"/>
      <c r="QJL149" s="396"/>
      <c r="QJM149" s="397"/>
      <c r="QJN149" s="415"/>
      <c r="QJO149" s="393"/>
      <c r="QJP149" s="392"/>
      <c r="QJQ149" s="395"/>
      <c r="QJR149" s="396"/>
      <c r="QJS149" s="397"/>
      <c r="QJT149" s="415"/>
      <c r="QJU149" s="393"/>
      <c r="QJV149" s="392"/>
      <c r="QJW149" s="395"/>
      <c r="QJX149" s="396"/>
      <c r="QJY149" s="397"/>
      <c r="QJZ149" s="415"/>
      <c r="QKA149" s="393"/>
      <c r="QKB149" s="392"/>
      <c r="QKC149" s="395"/>
      <c r="QKD149" s="396"/>
      <c r="QKE149" s="397"/>
      <c r="QKF149" s="415"/>
      <c r="QKG149" s="393"/>
      <c r="QKH149" s="392"/>
      <c r="QKI149" s="395"/>
      <c r="QKJ149" s="396"/>
      <c r="QKK149" s="397"/>
      <c r="QKL149" s="415"/>
      <c r="QKM149" s="393"/>
      <c r="QKN149" s="392"/>
      <c r="QKO149" s="395"/>
      <c r="QKP149" s="396"/>
      <c r="QKQ149" s="397"/>
      <c r="QKR149" s="415"/>
      <c r="QKS149" s="393"/>
      <c r="QKT149" s="392"/>
      <c r="QKU149" s="395"/>
      <c r="QKV149" s="396"/>
      <c r="QKW149" s="397"/>
      <c r="QKX149" s="415"/>
      <c r="QKY149" s="393"/>
      <c r="QKZ149" s="392"/>
      <c r="QLA149" s="395"/>
      <c r="QLB149" s="396"/>
      <c r="QLC149" s="397"/>
      <c r="QLD149" s="415"/>
      <c r="QLE149" s="393"/>
      <c r="QLF149" s="392"/>
      <c r="QLG149" s="395"/>
      <c r="QLH149" s="396"/>
      <c r="QLI149" s="397"/>
      <c r="QLJ149" s="415"/>
      <c r="QLK149" s="393"/>
      <c r="QLL149" s="392"/>
      <c r="QLM149" s="395"/>
      <c r="QLN149" s="396"/>
      <c r="QLO149" s="397"/>
      <c r="QLP149" s="415"/>
      <c r="QLQ149" s="393"/>
      <c r="QLR149" s="392"/>
      <c r="QLS149" s="395"/>
      <c r="QLT149" s="396"/>
      <c r="QLU149" s="397"/>
      <c r="QLV149" s="415"/>
      <c r="QLW149" s="393"/>
      <c r="QLX149" s="392"/>
      <c r="QLY149" s="395"/>
      <c r="QLZ149" s="396"/>
      <c r="QMA149" s="397"/>
      <c r="QMB149" s="415"/>
      <c r="QMC149" s="393"/>
      <c r="QMD149" s="392"/>
      <c r="QME149" s="395"/>
      <c r="QMF149" s="396"/>
      <c r="QMG149" s="397"/>
      <c r="QMH149" s="415"/>
      <c r="QMI149" s="393"/>
      <c r="QMJ149" s="392"/>
      <c r="QMK149" s="395"/>
      <c r="QML149" s="396"/>
      <c r="QMM149" s="397"/>
      <c r="QMN149" s="415"/>
      <c r="QMO149" s="393"/>
      <c r="QMP149" s="392"/>
      <c r="QMQ149" s="395"/>
      <c r="QMR149" s="396"/>
      <c r="QMS149" s="397"/>
      <c r="QMT149" s="415"/>
      <c r="QMU149" s="393"/>
      <c r="QMV149" s="392"/>
      <c r="QMW149" s="395"/>
      <c r="QMX149" s="396"/>
      <c r="QMY149" s="397"/>
      <c r="QMZ149" s="415"/>
      <c r="QNA149" s="393"/>
      <c r="QNB149" s="392"/>
      <c r="QNC149" s="395"/>
      <c r="QND149" s="396"/>
      <c r="QNE149" s="397"/>
      <c r="QNF149" s="415"/>
      <c r="QNG149" s="393"/>
      <c r="QNH149" s="392"/>
      <c r="QNI149" s="395"/>
      <c r="QNJ149" s="396"/>
      <c r="QNK149" s="397"/>
      <c r="QNL149" s="415"/>
      <c r="QNM149" s="393"/>
      <c r="QNN149" s="392"/>
      <c r="QNO149" s="395"/>
      <c r="QNP149" s="396"/>
      <c r="QNQ149" s="397"/>
      <c r="QNR149" s="415"/>
      <c r="QNS149" s="393"/>
      <c r="QNT149" s="392"/>
      <c r="QNU149" s="395"/>
      <c r="QNV149" s="396"/>
      <c r="QNW149" s="397"/>
      <c r="QNX149" s="415"/>
      <c r="QNY149" s="393"/>
      <c r="QNZ149" s="392"/>
      <c r="QOA149" s="395"/>
      <c r="QOB149" s="396"/>
      <c r="QOC149" s="397"/>
      <c r="QOD149" s="415"/>
      <c r="QOE149" s="393"/>
      <c r="QOF149" s="392"/>
      <c r="QOG149" s="395"/>
      <c r="QOH149" s="396"/>
      <c r="QOI149" s="397"/>
      <c r="QOJ149" s="415"/>
      <c r="QOK149" s="393"/>
      <c r="QOL149" s="392"/>
      <c r="QOM149" s="395"/>
      <c r="QON149" s="396"/>
      <c r="QOO149" s="397"/>
      <c r="QOP149" s="415"/>
      <c r="QOQ149" s="393"/>
      <c r="QOR149" s="392"/>
      <c r="QOS149" s="395"/>
      <c r="QOT149" s="396"/>
      <c r="QOU149" s="397"/>
      <c r="QOV149" s="415"/>
      <c r="QOW149" s="393"/>
      <c r="QOX149" s="392"/>
      <c r="QOY149" s="395"/>
      <c r="QOZ149" s="396"/>
      <c r="QPA149" s="397"/>
      <c r="QPB149" s="415"/>
      <c r="QPC149" s="393"/>
      <c r="QPD149" s="392"/>
      <c r="QPE149" s="395"/>
      <c r="QPF149" s="396"/>
      <c r="QPG149" s="397"/>
      <c r="QPH149" s="415"/>
      <c r="QPI149" s="393"/>
      <c r="QPJ149" s="392"/>
      <c r="QPK149" s="395"/>
      <c r="QPL149" s="396"/>
      <c r="QPM149" s="397"/>
      <c r="QPN149" s="415"/>
      <c r="QPO149" s="393"/>
      <c r="QPP149" s="392"/>
      <c r="QPQ149" s="395"/>
      <c r="QPR149" s="396"/>
      <c r="QPS149" s="397"/>
      <c r="QPT149" s="415"/>
      <c r="QPU149" s="393"/>
      <c r="QPV149" s="392"/>
      <c r="QPW149" s="395"/>
      <c r="QPX149" s="396"/>
      <c r="QPY149" s="397"/>
      <c r="QPZ149" s="415"/>
      <c r="QQA149" s="393"/>
      <c r="QQB149" s="392"/>
      <c r="QQC149" s="395"/>
      <c r="QQD149" s="396"/>
      <c r="QQE149" s="397"/>
      <c r="QQF149" s="415"/>
      <c r="QQG149" s="393"/>
      <c r="QQH149" s="392"/>
      <c r="QQI149" s="395"/>
      <c r="QQJ149" s="396"/>
      <c r="QQK149" s="397"/>
      <c r="QQL149" s="415"/>
      <c r="QQM149" s="393"/>
      <c r="QQN149" s="392"/>
      <c r="QQO149" s="395"/>
      <c r="QQP149" s="396"/>
      <c r="QQQ149" s="397"/>
      <c r="QQR149" s="415"/>
      <c r="QQS149" s="393"/>
      <c r="QQT149" s="392"/>
      <c r="QQU149" s="395"/>
      <c r="QQV149" s="396"/>
      <c r="QQW149" s="397"/>
      <c r="QQX149" s="415"/>
      <c r="QQY149" s="393"/>
      <c r="QQZ149" s="392"/>
      <c r="QRA149" s="395"/>
      <c r="QRB149" s="396"/>
      <c r="QRC149" s="397"/>
      <c r="QRD149" s="415"/>
      <c r="QRE149" s="393"/>
      <c r="QRF149" s="392"/>
      <c r="QRG149" s="395"/>
      <c r="QRH149" s="396"/>
      <c r="QRI149" s="397"/>
      <c r="QRJ149" s="415"/>
      <c r="QRK149" s="393"/>
      <c r="QRL149" s="392"/>
      <c r="QRM149" s="395"/>
      <c r="QRN149" s="396"/>
      <c r="QRO149" s="397"/>
      <c r="QRP149" s="415"/>
      <c r="QRQ149" s="393"/>
      <c r="QRR149" s="392"/>
      <c r="QRS149" s="395"/>
      <c r="QRT149" s="396"/>
      <c r="QRU149" s="397"/>
      <c r="QRV149" s="415"/>
      <c r="QRW149" s="393"/>
      <c r="QRX149" s="392"/>
      <c r="QRY149" s="395"/>
      <c r="QRZ149" s="396"/>
      <c r="QSA149" s="397"/>
      <c r="QSB149" s="415"/>
      <c r="QSC149" s="393"/>
      <c r="QSD149" s="392"/>
      <c r="QSE149" s="395"/>
      <c r="QSF149" s="396"/>
      <c r="QSG149" s="397"/>
      <c r="QSH149" s="415"/>
      <c r="QSI149" s="393"/>
      <c r="QSJ149" s="392"/>
      <c r="QSK149" s="395"/>
      <c r="QSL149" s="396"/>
      <c r="QSM149" s="397"/>
      <c r="QSN149" s="415"/>
      <c r="QSO149" s="393"/>
      <c r="QSP149" s="392"/>
      <c r="QSQ149" s="395"/>
      <c r="QSR149" s="396"/>
      <c r="QSS149" s="397"/>
      <c r="QST149" s="415"/>
      <c r="QSU149" s="393"/>
      <c r="QSV149" s="392"/>
      <c r="QSW149" s="395"/>
      <c r="QSX149" s="396"/>
      <c r="QSY149" s="397"/>
      <c r="QSZ149" s="415"/>
      <c r="QTA149" s="393"/>
      <c r="QTB149" s="392"/>
      <c r="QTC149" s="395"/>
      <c r="QTD149" s="396"/>
      <c r="QTE149" s="397"/>
      <c r="QTF149" s="415"/>
      <c r="QTG149" s="393"/>
      <c r="QTH149" s="392"/>
      <c r="QTI149" s="395"/>
      <c r="QTJ149" s="396"/>
      <c r="QTK149" s="397"/>
      <c r="QTL149" s="415"/>
      <c r="QTM149" s="393"/>
      <c r="QTN149" s="392"/>
      <c r="QTO149" s="395"/>
      <c r="QTP149" s="396"/>
      <c r="QTQ149" s="397"/>
      <c r="QTR149" s="415"/>
      <c r="QTS149" s="393"/>
      <c r="QTT149" s="392"/>
      <c r="QTU149" s="395"/>
      <c r="QTV149" s="396"/>
      <c r="QTW149" s="397"/>
      <c r="QTX149" s="415"/>
      <c r="QTY149" s="393"/>
      <c r="QTZ149" s="392"/>
      <c r="QUA149" s="395"/>
      <c r="QUB149" s="396"/>
      <c r="QUC149" s="397"/>
      <c r="QUD149" s="415"/>
      <c r="QUE149" s="393"/>
      <c r="QUF149" s="392"/>
      <c r="QUG149" s="395"/>
      <c r="QUH149" s="396"/>
      <c r="QUI149" s="397"/>
      <c r="QUJ149" s="415"/>
      <c r="QUK149" s="393"/>
      <c r="QUL149" s="392"/>
      <c r="QUM149" s="395"/>
      <c r="QUN149" s="396"/>
      <c r="QUO149" s="397"/>
      <c r="QUP149" s="415"/>
      <c r="QUQ149" s="393"/>
      <c r="QUR149" s="392"/>
      <c r="QUS149" s="395"/>
      <c r="QUT149" s="396"/>
      <c r="QUU149" s="397"/>
      <c r="QUV149" s="415"/>
      <c r="QUW149" s="393"/>
      <c r="QUX149" s="392"/>
      <c r="QUY149" s="395"/>
      <c r="QUZ149" s="396"/>
      <c r="QVA149" s="397"/>
      <c r="QVB149" s="415"/>
      <c r="QVC149" s="393"/>
      <c r="QVD149" s="392"/>
      <c r="QVE149" s="395"/>
      <c r="QVF149" s="396"/>
      <c r="QVG149" s="397"/>
      <c r="QVH149" s="415"/>
      <c r="QVI149" s="393"/>
      <c r="QVJ149" s="392"/>
      <c r="QVK149" s="395"/>
      <c r="QVL149" s="396"/>
      <c r="QVM149" s="397"/>
      <c r="QVN149" s="415"/>
      <c r="QVO149" s="393"/>
      <c r="QVP149" s="392"/>
      <c r="QVQ149" s="395"/>
      <c r="QVR149" s="396"/>
      <c r="QVS149" s="397"/>
      <c r="QVT149" s="415"/>
      <c r="QVU149" s="393"/>
      <c r="QVV149" s="392"/>
      <c r="QVW149" s="395"/>
      <c r="QVX149" s="396"/>
      <c r="QVY149" s="397"/>
      <c r="QVZ149" s="415"/>
      <c r="QWA149" s="393"/>
      <c r="QWB149" s="392"/>
      <c r="QWC149" s="395"/>
      <c r="QWD149" s="396"/>
      <c r="QWE149" s="397"/>
      <c r="QWF149" s="415"/>
      <c r="QWG149" s="393"/>
      <c r="QWH149" s="392"/>
      <c r="QWI149" s="395"/>
      <c r="QWJ149" s="396"/>
      <c r="QWK149" s="397"/>
      <c r="QWL149" s="415"/>
      <c r="QWM149" s="393"/>
      <c r="QWN149" s="392"/>
      <c r="QWO149" s="395"/>
      <c r="QWP149" s="396"/>
      <c r="QWQ149" s="397"/>
      <c r="QWR149" s="415"/>
      <c r="QWS149" s="393"/>
      <c r="QWT149" s="392"/>
      <c r="QWU149" s="395"/>
      <c r="QWV149" s="396"/>
      <c r="QWW149" s="397"/>
      <c r="QWX149" s="415"/>
      <c r="QWY149" s="393"/>
      <c r="QWZ149" s="392"/>
      <c r="QXA149" s="395"/>
      <c r="QXB149" s="396"/>
      <c r="QXC149" s="397"/>
      <c r="QXD149" s="415"/>
      <c r="QXE149" s="393"/>
      <c r="QXF149" s="392"/>
      <c r="QXG149" s="395"/>
      <c r="QXH149" s="396"/>
      <c r="QXI149" s="397"/>
      <c r="QXJ149" s="415"/>
      <c r="QXK149" s="393"/>
      <c r="QXL149" s="392"/>
      <c r="QXM149" s="395"/>
      <c r="QXN149" s="396"/>
      <c r="QXO149" s="397"/>
      <c r="QXP149" s="415"/>
      <c r="QXQ149" s="393"/>
      <c r="QXR149" s="392"/>
      <c r="QXS149" s="395"/>
      <c r="QXT149" s="396"/>
      <c r="QXU149" s="397"/>
      <c r="QXV149" s="415"/>
      <c r="QXW149" s="393"/>
      <c r="QXX149" s="392"/>
      <c r="QXY149" s="395"/>
      <c r="QXZ149" s="396"/>
      <c r="QYA149" s="397"/>
      <c r="QYB149" s="415"/>
      <c r="QYC149" s="393"/>
      <c r="QYD149" s="392"/>
      <c r="QYE149" s="395"/>
      <c r="QYF149" s="396"/>
      <c r="QYG149" s="397"/>
      <c r="QYH149" s="415"/>
      <c r="QYI149" s="393"/>
      <c r="QYJ149" s="392"/>
      <c r="QYK149" s="395"/>
      <c r="QYL149" s="396"/>
      <c r="QYM149" s="397"/>
      <c r="QYN149" s="415"/>
      <c r="QYO149" s="393"/>
      <c r="QYP149" s="392"/>
      <c r="QYQ149" s="395"/>
      <c r="QYR149" s="396"/>
      <c r="QYS149" s="397"/>
      <c r="QYT149" s="415"/>
      <c r="QYU149" s="393"/>
      <c r="QYV149" s="392"/>
      <c r="QYW149" s="395"/>
      <c r="QYX149" s="396"/>
      <c r="QYY149" s="397"/>
      <c r="QYZ149" s="415"/>
      <c r="QZA149" s="393"/>
      <c r="QZB149" s="392"/>
      <c r="QZC149" s="395"/>
      <c r="QZD149" s="396"/>
      <c r="QZE149" s="397"/>
      <c r="QZF149" s="415"/>
      <c r="QZG149" s="393"/>
      <c r="QZH149" s="392"/>
      <c r="QZI149" s="395"/>
      <c r="QZJ149" s="396"/>
      <c r="QZK149" s="397"/>
      <c r="QZL149" s="415"/>
      <c r="QZM149" s="393"/>
      <c r="QZN149" s="392"/>
      <c r="QZO149" s="395"/>
      <c r="QZP149" s="396"/>
      <c r="QZQ149" s="397"/>
      <c r="QZR149" s="415"/>
      <c r="QZS149" s="393"/>
      <c r="QZT149" s="392"/>
      <c r="QZU149" s="395"/>
      <c r="QZV149" s="396"/>
      <c r="QZW149" s="397"/>
      <c r="QZX149" s="415"/>
      <c r="QZY149" s="393"/>
      <c r="QZZ149" s="392"/>
      <c r="RAA149" s="395"/>
      <c r="RAB149" s="396"/>
      <c r="RAC149" s="397"/>
      <c r="RAD149" s="415"/>
      <c r="RAE149" s="393"/>
      <c r="RAF149" s="392"/>
      <c r="RAG149" s="395"/>
      <c r="RAH149" s="396"/>
      <c r="RAI149" s="397"/>
      <c r="RAJ149" s="415"/>
      <c r="RAK149" s="393"/>
      <c r="RAL149" s="392"/>
      <c r="RAM149" s="395"/>
      <c r="RAN149" s="396"/>
      <c r="RAO149" s="397"/>
      <c r="RAP149" s="415"/>
      <c r="RAQ149" s="393"/>
      <c r="RAR149" s="392"/>
      <c r="RAS149" s="395"/>
      <c r="RAT149" s="396"/>
      <c r="RAU149" s="397"/>
      <c r="RAV149" s="415"/>
      <c r="RAW149" s="393"/>
      <c r="RAX149" s="392"/>
      <c r="RAY149" s="395"/>
      <c r="RAZ149" s="396"/>
      <c r="RBA149" s="397"/>
      <c r="RBB149" s="415"/>
      <c r="RBC149" s="393"/>
      <c r="RBD149" s="392"/>
      <c r="RBE149" s="395"/>
      <c r="RBF149" s="396"/>
      <c r="RBG149" s="397"/>
      <c r="RBH149" s="415"/>
      <c r="RBI149" s="393"/>
      <c r="RBJ149" s="392"/>
      <c r="RBK149" s="395"/>
      <c r="RBL149" s="396"/>
      <c r="RBM149" s="397"/>
      <c r="RBN149" s="415"/>
      <c r="RBO149" s="393"/>
      <c r="RBP149" s="392"/>
      <c r="RBQ149" s="395"/>
      <c r="RBR149" s="396"/>
      <c r="RBS149" s="397"/>
      <c r="RBT149" s="415"/>
      <c r="RBU149" s="393"/>
      <c r="RBV149" s="392"/>
      <c r="RBW149" s="395"/>
      <c r="RBX149" s="396"/>
      <c r="RBY149" s="397"/>
      <c r="RBZ149" s="415"/>
      <c r="RCA149" s="393"/>
      <c r="RCB149" s="392"/>
      <c r="RCC149" s="395"/>
      <c r="RCD149" s="396"/>
      <c r="RCE149" s="397"/>
      <c r="RCF149" s="415"/>
      <c r="RCG149" s="393"/>
      <c r="RCH149" s="392"/>
      <c r="RCI149" s="395"/>
      <c r="RCJ149" s="396"/>
      <c r="RCK149" s="397"/>
      <c r="RCL149" s="415"/>
      <c r="RCM149" s="393"/>
      <c r="RCN149" s="392"/>
      <c r="RCO149" s="395"/>
      <c r="RCP149" s="396"/>
      <c r="RCQ149" s="397"/>
      <c r="RCR149" s="415"/>
      <c r="RCS149" s="393"/>
      <c r="RCT149" s="392"/>
      <c r="RCU149" s="395"/>
      <c r="RCV149" s="396"/>
      <c r="RCW149" s="397"/>
      <c r="RCX149" s="415"/>
      <c r="RCY149" s="393"/>
      <c r="RCZ149" s="392"/>
      <c r="RDA149" s="395"/>
      <c r="RDB149" s="396"/>
      <c r="RDC149" s="397"/>
      <c r="RDD149" s="415"/>
      <c r="RDE149" s="393"/>
      <c r="RDF149" s="392"/>
      <c r="RDG149" s="395"/>
      <c r="RDH149" s="396"/>
      <c r="RDI149" s="397"/>
      <c r="RDJ149" s="415"/>
      <c r="RDK149" s="393"/>
      <c r="RDL149" s="392"/>
      <c r="RDM149" s="395"/>
      <c r="RDN149" s="396"/>
      <c r="RDO149" s="397"/>
      <c r="RDP149" s="415"/>
      <c r="RDQ149" s="393"/>
      <c r="RDR149" s="392"/>
      <c r="RDS149" s="395"/>
      <c r="RDT149" s="396"/>
      <c r="RDU149" s="397"/>
      <c r="RDV149" s="415"/>
      <c r="RDW149" s="393"/>
      <c r="RDX149" s="392"/>
      <c r="RDY149" s="395"/>
      <c r="RDZ149" s="396"/>
      <c r="REA149" s="397"/>
      <c r="REB149" s="415"/>
      <c r="REC149" s="393"/>
      <c r="RED149" s="392"/>
      <c r="REE149" s="395"/>
      <c r="REF149" s="396"/>
      <c r="REG149" s="397"/>
      <c r="REH149" s="415"/>
      <c r="REI149" s="393"/>
      <c r="REJ149" s="392"/>
      <c r="REK149" s="395"/>
      <c r="REL149" s="396"/>
      <c r="REM149" s="397"/>
      <c r="REN149" s="415"/>
      <c r="REO149" s="393"/>
      <c r="REP149" s="392"/>
      <c r="REQ149" s="395"/>
      <c r="RER149" s="396"/>
      <c r="RES149" s="397"/>
      <c r="RET149" s="415"/>
      <c r="REU149" s="393"/>
      <c r="REV149" s="392"/>
      <c r="REW149" s="395"/>
      <c r="REX149" s="396"/>
      <c r="REY149" s="397"/>
      <c r="REZ149" s="415"/>
      <c r="RFA149" s="393"/>
      <c r="RFB149" s="392"/>
      <c r="RFC149" s="395"/>
      <c r="RFD149" s="396"/>
      <c r="RFE149" s="397"/>
      <c r="RFF149" s="415"/>
      <c r="RFG149" s="393"/>
      <c r="RFH149" s="392"/>
      <c r="RFI149" s="395"/>
      <c r="RFJ149" s="396"/>
      <c r="RFK149" s="397"/>
      <c r="RFL149" s="415"/>
      <c r="RFM149" s="393"/>
      <c r="RFN149" s="392"/>
      <c r="RFO149" s="395"/>
      <c r="RFP149" s="396"/>
      <c r="RFQ149" s="397"/>
      <c r="RFR149" s="415"/>
      <c r="RFS149" s="393"/>
      <c r="RFT149" s="392"/>
      <c r="RFU149" s="395"/>
      <c r="RFV149" s="396"/>
      <c r="RFW149" s="397"/>
      <c r="RFX149" s="415"/>
      <c r="RFY149" s="393"/>
      <c r="RFZ149" s="392"/>
      <c r="RGA149" s="395"/>
      <c r="RGB149" s="396"/>
      <c r="RGC149" s="397"/>
      <c r="RGD149" s="415"/>
      <c r="RGE149" s="393"/>
      <c r="RGF149" s="392"/>
      <c r="RGG149" s="395"/>
      <c r="RGH149" s="396"/>
      <c r="RGI149" s="397"/>
      <c r="RGJ149" s="415"/>
      <c r="RGK149" s="393"/>
      <c r="RGL149" s="392"/>
      <c r="RGM149" s="395"/>
      <c r="RGN149" s="396"/>
      <c r="RGO149" s="397"/>
      <c r="RGP149" s="415"/>
      <c r="RGQ149" s="393"/>
      <c r="RGR149" s="392"/>
      <c r="RGS149" s="395"/>
      <c r="RGT149" s="396"/>
      <c r="RGU149" s="397"/>
      <c r="RGV149" s="415"/>
      <c r="RGW149" s="393"/>
      <c r="RGX149" s="392"/>
      <c r="RGY149" s="395"/>
      <c r="RGZ149" s="396"/>
      <c r="RHA149" s="397"/>
      <c r="RHB149" s="415"/>
      <c r="RHC149" s="393"/>
      <c r="RHD149" s="392"/>
      <c r="RHE149" s="395"/>
      <c r="RHF149" s="396"/>
      <c r="RHG149" s="397"/>
      <c r="RHH149" s="415"/>
      <c r="RHI149" s="393"/>
      <c r="RHJ149" s="392"/>
      <c r="RHK149" s="395"/>
      <c r="RHL149" s="396"/>
      <c r="RHM149" s="397"/>
      <c r="RHN149" s="415"/>
      <c r="RHO149" s="393"/>
      <c r="RHP149" s="392"/>
      <c r="RHQ149" s="395"/>
      <c r="RHR149" s="396"/>
      <c r="RHS149" s="397"/>
      <c r="RHT149" s="415"/>
      <c r="RHU149" s="393"/>
      <c r="RHV149" s="392"/>
      <c r="RHW149" s="395"/>
      <c r="RHX149" s="396"/>
      <c r="RHY149" s="397"/>
      <c r="RHZ149" s="415"/>
      <c r="RIA149" s="393"/>
      <c r="RIB149" s="392"/>
      <c r="RIC149" s="395"/>
      <c r="RID149" s="396"/>
      <c r="RIE149" s="397"/>
      <c r="RIF149" s="415"/>
      <c r="RIG149" s="393"/>
      <c r="RIH149" s="392"/>
      <c r="RII149" s="395"/>
      <c r="RIJ149" s="396"/>
      <c r="RIK149" s="397"/>
      <c r="RIL149" s="415"/>
      <c r="RIM149" s="393"/>
      <c r="RIN149" s="392"/>
      <c r="RIO149" s="395"/>
      <c r="RIP149" s="396"/>
      <c r="RIQ149" s="397"/>
      <c r="RIR149" s="415"/>
      <c r="RIS149" s="393"/>
      <c r="RIT149" s="392"/>
      <c r="RIU149" s="395"/>
      <c r="RIV149" s="396"/>
      <c r="RIW149" s="397"/>
      <c r="RIX149" s="415"/>
      <c r="RIY149" s="393"/>
      <c r="RIZ149" s="392"/>
      <c r="RJA149" s="395"/>
      <c r="RJB149" s="396"/>
      <c r="RJC149" s="397"/>
      <c r="RJD149" s="415"/>
      <c r="RJE149" s="393"/>
      <c r="RJF149" s="392"/>
      <c r="RJG149" s="395"/>
      <c r="RJH149" s="396"/>
      <c r="RJI149" s="397"/>
      <c r="RJJ149" s="415"/>
      <c r="RJK149" s="393"/>
      <c r="RJL149" s="392"/>
      <c r="RJM149" s="395"/>
      <c r="RJN149" s="396"/>
      <c r="RJO149" s="397"/>
      <c r="RJP149" s="415"/>
      <c r="RJQ149" s="393"/>
      <c r="RJR149" s="392"/>
      <c r="RJS149" s="395"/>
      <c r="RJT149" s="396"/>
      <c r="RJU149" s="397"/>
      <c r="RJV149" s="415"/>
      <c r="RJW149" s="393"/>
      <c r="RJX149" s="392"/>
      <c r="RJY149" s="395"/>
      <c r="RJZ149" s="396"/>
      <c r="RKA149" s="397"/>
      <c r="RKB149" s="415"/>
      <c r="RKC149" s="393"/>
      <c r="RKD149" s="392"/>
      <c r="RKE149" s="395"/>
      <c r="RKF149" s="396"/>
      <c r="RKG149" s="397"/>
      <c r="RKH149" s="415"/>
      <c r="RKI149" s="393"/>
      <c r="RKJ149" s="392"/>
      <c r="RKK149" s="395"/>
      <c r="RKL149" s="396"/>
      <c r="RKM149" s="397"/>
      <c r="RKN149" s="415"/>
      <c r="RKO149" s="393"/>
      <c r="RKP149" s="392"/>
      <c r="RKQ149" s="395"/>
      <c r="RKR149" s="396"/>
      <c r="RKS149" s="397"/>
      <c r="RKT149" s="415"/>
      <c r="RKU149" s="393"/>
      <c r="RKV149" s="392"/>
      <c r="RKW149" s="395"/>
      <c r="RKX149" s="396"/>
      <c r="RKY149" s="397"/>
      <c r="RKZ149" s="415"/>
      <c r="RLA149" s="393"/>
      <c r="RLB149" s="392"/>
      <c r="RLC149" s="395"/>
      <c r="RLD149" s="396"/>
      <c r="RLE149" s="397"/>
      <c r="RLF149" s="415"/>
      <c r="RLG149" s="393"/>
      <c r="RLH149" s="392"/>
      <c r="RLI149" s="395"/>
      <c r="RLJ149" s="396"/>
      <c r="RLK149" s="397"/>
      <c r="RLL149" s="415"/>
      <c r="RLM149" s="393"/>
      <c r="RLN149" s="392"/>
      <c r="RLO149" s="395"/>
      <c r="RLP149" s="396"/>
      <c r="RLQ149" s="397"/>
      <c r="RLR149" s="415"/>
      <c r="RLS149" s="393"/>
      <c r="RLT149" s="392"/>
      <c r="RLU149" s="395"/>
      <c r="RLV149" s="396"/>
      <c r="RLW149" s="397"/>
      <c r="RLX149" s="415"/>
      <c r="RLY149" s="393"/>
      <c r="RLZ149" s="392"/>
      <c r="RMA149" s="395"/>
      <c r="RMB149" s="396"/>
      <c r="RMC149" s="397"/>
      <c r="RMD149" s="415"/>
      <c r="RME149" s="393"/>
      <c r="RMF149" s="392"/>
      <c r="RMG149" s="395"/>
      <c r="RMH149" s="396"/>
      <c r="RMI149" s="397"/>
      <c r="RMJ149" s="415"/>
      <c r="RMK149" s="393"/>
      <c r="RML149" s="392"/>
      <c r="RMM149" s="395"/>
      <c r="RMN149" s="396"/>
      <c r="RMO149" s="397"/>
      <c r="RMP149" s="415"/>
      <c r="RMQ149" s="393"/>
      <c r="RMR149" s="392"/>
      <c r="RMS149" s="395"/>
      <c r="RMT149" s="396"/>
      <c r="RMU149" s="397"/>
      <c r="RMV149" s="415"/>
      <c r="RMW149" s="393"/>
      <c r="RMX149" s="392"/>
      <c r="RMY149" s="395"/>
      <c r="RMZ149" s="396"/>
      <c r="RNA149" s="397"/>
      <c r="RNB149" s="415"/>
      <c r="RNC149" s="393"/>
      <c r="RND149" s="392"/>
      <c r="RNE149" s="395"/>
      <c r="RNF149" s="396"/>
      <c r="RNG149" s="397"/>
      <c r="RNH149" s="415"/>
      <c r="RNI149" s="393"/>
      <c r="RNJ149" s="392"/>
      <c r="RNK149" s="395"/>
      <c r="RNL149" s="396"/>
      <c r="RNM149" s="397"/>
      <c r="RNN149" s="415"/>
      <c r="RNO149" s="393"/>
      <c r="RNP149" s="392"/>
      <c r="RNQ149" s="395"/>
      <c r="RNR149" s="396"/>
      <c r="RNS149" s="397"/>
      <c r="RNT149" s="415"/>
      <c r="RNU149" s="393"/>
      <c r="RNV149" s="392"/>
      <c r="RNW149" s="395"/>
      <c r="RNX149" s="396"/>
      <c r="RNY149" s="397"/>
      <c r="RNZ149" s="415"/>
      <c r="ROA149" s="393"/>
      <c r="ROB149" s="392"/>
      <c r="ROC149" s="395"/>
      <c r="ROD149" s="396"/>
      <c r="ROE149" s="397"/>
      <c r="ROF149" s="415"/>
      <c r="ROG149" s="393"/>
      <c r="ROH149" s="392"/>
      <c r="ROI149" s="395"/>
      <c r="ROJ149" s="396"/>
      <c r="ROK149" s="397"/>
      <c r="ROL149" s="415"/>
      <c r="ROM149" s="393"/>
      <c r="RON149" s="392"/>
      <c r="ROO149" s="395"/>
      <c r="ROP149" s="396"/>
      <c r="ROQ149" s="397"/>
      <c r="ROR149" s="415"/>
      <c r="ROS149" s="393"/>
      <c r="ROT149" s="392"/>
      <c r="ROU149" s="395"/>
      <c r="ROV149" s="396"/>
      <c r="ROW149" s="397"/>
      <c r="ROX149" s="415"/>
      <c r="ROY149" s="393"/>
      <c r="ROZ149" s="392"/>
      <c r="RPA149" s="395"/>
      <c r="RPB149" s="396"/>
      <c r="RPC149" s="397"/>
      <c r="RPD149" s="415"/>
      <c r="RPE149" s="393"/>
      <c r="RPF149" s="392"/>
      <c r="RPG149" s="395"/>
      <c r="RPH149" s="396"/>
      <c r="RPI149" s="397"/>
      <c r="RPJ149" s="415"/>
      <c r="RPK149" s="393"/>
      <c r="RPL149" s="392"/>
      <c r="RPM149" s="395"/>
      <c r="RPN149" s="396"/>
      <c r="RPO149" s="397"/>
      <c r="RPP149" s="415"/>
      <c r="RPQ149" s="393"/>
      <c r="RPR149" s="392"/>
      <c r="RPS149" s="395"/>
      <c r="RPT149" s="396"/>
      <c r="RPU149" s="397"/>
      <c r="RPV149" s="415"/>
      <c r="RPW149" s="393"/>
      <c r="RPX149" s="392"/>
      <c r="RPY149" s="395"/>
      <c r="RPZ149" s="396"/>
      <c r="RQA149" s="397"/>
      <c r="RQB149" s="415"/>
      <c r="RQC149" s="393"/>
      <c r="RQD149" s="392"/>
      <c r="RQE149" s="395"/>
      <c r="RQF149" s="396"/>
      <c r="RQG149" s="397"/>
      <c r="RQH149" s="415"/>
      <c r="RQI149" s="393"/>
      <c r="RQJ149" s="392"/>
      <c r="RQK149" s="395"/>
      <c r="RQL149" s="396"/>
      <c r="RQM149" s="397"/>
      <c r="RQN149" s="415"/>
      <c r="RQO149" s="393"/>
      <c r="RQP149" s="392"/>
      <c r="RQQ149" s="395"/>
      <c r="RQR149" s="396"/>
      <c r="RQS149" s="397"/>
      <c r="RQT149" s="415"/>
      <c r="RQU149" s="393"/>
      <c r="RQV149" s="392"/>
      <c r="RQW149" s="395"/>
      <c r="RQX149" s="396"/>
      <c r="RQY149" s="397"/>
      <c r="RQZ149" s="415"/>
      <c r="RRA149" s="393"/>
      <c r="RRB149" s="392"/>
      <c r="RRC149" s="395"/>
      <c r="RRD149" s="396"/>
      <c r="RRE149" s="397"/>
      <c r="RRF149" s="415"/>
      <c r="RRG149" s="393"/>
      <c r="RRH149" s="392"/>
      <c r="RRI149" s="395"/>
      <c r="RRJ149" s="396"/>
      <c r="RRK149" s="397"/>
      <c r="RRL149" s="415"/>
      <c r="RRM149" s="393"/>
      <c r="RRN149" s="392"/>
      <c r="RRO149" s="395"/>
      <c r="RRP149" s="396"/>
      <c r="RRQ149" s="397"/>
      <c r="RRR149" s="415"/>
      <c r="RRS149" s="393"/>
      <c r="RRT149" s="392"/>
      <c r="RRU149" s="395"/>
      <c r="RRV149" s="396"/>
      <c r="RRW149" s="397"/>
      <c r="RRX149" s="415"/>
      <c r="RRY149" s="393"/>
      <c r="RRZ149" s="392"/>
      <c r="RSA149" s="395"/>
      <c r="RSB149" s="396"/>
      <c r="RSC149" s="397"/>
      <c r="RSD149" s="415"/>
      <c r="RSE149" s="393"/>
      <c r="RSF149" s="392"/>
      <c r="RSG149" s="395"/>
      <c r="RSH149" s="396"/>
      <c r="RSI149" s="397"/>
      <c r="RSJ149" s="415"/>
      <c r="RSK149" s="393"/>
      <c r="RSL149" s="392"/>
      <c r="RSM149" s="395"/>
      <c r="RSN149" s="396"/>
      <c r="RSO149" s="397"/>
      <c r="RSP149" s="415"/>
      <c r="RSQ149" s="393"/>
      <c r="RSR149" s="392"/>
      <c r="RSS149" s="395"/>
      <c r="RST149" s="396"/>
      <c r="RSU149" s="397"/>
      <c r="RSV149" s="415"/>
      <c r="RSW149" s="393"/>
      <c r="RSX149" s="392"/>
      <c r="RSY149" s="395"/>
      <c r="RSZ149" s="396"/>
      <c r="RTA149" s="397"/>
      <c r="RTB149" s="415"/>
      <c r="RTC149" s="393"/>
      <c r="RTD149" s="392"/>
      <c r="RTE149" s="395"/>
      <c r="RTF149" s="396"/>
      <c r="RTG149" s="397"/>
      <c r="RTH149" s="415"/>
      <c r="RTI149" s="393"/>
      <c r="RTJ149" s="392"/>
      <c r="RTK149" s="395"/>
      <c r="RTL149" s="396"/>
      <c r="RTM149" s="397"/>
      <c r="RTN149" s="415"/>
      <c r="RTO149" s="393"/>
      <c r="RTP149" s="392"/>
      <c r="RTQ149" s="395"/>
      <c r="RTR149" s="396"/>
      <c r="RTS149" s="397"/>
      <c r="RTT149" s="415"/>
      <c r="RTU149" s="393"/>
      <c r="RTV149" s="392"/>
      <c r="RTW149" s="395"/>
      <c r="RTX149" s="396"/>
      <c r="RTY149" s="397"/>
      <c r="RTZ149" s="415"/>
      <c r="RUA149" s="393"/>
      <c r="RUB149" s="392"/>
      <c r="RUC149" s="395"/>
      <c r="RUD149" s="396"/>
      <c r="RUE149" s="397"/>
      <c r="RUF149" s="415"/>
      <c r="RUG149" s="393"/>
      <c r="RUH149" s="392"/>
      <c r="RUI149" s="395"/>
      <c r="RUJ149" s="396"/>
      <c r="RUK149" s="397"/>
      <c r="RUL149" s="415"/>
      <c r="RUM149" s="393"/>
      <c r="RUN149" s="392"/>
      <c r="RUO149" s="395"/>
      <c r="RUP149" s="396"/>
      <c r="RUQ149" s="397"/>
      <c r="RUR149" s="415"/>
      <c r="RUS149" s="393"/>
      <c r="RUT149" s="392"/>
      <c r="RUU149" s="395"/>
      <c r="RUV149" s="396"/>
      <c r="RUW149" s="397"/>
      <c r="RUX149" s="415"/>
      <c r="RUY149" s="393"/>
      <c r="RUZ149" s="392"/>
      <c r="RVA149" s="395"/>
      <c r="RVB149" s="396"/>
      <c r="RVC149" s="397"/>
      <c r="RVD149" s="415"/>
      <c r="RVE149" s="393"/>
      <c r="RVF149" s="392"/>
      <c r="RVG149" s="395"/>
      <c r="RVH149" s="396"/>
      <c r="RVI149" s="397"/>
      <c r="RVJ149" s="415"/>
      <c r="RVK149" s="393"/>
      <c r="RVL149" s="392"/>
      <c r="RVM149" s="395"/>
      <c r="RVN149" s="396"/>
      <c r="RVO149" s="397"/>
      <c r="RVP149" s="415"/>
      <c r="RVQ149" s="393"/>
      <c r="RVR149" s="392"/>
      <c r="RVS149" s="395"/>
      <c r="RVT149" s="396"/>
      <c r="RVU149" s="397"/>
      <c r="RVV149" s="415"/>
      <c r="RVW149" s="393"/>
      <c r="RVX149" s="392"/>
      <c r="RVY149" s="395"/>
      <c r="RVZ149" s="396"/>
      <c r="RWA149" s="397"/>
      <c r="RWB149" s="415"/>
      <c r="RWC149" s="393"/>
      <c r="RWD149" s="392"/>
      <c r="RWE149" s="395"/>
      <c r="RWF149" s="396"/>
      <c r="RWG149" s="397"/>
      <c r="RWH149" s="415"/>
      <c r="RWI149" s="393"/>
      <c r="RWJ149" s="392"/>
      <c r="RWK149" s="395"/>
      <c r="RWL149" s="396"/>
      <c r="RWM149" s="397"/>
      <c r="RWN149" s="415"/>
      <c r="RWO149" s="393"/>
      <c r="RWP149" s="392"/>
      <c r="RWQ149" s="395"/>
      <c r="RWR149" s="396"/>
      <c r="RWS149" s="397"/>
      <c r="RWT149" s="415"/>
      <c r="RWU149" s="393"/>
      <c r="RWV149" s="392"/>
      <c r="RWW149" s="395"/>
      <c r="RWX149" s="396"/>
      <c r="RWY149" s="397"/>
      <c r="RWZ149" s="415"/>
      <c r="RXA149" s="393"/>
      <c r="RXB149" s="392"/>
      <c r="RXC149" s="395"/>
      <c r="RXD149" s="396"/>
      <c r="RXE149" s="397"/>
      <c r="RXF149" s="415"/>
      <c r="RXG149" s="393"/>
      <c r="RXH149" s="392"/>
      <c r="RXI149" s="395"/>
      <c r="RXJ149" s="396"/>
      <c r="RXK149" s="397"/>
      <c r="RXL149" s="415"/>
      <c r="RXM149" s="393"/>
      <c r="RXN149" s="392"/>
      <c r="RXO149" s="395"/>
      <c r="RXP149" s="396"/>
      <c r="RXQ149" s="397"/>
      <c r="RXR149" s="415"/>
      <c r="RXS149" s="393"/>
      <c r="RXT149" s="392"/>
      <c r="RXU149" s="395"/>
      <c r="RXV149" s="396"/>
      <c r="RXW149" s="397"/>
      <c r="RXX149" s="415"/>
      <c r="RXY149" s="393"/>
      <c r="RXZ149" s="392"/>
      <c r="RYA149" s="395"/>
      <c r="RYB149" s="396"/>
      <c r="RYC149" s="397"/>
      <c r="RYD149" s="415"/>
      <c r="RYE149" s="393"/>
      <c r="RYF149" s="392"/>
      <c r="RYG149" s="395"/>
      <c r="RYH149" s="396"/>
      <c r="RYI149" s="397"/>
      <c r="RYJ149" s="415"/>
      <c r="RYK149" s="393"/>
      <c r="RYL149" s="392"/>
      <c r="RYM149" s="395"/>
      <c r="RYN149" s="396"/>
      <c r="RYO149" s="397"/>
      <c r="RYP149" s="415"/>
      <c r="RYQ149" s="393"/>
      <c r="RYR149" s="392"/>
      <c r="RYS149" s="395"/>
      <c r="RYT149" s="396"/>
      <c r="RYU149" s="397"/>
      <c r="RYV149" s="415"/>
      <c r="RYW149" s="393"/>
      <c r="RYX149" s="392"/>
      <c r="RYY149" s="395"/>
      <c r="RYZ149" s="396"/>
      <c r="RZA149" s="397"/>
      <c r="RZB149" s="415"/>
      <c r="RZC149" s="393"/>
      <c r="RZD149" s="392"/>
      <c r="RZE149" s="395"/>
      <c r="RZF149" s="396"/>
      <c r="RZG149" s="397"/>
      <c r="RZH149" s="415"/>
      <c r="RZI149" s="393"/>
      <c r="RZJ149" s="392"/>
      <c r="RZK149" s="395"/>
      <c r="RZL149" s="396"/>
      <c r="RZM149" s="397"/>
      <c r="RZN149" s="415"/>
      <c r="RZO149" s="393"/>
      <c r="RZP149" s="392"/>
      <c r="RZQ149" s="395"/>
      <c r="RZR149" s="396"/>
      <c r="RZS149" s="397"/>
      <c r="RZT149" s="415"/>
      <c r="RZU149" s="393"/>
      <c r="RZV149" s="392"/>
      <c r="RZW149" s="395"/>
      <c r="RZX149" s="396"/>
      <c r="RZY149" s="397"/>
      <c r="RZZ149" s="415"/>
      <c r="SAA149" s="393"/>
      <c r="SAB149" s="392"/>
      <c r="SAC149" s="395"/>
      <c r="SAD149" s="396"/>
      <c r="SAE149" s="397"/>
      <c r="SAF149" s="415"/>
      <c r="SAG149" s="393"/>
      <c r="SAH149" s="392"/>
      <c r="SAI149" s="395"/>
      <c r="SAJ149" s="396"/>
      <c r="SAK149" s="397"/>
      <c r="SAL149" s="415"/>
      <c r="SAM149" s="393"/>
      <c r="SAN149" s="392"/>
      <c r="SAO149" s="395"/>
      <c r="SAP149" s="396"/>
      <c r="SAQ149" s="397"/>
      <c r="SAR149" s="415"/>
      <c r="SAS149" s="393"/>
      <c r="SAT149" s="392"/>
      <c r="SAU149" s="395"/>
      <c r="SAV149" s="396"/>
      <c r="SAW149" s="397"/>
      <c r="SAX149" s="415"/>
      <c r="SAY149" s="393"/>
      <c r="SAZ149" s="392"/>
      <c r="SBA149" s="395"/>
      <c r="SBB149" s="396"/>
      <c r="SBC149" s="397"/>
      <c r="SBD149" s="415"/>
      <c r="SBE149" s="393"/>
      <c r="SBF149" s="392"/>
      <c r="SBG149" s="395"/>
      <c r="SBH149" s="396"/>
      <c r="SBI149" s="397"/>
      <c r="SBJ149" s="415"/>
      <c r="SBK149" s="393"/>
      <c r="SBL149" s="392"/>
      <c r="SBM149" s="395"/>
      <c r="SBN149" s="396"/>
      <c r="SBO149" s="397"/>
      <c r="SBP149" s="415"/>
      <c r="SBQ149" s="393"/>
      <c r="SBR149" s="392"/>
      <c r="SBS149" s="395"/>
      <c r="SBT149" s="396"/>
      <c r="SBU149" s="397"/>
      <c r="SBV149" s="415"/>
      <c r="SBW149" s="393"/>
      <c r="SBX149" s="392"/>
      <c r="SBY149" s="395"/>
      <c r="SBZ149" s="396"/>
      <c r="SCA149" s="397"/>
      <c r="SCB149" s="415"/>
      <c r="SCC149" s="393"/>
      <c r="SCD149" s="392"/>
      <c r="SCE149" s="395"/>
      <c r="SCF149" s="396"/>
      <c r="SCG149" s="397"/>
      <c r="SCH149" s="415"/>
      <c r="SCI149" s="393"/>
      <c r="SCJ149" s="392"/>
      <c r="SCK149" s="395"/>
      <c r="SCL149" s="396"/>
      <c r="SCM149" s="397"/>
      <c r="SCN149" s="415"/>
      <c r="SCO149" s="393"/>
      <c r="SCP149" s="392"/>
      <c r="SCQ149" s="395"/>
      <c r="SCR149" s="396"/>
      <c r="SCS149" s="397"/>
      <c r="SCT149" s="415"/>
      <c r="SCU149" s="393"/>
      <c r="SCV149" s="392"/>
      <c r="SCW149" s="395"/>
      <c r="SCX149" s="396"/>
      <c r="SCY149" s="397"/>
      <c r="SCZ149" s="415"/>
      <c r="SDA149" s="393"/>
      <c r="SDB149" s="392"/>
      <c r="SDC149" s="395"/>
      <c r="SDD149" s="396"/>
      <c r="SDE149" s="397"/>
      <c r="SDF149" s="415"/>
      <c r="SDG149" s="393"/>
      <c r="SDH149" s="392"/>
      <c r="SDI149" s="395"/>
      <c r="SDJ149" s="396"/>
      <c r="SDK149" s="397"/>
      <c r="SDL149" s="415"/>
      <c r="SDM149" s="393"/>
      <c r="SDN149" s="392"/>
      <c r="SDO149" s="395"/>
      <c r="SDP149" s="396"/>
      <c r="SDQ149" s="397"/>
      <c r="SDR149" s="415"/>
      <c r="SDS149" s="393"/>
      <c r="SDT149" s="392"/>
      <c r="SDU149" s="395"/>
      <c r="SDV149" s="396"/>
      <c r="SDW149" s="397"/>
      <c r="SDX149" s="415"/>
      <c r="SDY149" s="393"/>
      <c r="SDZ149" s="392"/>
      <c r="SEA149" s="395"/>
      <c r="SEB149" s="396"/>
      <c r="SEC149" s="397"/>
      <c r="SED149" s="415"/>
      <c r="SEE149" s="393"/>
      <c r="SEF149" s="392"/>
      <c r="SEG149" s="395"/>
      <c r="SEH149" s="396"/>
      <c r="SEI149" s="397"/>
      <c r="SEJ149" s="415"/>
      <c r="SEK149" s="393"/>
      <c r="SEL149" s="392"/>
      <c r="SEM149" s="395"/>
      <c r="SEN149" s="396"/>
      <c r="SEO149" s="397"/>
      <c r="SEP149" s="415"/>
      <c r="SEQ149" s="393"/>
      <c r="SER149" s="392"/>
      <c r="SES149" s="395"/>
      <c r="SET149" s="396"/>
      <c r="SEU149" s="397"/>
      <c r="SEV149" s="415"/>
      <c r="SEW149" s="393"/>
      <c r="SEX149" s="392"/>
      <c r="SEY149" s="395"/>
      <c r="SEZ149" s="396"/>
      <c r="SFA149" s="397"/>
      <c r="SFB149" s="415"/>
      <c r="SFC149" s="393"/>
      <c r="SFD149" s="392"/>
      <c r="SFE149" s="395"/>
      <c r="SFF149" s="396"/>
      <c r="SFG149" s="397"/>
      <c r="SFH149" s="415"/>
      <c r="SFI149" s="393"/>
      <c r="SFJ149" s="392"/>
      <c r="SFK149" s="395"/>
      <c r="SFL149" s="396"/>
      <c r="SFM149" s="397"/>
      <c r="SFN149" s="415"/>
      <c r="SFO149" s="393"/>
      <c r="SFP149" s="392"/>
      <c r="SFQ149" s="395"/>
      <c r="SFR149" s="396"/>
      <c r="SFS149" s="397"/>
      <c r="SFT149" s="415"/>
      <c r="SFU149" s="393"/>
      <c r="SFV149" s="392"/>
      <c r="SFW149" s="395"/>
      <c r="SFX149" s="396"/>
      <c r="SFY149" s="397"/>
      <c r="SFZ149" s="415"/>
      <c r="SGA149" s="393"/>
      <c r="SGB149" s="392"/>
      <c r="SGC149" s="395"/>
      <c r="SGD149" s="396"/>
      <c r="SGE149" s="397"/>
      <c r="SGF149" s="415"/>
      <c r="SGG149" s="393"/>
      <c r="SGH149" s="392"/>
      <c r="SGI149" s="395"/>
      <c r="SGJ149" s="396"/>
      <c r="SGK149" s="397"/>
      <c r="SGL149" s="415"/>
      <c r="SGM149" s="393"/>
      <c r="SGN149" s="392"/>
      <c r="SGO149" s="395"/>
      <c r="SGP149" s="396"/>
      <c r="SGQ149" s="397"/>
      <c r="SGR149" s="415"/>
      <c r="SGS149" s="393"/>
      <c r="SGT149" s="392"/>
      <c r="SGU149" s="395"/>
      <c r="SGV149" s="396"/>
      <c r="SGW149" s="397"/>
      <c r="SGX149" s="415"/>
      <c r="SGY149" s="393"/>
      <c r="SGZ149" s="392"/>
      <c r="SHA149" s="395"/>
      <c r="SHB149" s="396"/>
      <c r="SHC149" s="397"/>
      <c r="SHD149" s="415"/>
      <c r="SHE149" s="393"/>
      <c r="SHF149" s="392"/>
      <c r="SHG149" s="395"/>
      <c r="SHH149" s="396"/>
      <c r="SHI149" s="397"/>
      <c r="SHJ149" s="415"/>
      <c r="SHK149" s="393"/>
      <c r="SHL149" s="392"/>
      <c r="SHM149" s="395"/>
      <c r="SHN149" s="396"/>
      <c r="SHO149" s="397"/>
      <c r="SHP149" s="415"/>
      <c r="SHQ149" s="393"/>
      <c r="SHR149" s="392"/>
      <c r="SHS149" s="395"/>
      <c r="SHT149" s="396"/>
      <c r="SHU149" s="397"/>
      <c r="SHV149" s="415"/>
      <c r="SHW149" s="393"/>
      <c r="SHX149" s="392"/>
      <c r="SHY149" s="395"/>
      <c r="SHZ149" s="396"/>
      <c r="SIA149" s="397"/>
      <c r="SIB149" s="415"/>
      <c r="SIC149" s="393"/>
      <c r="SID149" s="392"/>
      <c r="SIE149" s="395"/>
      <c r="SIF149" s="396"/>
      <c r="SIG149" s="397"/>
      <c r="SIH149" s="415"/>
      <c r="SII149" s="393"/>
      <c r="SIJ149" s="392"/>
      <c r="SIK149" s="395"/>
      <c r="SIL149" s="396"/>
      <c r="SIM149" s="397"/>
      <c r="SIN149" s="415"/>
      <c r="SIO149" s="393"/>
      <c r="SIP149" s="392"/>
      <c r="SIQ149" s="395"/>
      <c r="SIR149" s="396"/>
      <c r="SIS149" s="397"/>
      <c r="SIT149" s="415"/>
      <c r="SIU149" s="393"/>
      <c r="SIV149" s="392"/>
      <c r="SIW149" s="395"/>
      <c r="SIX149" s="396"/>
      <c r="SIY149" s="397"/>
      <c r="SIZ149" s="415"/>
      <c r="SJA149" s="393"/>
      <c r="SJB149" s="392"/>
      <c r="SJC149" s="395"/>
      <c r="SJD149" s="396"/>
      <c r="SJE149" s="397"/>
      <c r="SJF149" s="415"/>
      <c r="SJG149" s="393"/>
      <c r="SJH149" s="392"/>
      <c r="SJI149" s="395"/>
      <c r="SJJ149" s="396"/>
      <c r="SJK149" s="397"/>
      <c r="SJL149" s="415"/>
      <c r="SJM149" s="393"/>
      <c r="SJN149" s="392"/>
      <c r="SJO149" s="395"/>
      <c r="SJP149" s="396"/>
      <c r="SJQ149" s="397"/>
      <c r="SJR149" s="415"/>
      <c r="SJS149" s="393"/>
      <c r="SJT149" s="392"/>
      <c r="SJU149" s="395"/>
      <c r="SJV149" s="396"/>
      <c r="SJW149" s="397"/>
      <c r="SJX149" s="415"/>
      <c r="SJY149" s="393"/>
      <c r="SJZ149" s="392"/>
      <c r="SKA149" s="395"/>
      <c r="SKB149" s="396"/>
      <c r="SKC149" s="397"/>
      <c r="SKD149" s="415"/>
      <c r="SKE149" s="393"/>
      <c r="SKF149" s="392"/>
      <c r="SKG149" s="395"/>
      <c r="SKH149" s="396"/>
      <c r="SKI149" s="397"/>
      <c r="SKJ149" s="415"/>
      <c r="SKK149" s="393"/>
      <c r="SKL149" s="392"/>
      <c r="SKM149" s="395"/>
      <c r="SKN149" s="396"/>
      <c r="SKO149" s="397"/>
      <c r="SKP149" s="415"/>
      <c r="SKQ149" s="393"/>
      <c r="SKR149" s="392"/>
      <c r="SKS149" s="395"/>
      <c r="SKT149" s="396"/>
      <c r="SKU149" s="397"/>
      <c r="SKV149" s="415"/>
      <c r="SKW149" s="393"/>
      <c r="SKX149" s="392"/>
      <c r="SKY149" s="395"/>
      <c r="SKZ149" s="396"/>
      <c r="SLA149" s="397"/>
      <c r="SLB149" s="415"/>
      <c r="SLC149" s="393"/>
      <c r="SLD149" s="392"/>
      <c r="SLE149" s="395"/>
      <c r="SLF149" s="396"/>
      <c r="SLG149" s="397"/>
      <c r="SLH149" s="415"/>
      <c r="SLI149" s="393"/>
      <c r="SLJ149" s="392"/>
      <c r="SLK149" s="395"/>
      <c r="SLL149" s="396"/>
      <c r="SLM149" s="397"/>
      <c r="SLN149" s="415"/>
      <c r="SLO149" s="393"/>
      <c r="SLP149" s="392"/>
      <c r="SLQ149" s="395"/>
      <c r="SLR149" s="396"/>
      <c r="SLS149" s="397"/>
      <c r="SLT149" s="415"/>
      <c r="SLU149" s="393"/>
      <c r="SLV149" s="392"/>
      <c r="SLW149" s="395"/>
      <c r="SLX149" s="396"/>
      <c r="SLY149" s="397"/>
      <c r="SLZ149" s="415"/>
      <c r="SMA149" s="393"/>
      <c r="SMB149" s="392"/>
      <c r="SMC149" s="395"/>
      <c r="SMD149" s="396"/>
      <c r="SME149" s="397"/>
      <c r="SMF149" s="415"/>
      <c r="SMG149" s="393"/>
      <c r="SMH149" s="392"/>
      <c r="SMI149" s="395"/>
      <c r="SMJ149" s="396"/>
      <c r="SMK149" s="397"/>
      <c r="SML149" s="415"/>
      <c r="SMM149" s="393"/>
      <c r="SMN149" s="392"/>
      <c r="SMO149" s="395"/>
      <c r="SMP149" s="396"/>
      <c r="SMQ149" s="397"/>
      <c r="SMR149" s="415"/>
      <c r="SMS149" s="393"/>
      <c r="SMT149" s="392"/>
      <c r="SMU149" s="395"/>
      <c r="SMV149" s="396"/>
      <c r="SMW149" s="397"/>
      <c r="SMX149" s="415"/>
      <c r="SMY149" s="393"/>
      <c r="SMZ149" s="392"/>
      <c r="SNA149" s="395"/>
      <c r="SNB149" s="396"/>
      <c r="SNC149" s="397"/>
      <c r="SND149" s="415"/>
      <c r="SNE149" s="393"/>
      <c r="SNF149" s="392"/>
      <c r="SNG149" s="395"/>
      <c r="SNH149" s="396"/>
      <c r="SNI149" s="397"/>
      <c r="SNJ149" s="415"/>
      <c r="SNK149" s="393"/>
      <c r="SNL149" s="392"/>
      <c r="SNM149" s="395"/>
      <c r="SNN149" s="396"/>
      <c r="SNO149" s="397"/>
      <c r="SNP149" s="415"/>
      <c r="SNQ149" s="393"/>
      <c r="SNR149" s="392"/>
      <c r="SNS149" s="395"/>
      <c r="SNT149" s="396"/>
      <c r="SNU149" s="397"/>
      <c r="SNV149" s="415"/>
      <c r="SNW149" s="393"/>
      <c r="SNX149" s="392"/>
      <c r="SNY149" s="395"/>
      <c r="SNZ149" s="396"/>
      <c r="SOA149" s="397"/>
      <c r="SOB149" s="415"/>
      <c r="SOC149" s="393"/>
      <c r="SOD149" s="392"/>
      <c r="SOE149" s="395"/>
      <c r="SOF149" s="396"/>
      <c r="SOG149" s="397"/>
      <c r="SOH149" s="415"/>
      <c r="SOI149" s="393"/>
      <c r="SOJ149" s="392"/>
      <c r="SOK149" s="395"/>
      <c r="SOL149" s="396"/>
      <c r="SOM149" s="397"/>
      <c r="SON149" s="415"/>
      <c r="SOO149" s="393"/>
      <c r="SOP149" s="392"/>
      <c r="SOQ149" s="395"/>
      <c r="SOR149" s="396"/>
      <c r="SOS149" s="397"/>
      <c r="SOT149" s="415"/>
      <c r="SOU149" s="393"/>
      <c r="SOV149" s="392"/>
      <c r="SOW149" s="395"/>
      <c r="SOX149" s="396"/>
      <c r="SOY149" s="397"/>
      <c r="SOZ149" s="415"/>
      <c r="SPA149" s="393"/>
      <c r="SPB149" s="392"/>
      <c r="SPC149" s="395"/>
      <c r="SPD149" s="396"/>
      <c r="SPE149" s="397"/>
      <c r="SPF149" s="415"/>
      <c r="SPG149" s="393"/>
      <c r="SPH149" s="392"/>
      <c r="SPI149" s="395"/>
      <c r="SPJ149" s="396"/>
      <c r="SPK149" s="397"/>
      <c r="SPL149" s="415"/>
      <c r="SPM149" s="393"/>
      <c r="SPN149" s="392"/>
      <c r="SPO149" s="395"/>
      <c r="SPP149" s="396"/>
      <c r="SPQ149" s="397"/>
      <c r="SPR149" s="415"/>
      <c r="SPS149" s="393"/>
      <c r="SPT149" s="392"/>
      <c r="SPU149" s="395"/>
      <c r="SPV149" s="396"/>
      <c r="SPW149" s="397"/>
      <c r="SPX149" s="415"/>
      <c r="SPY149" s="393"/>
      <c r="SPZ149" s="392"/>
      <c r="SQA149" s="395"/>
      <c r="SQB149" s="396"/>
      <c r="SQC149" s="397"/>
      <c r="SQD149" s="415"/>
      <c r="SQE149" s="393"/>
      <c r="SQF149" s="392"/>
      <c r="SQG149" s="395"/>
      <c r="SQH149" s="396"/>
      <c r="SQI149" s="397"/>
      <c r="SQJ149" s="415"/>
      <c r="SQK149" s="393"/>
      <c r="SQL149" s="392"/>
      <c r="SQM149" s="395"/>
      <c r="SQN149" s="396"/>
      <c r="SQO149" s="397"/>
      <c r="SQP149" s="415"/>
      <c r="SQQ149" s="393"/>
      <c r="SQR149" s="392"/>
      <c r="SQS149" s="395"/>
      <c r="SQT149" s="396"/>
      <c r="SQU149" s="397"/>
      <c r="SQV149" s="415"/>
      <c r="SQW149" s="393"/>
      <c r="SQX149" s="392"/>
      <c r="SQY149" s="395"/>
      <c r="SQZ149" s="396"/>
      <c r="SRA149" s="397"/>
      <c r="SRB149" s="415"/>
      <c r="SRC149" s="393"/>
      <c r="SRD149" s="392"/>
      <c r="SRE149" s="395"/>
      <c r="SRF149" s="396"/>
      <c r="SRG149" s="397"/>
      <c r="SRH149" s="415"/>
      <c r="SRI149" s="393"/>
      <c r="SRJ149" s="392"/>
      <c r="SRK149" s="395"/>
      <c r="SRL149" s="396"/>
      <c r="SRM149" s="397"/>
      <c r="SRN149" s="415"/>
      <c r="SRO149" s="393"/>
      <c r="SRP149" s="392"/>
      <c r="SRQ149" s="395"/>
      <c r="SRR149" s="396"/>
      <c r="SRS149" s="397"/>
      <c r="SRT149" s="415"/>
      <c r="SRU149" s="393"/>
      <c r="SRV149" s="392"/>
      <c r="SRW149" s="395"/>
      <c r="SRX149" s="396"/>
      <c r="SRY149" s="397"/>
      <c r="SRZ149" s="415"/>
      <c r="SSA149" s="393"/>
      <c r="SSB149" s="392"/>
      <c r="SSC149" s="395"/>
      <c r="SSD149" s="396"/>
      <c r="SSE149" s="397"/>
      <c r="SSF149" s="415"/>
      <c r="SSG149" s="393"/>
      <c r="SSH149" s="392"/>
      <c r="SSI149" s="395"/>
      <c r="SSJ149" s="396"/>
      <c r="SSK149" s="397"/>
      <c r="SSL149" s="415"/>
      <c r="SSM149" s="393"/>
      <c r="SSN149" s="392"/>
      <c r="SSO149" s="395"/>
      <c r="SSP149" s="396"/>
      <c r="SSQ149" s="397"/>
      <c r="SSR149" s="415"/>
      <c r="SSS149" s="393"/>
      <c r="SST149" s="392"/>
      <c r="SSU149" s="395"/>
      <c r="SSV149" s="396"/>
      <c r="SSW149" s="397"/>
      <c r="SSX149" s="415"/>
      <c r="SSY149" s="393"/>
      <c r="SSZ149" s="392"/>
      <c r="STA149" s="395"/>
      <c r="STB149" s="396"/>
      <c r="STC149" s="397"/>
      <c r="STD149" s="415"/>
      <c r="STE149" s="393"/>
      <c r="STF149" s="392"/>
      <c r="STG149" s="395"/>
      <c r="STH149" s="396"/>
      <c r="STI149" s="397"/>
      <c r="STJ149" s="415"/>
      <c r="STK149" s="393"/>
      <c r="STL149" s="392"/>
      <c r="STM149" s="395"/>
      <c r="STN149" s="396"/>
      <c r="STO149" s="397"/>
      <c r="STP149" s="415"/>
      <c r="STQ149" s="393"/>
      <c r="STR149" s="392"/>
      <c r="STS149" s="395"/>
      <c r="STT149" s="396"/>
      <c r="STU149" s="397"/>
      <c r="STV149" s="415"/>
      <c r="STW149" s="393"/>
      <c r="STX149" s="392"/>
      <c r="STY149" s="395"/>
      <c r="STZ149" s="396"/>
      <c r="SUA149" s="397"/>
      <c r="SUB149" s="415"/>
      <c r="SUC149" s="393"/>
      <c r="SUD149" s="392"/>
      <c r="SUE149" s="395"/>
      <c r="SUF149" s="396"/>
      <c r="SUG149" s="397"/>
      <c r="SUH149" s="415"/>
      <c r="SUI149" s="393"/>
      <c r="SUJ149" s="392"/>
      <c r="SUK149" s="395"/>
      <c r="SUL149" s="396"/>
      <c r="SUM149" s="397"/>
      <c r="SUN149" s="415"/>
      <c r="SUO149" s="393"/>
      <c r="SUP149" s="392"/>
      <c r="SUQ149" s="395"/>
      <c r="SUR149" s="396"/>
      <c r="SUS149" s="397"/>
      <c r="SUT149" s="415"/>
      <c r="SUU149" s="393"/>
      <c r="SUV149" s="392"/>
      <c r="SUW149" s="395"/>
      <c r="SUX149" s="396"/>
      <c r="SUY149" s="397"/>
      <c r="SUZ149" s="415"/>
      <c r="SVA149" s="393"/>
      <c r="SVB149" s="392"/>
      <c r="SVC149" s="395"/>
      <c r="SVD149" s="396"/>
      <c r="SVE149" s="397"/>
      <c r="SVF149" s="415"/>
      <c r="SVG149" s="393"/>
      <c r="SVH149" s="392"/>
      <c r="SVI149" s="395"/>
      <c r="SVJ149" s="396"/>
      <c r="SVK149" s="397"/>
      <c r="SVL149" s="415"/>
      <c r="SVM149" s="393"/>
      <c r="SVN149" s="392"/>
      <c r="SVO149" s="395"/>
      <c r="SVP149" s="396"/>
      <c r="SVQ149" s="397"/>
      <c r="SVR149" s="415"/>
      <c r="SVS149" s="393"/>
      <c r="SVT149" s="392"/>
      <c r="SVU149" s="395"/>
      <c r="SVV149" s="396"/>
      <c r="SVW149" s="397"/>
      <c r="SVX149" s="415"/>
      <c r="SVY149" s="393"/>
      <c r="SVZ149" s="392"/>
      <c r="SWA149" s="395"/>
      <c r="SWB149" s="396"/>
      <c r="SWC149" s="397"/>
      <c r="SWD149" s="415"/>
      <c r="SWE149" s="393"/>
      <c r="SWF149" s="392"/>
      <c r="SWG149" s="395"/>
      <c r="SWH149" s="396"/>
      <c r="SWI149" s="397"/>
      <c r="SWJ149" s="415"/>
      <c r="SWK149" s="393"/>
      <c r="SWL149" s="392"/>
      <c r="SWM149" s="395"/>
      <c r="SWN149" s="396"/>
      <c r="SWO149" s="397"/>
      <c r="SWP149" s="415"/>
      <c r="SWQ149" s="393"/>
      <c r="SWR149" s="392"/>
      <c r="SWS149" s="395"/>
      <c r="SWT149" s="396"/>
      <c r="SWU149" s="397"/>
      <c r="SWV149" s="415"/>
      <c r="SWW149" s="393"/>
      <c r="SWX149" s="392"/>
      <c r="SWY149" s="395"/>
      <c r="SWZ149" s="396"/>
      <c r="SXA149" s="397"/>
      <c r="SXB149" s="415"/>
      <c r="SXC149" s="393"/>
      <c r="SXD149" s="392"/>
      <c r="SXE149" s="395"/>
      <c r="SXF149" s="396"/>
      <c r="SXG149" s="397"/>
      <c r="SXH149" s="415"/>
      <c r="SXI149" s="393"/>
      <c r="SXJ149" s="392"/>
      <c r="SXK149" s="395"/>
      <c r="SXL149" s="396"/>
      <c r="SXM149" s="397"/>
      <c r="SXN149" s="415"/>
      <c r="SXO149" s="393"/>
      <c r="SXP149" s="392"/>
      <c r="SXQ149" s="395"/>
      <c r="SXR149" s="396"/>
      <c r="SXS149" s="397"/>
      <c r="SXT149" s="415"/>
      <c r="SXU149" s="393"/>
      <c r="SXV149" s="392"/>
      <c r="SXW149" s="395"/>
      <c r="SXX149" s="396"/>
      <c r="SXY149" s="397"/>
      <c r="SXZ149" s="415"/>
      <c r="SYA149" s="393"/>
      <c r="SYB149" s="392"/>
      <c r="SYC149" s="395"/>
      <c r="SYD149" s="396"/>
      <c r="SYE149" s="397"/>
      <c r="SYF149" s="415"/>
      <c r="SYG149" s="393"/>
      <c r="SYH149" s="392"/>
      <c r="SYI149" s="395"/>
      <c r="SYJ149" s="396"/>
      <c r="SYK149" s="397"/>
      <c r="SYL149" s="415"/>
      <c r="SYM149" s="393"/>
      <c r="SYN149" s="392"/>
      <c r="SYO149" s="395"/>
      <c r="SYP149" s="396"/>
      <c r="SYQ149" s="397"/>
      <c r="SYR149" s="415"/>
      <c r="SYS149" s="393"/>
      <c r="SYT149" s="392"/>
      <c r="SYU149" s="395"/>
      <c r="SYV149" s="396"/>
      <c r="SYW149" s="397"/>
      <c r="SYX149" s="415"/>
      <c r="SYY149" s="393"/>
      <c r="SYZ149" s="392"/>
      <c r="SZA149" s="395"/>
      <c r="SZB149" s="396"/>
      <c r="SZC149" s="397"/>
      <c r="SZD149" s="415"/>
      <c r="SZE149" s="393"/>
      <c r="SZF149" s="392"/>
      <c r="SZG149" s="395"/>
      <c r="SZH149" s="396"/>
      <c r="SZI149" s="397"/>
      <c r="SZJ149" s="415"/>
      <c r="SZK149" s="393"/>
      <c r="SZL149" s="392"/>
      <c r="SZM149" s="395"/>
      <c r="SZN149" s="396"/>
      <c r="SZO149" s="397"/>
      <c r="SZP149" s="415"/>
      <c r="SZQ149" s="393"/>
      <c r="SZR149" s="392"/>
      <c r="SZS149" s="395"/>
      <c r="SZT149" s="396"/>
      <c r="SZU149" s="397"/>
      <c r="SZV149" s="415"/>
      <c r="SZW149" s="393"/>
      <c r="SZX149" s="392"/>
      <c r="SZY149" s="395"/>
      <c r="SZZ149" s="396"/>
      <c r="TAA149" s="397"/>
      <c r="TAB149" s="415"/>
      <c r="TAC149" s="393"/>
      <c r="TAD149" s="392"/>
      <c r="TAE149" s="395"/>
      <c r="TAF149" s="396"/>
      <c r="TAG149" s="397"/>
      <c r="TAH149" s="415"/>
      <c r="TAI149" s="393"/>
      <c r="TAJ149" s="392"/>
      <c r="TAK149" s="395"/>
      <c r="TAL149" s="396"/>
      <c r="TAM149" s="397"/>
      <c r="TAN149" s="415"/>
      <c r="TAO149" s="393"/>
      <c r="TAP149" s="392"/>
      <c r="TAQ149" s="395"/>
      <c r="TAR149" s="396"/>
      <c r="TAS149" s="397"/>
      <c r="TAT149" s="415"/>
      <c r="TAU149" s="393"/>
      <c r="TAV149" s="392"/>
      <c r="TAW149" s="395"/>
      <c r="TAX149" s="396"/>
      <c r="TAY149" s="397"/>
      <c r="TAZ149" s="415"/>
      <c r="TBA149" s="393"/>
      <c r="TBB149" s="392"/>
      <c r="TBC149" s="395"/>
      <c r="TBD149" s="396"/>
      <c r="TBE149" s="397"/>
      <c r="TBF149" s="415"/>
      <c r="TBG149" s="393"/>
      <c r="TBH149" s="392"/>
      <c r="TBI149" s="395"/>
      <c r="TBJ149" s="396"/>
      <c r="TBK149" s="397"/>
      <c r="TBL149" s="415"/>
      <c r="TBM149" s="393"/>
      <c r="TBN149" s="392"/>
      <c r="TBO149" s="395"/>
      <c r="TBP149" s="396"/>
      <c r="TBQ149" s="397"/>
      <c r="TBR149" s="415"/>
      <c r="TBS149" s="393"/>
      <c r="TBT149" s="392"/>
      <c r="TBU149" s="395"/>
      <c r="TBV149" s="396"/>
      <c r="TBW149" s="397"/>
      <c r="TBX149" s="415"/>
      <c r="TBY149" s="393"/>
      <c r="TBZ149" s="392"/>
      <c r="TCA149" s="395"/>
      <c r="TCB149" s="396"/>
      <c r="TCC149" s="397"/>
      <c r="TCD149" s="415"/>
      <c r="TCE149" s="393"/>
      <c r="TCF149" s="392"/>
      <c r="TCG149" s="395"/>
      <c r="TCH149" s="396"/>
      <c r="TCI149" s="397"/>
      <c r="TCJ149" s="415"/>
      <c r="TCK149" s="393"/>
      <c r="TCL149" s="392"/>
      <c r="TCM149" s="395"/>
      <c r="TCN149" s="396"/>
      <c r="TCO149" s="397"/>
      <c r="TCP149" s="415"/>
      <c r="TCQ149" s="393"/>
      <c r="TCR149" s="392"/>
      <c r="TCS149" s="395"/>
      <c r="TCT149" s="396"/>
      <c r="TCU149" s="397"/>
      <c r="TCV149" s="415"/>
      <c r="TCW149" s="393"/>
      <c r="TCX149" s="392"/>
      <c r="TCY149" s="395"/>
      <c r="TCZ149" s="396"/>
      <c r="TDA149" s="397"/>
      <c r="TDB149" s="415"/>
      <c r="TDC149" s="393"/>
      <c r="TDD149" s="392"/>
      <c r="TDE149" s="395"/>
      <c r="TDF149" s="396"/>
      <c r="TDG149" s="397"/>
      <c r="TDH149" s="415"/>
      <c r="TDI149" s="393"/>
      <c r="TDJ149" s="392"/>
      <c r="TDK149" s="395"/>
      <c r="TDL149" s="396"/>
      <c r="TDM149" s="397"/>
      <c r="TDN149" s="415"/>
      <c r="TDO149" s="393"/>
      <c r="TDP149" s="392"/>
      <c r="TDQ149" s="395"/>
      <c r="TDR149" s="396"/>
      <c r="TDS149" s="397"/>
      <c r="TDT149" s="415"/>
      <c r="TDU149" s="393"/>
      <c r="TDV149" s="392"/>
      <c r="TDW149" s="395"/>
      <c r="TDX149" s="396"/>
      <c r="TDY149" s="397"/>
      <c r="TDZ149" s="415"/>
      <c r="TEA149" s="393"/>
      <c r="TEB149" s="392"/>
      <c r="TEC149" s="395"/>
      <c r="TED149" s="396"/>
      <c r="TEE149" s="397"/>
      <c r="TEF149" s="415"/>
      <c r="TEG149" s="393"/>
      <c r="TEH149" s="392"/>
      <c r="TEI149" s="395"/>
      <c r="TEJ149" s="396"/>
      <c r="TEK149" s="397"/>
      <c r="TEL149" s="415"/>
      <c r="TEM149" s="393"/>
      <c r="TEN149" s="392"/>
      <c r="TEO149" s="395"/>
      <c r="TEP149" s="396"/>
      <c r="TEQ149" s="397"/>
      <c r="TER149" s="415"/>
      <c r="TES149" s="393"/>
      <c r="TET149" s="392"/>
      <c r="TEU149" s="395"/>
      <c r="TEV149" s="396"/>
      <c r="TEW149" s="397"/>
      <c r="TEX149" s="415"/>
      <c r="TEY149" s="393"/>
      <c r="TEZ149" s="392"/>
      <c r="TFA149" s="395"/>
      <c r="TFB149" s="396"/>
      <c r="TFC149" s="397"/>
      <c r="TFD149" s="415"/>
      <c r="TFE149" s="393"/>
      <c r="TFF149" s="392"/>
      <c r="TFG149" s="395"/>
      <c r="TFH149" s="396"/>
      <c r="TFI149" s="397"/>
      <c r="TFJ149" s="415"/>
      <c r="TFK149" s="393"/>
      <c r="TFL149" s="392"/>
      <c r="TFM149" s="395"/>
      <c r="TFN149" s="396"/>
      <c r="TFO149" s="397"/>
      <c r="TFP149" s="415"/>
      <c r="TFQ149" s="393"/>
      <c r="TFR149" s="392"/>
      <c r="TFS149" s="395"/>
      <c r="TFT149" s="396"/>
      <c r="TFU149" s="397"/>
      <c r="TFV149" s="415"/>
      <c r="TFW149" s="393"/>
      <c r="TFX149" s="392"/>
      <c r="TFY149" s="395"/>
      <c r="TFZ149" s="396"/>
      <c r="TGA149" s="397"/>
      <c r="TGB149" s="415"/>
      <c r="TGC149" s="393"/>
      <c r="TGD149" s="392"/>
      <c r="TGE149" s="395"/>
      <c r="TGF149" s="396"/>
      <c r="TGG149" s="397"/>
      <c r="TGH149" s="415"/>
      <c r="TGI149" s="393"/>
      <c r="TGJ149" s="392"/>
      <c r="TGK149" s="395"/>
      <c r="TGL149" s="396"/>
      <c r="TGM149" s="397"/>
      <c r="TGN149" s="415"/>
      <c r="TGO149" s="393"/>
      <c r="TGP149" s="392"/>
      <c r="TGQ149" s="395"/>
      <c r="TGR149" s="396"/>
      <c r="TGS149" s="397"/>
      <c r="TGT149" s="415"/>
      <c r="TGU149" s="393"/>
      <c r="TGV149" s="392"/>
      <c r="TGW149" s="395"/>
      <c r="TGX149" s="396"/>
      <c r="TGY149" s="397"/>
      <c r="TGZ149" s="415"/>
      <c r="THA149" s="393"/>
      <c r="THB149" s="392"/>
      <c r="THC149" s="395"/>
      <c r="THD149" s="396"/>
      <c r="THE149" s="397"/>
      <c r="THF149" s="415"/>
      <c r="THG149" s="393"/>
      <c r="THH149" s="392"/>
      <c r="THI149" s="395"/>
      <c r="THJ149" s="396"/>
      <c r="THK149" s="397"/>
      <c r="THL149" s="415"/>
      <c r="THM149" s="393"/>
      <c r="THN149" s="392"/>
      <c r="THO149" s="395"/>
      <c r="THP149" s="396"/>
      <c r="THQ149" s="397"/>
      <c r="THR149" s="415"/>
      <c r="THS149" s="393"/>
      <c r="THT149" s="392"/>
      <c r="THU149" s="395"/>
      <c r="THV149" s="396"/>
      <c r="THW149" s="397"/>
      <c r="THX149" s="415"/>
      <c r="THY149" s="393"/>
      <c r="THZ149" s="392"/>
      <c r="TIA149" s="395"/>
      <c r="TIB149" s="396"/>
      <c r="TIC149" s="397"/>
      <c r="TID149" s="415"/>
      <c r="TIE149" s="393"/>
      <c r="TIF149" s="392"/>
      <c r="TIG149" s="395"/>
      <c r="TIH149" s="396"/>
      <c r="TII149" s="397"/>
      <c r="TIJ149" s="415"/>
      <c r="TIK149" s="393"/>
      <c r="TIL149" s="392"/>
      <c r="TIM149" s="395"/>
      <c r="TIN149" s="396"/>
      <c r="TIO149" s="397"/>
      <c r="TIP149" s="415"/>
      <c r="TIQ149" s="393"/>
      <c r="TIR149" s="392"/>
      <c r="TIS149" s="395"/>
      <c r="TIT149" s="396"/>
      <c r="TIU149" s="397"/>
      <c r="TIV149" s="415"/>
      <c r="TIW149" s="393"/>
      <c r="TIX149" s="392"/>
      <c r="TIY149" s="395"/>
      <c r="TIZ149" s="396"/>
      <c r="TJA149" s="397"/>
      <c r="TJB149" s="415"/>
      <c r="TJC149" s="393"/>
      <c r="TJD149" s="392"/>
      <c r="TJE149" s="395"/>
      <c r="TJF149" s="396"/>
      <c r="TJG149" s="397"/>
      <c r="TJH149" s="415"/>
      <c r="TJI149" s="393"/>
      <c r="TJJ149" s="392"/>
      <c r="TJK149" s="395"/>
      <c r="TJL149" s="396"/>
      <c r="TJM149" s="397"/>
      <c r="TJN149" s="415"/>
      <c r="TJO149" s="393"/>
      <c r="TJP149" s="392"/>
      <c r="TJQ149" s="395"/>
      <c r="TJR149" s="396"/>
      <c r="TJS149" s="397"/>
      <c r="TJT149" s="415"/>
      <c r="TJU149" s="393"/>
      <c r="TJV149" s="392"/>
      <c r="TJW149" s="395"/>
      <c r="TJX149" s="396"/>
      <c r="TJY149" s="397"/>
      <c r="TJZ149" s="415"/>
      <c r="TKA149" s="393"/>
      <c r="TKB149" s="392"/>
      <c r="TKC149" s="395"/>
      <c r="TKD149" s="396"/>
      <c r="TKE149" s="397"/>
      <c r="TKF149" s="415"/>
      <c r="TKG149" s="393"/>
      <c r="TKH149" s="392"/>
      <c r="TKI149" s="395"/>
      <c r="TKJ149" s="396"/>
      <c r="TKK149" s="397"/>
      <c r="TKL149" s="415"/>
      <c r="TKM149" s="393"/>
      <c r="TKN149" s="392"/>
      <c r="TKO149" s="395"/>
      <c r="TKP149" s="396"/>
      <c r="TKQ149" s="397"/>
      <c r="TKR149" s="415"/>
      <c r="TKS149" s="393"/>
      <c r="TKT149" s="392"/>
      <c r="TKU149" s="395"/>
      <c r="TKV149" s="396"/>
      <c r="TKW149" s="397"/>
      <c r="TKX149" s="415"/>
      <c r="TKY149" s="393"/>
      <c r="TKZ149" s="392"/>
      <c r="TLA149" s="395"/>
      <c r="TLB149" s="396"/>
      <c r="TLC149" s="397"/>
      <c r="TLD149" s="415"/>
      <c r="TLE149" s="393"/>
      <c r="TLF149" s="392"/>
      <c r="TLG149" s="395"/>
      <c r="TLH149" s="396"/>
      <c r="TLI149" s="397"/>
      <c r="TLJ149" s="415"/>
      <c r="TLK149" s="393"/>
      <c r="TLL149" s="392"/>
      <c r="TLM149" s="395"/>
      <c r="TLN149" s="396"/>
      <c r="TLO149" s="397"/>
      <c r="TLP149" s="415"/>
      <c r="TLQ149" s="393"/>
      <c r="TLR149" s="392"/>
      <c r="TLS149" s="395"/>
      <c r="TLT149" s="396"/>
      <c r="TLU149" s="397"/>
      <c r="TLV149" s="415"/>
      <c r="TLW149" s="393"/>
      <c r="TLX149" s="392"/>
      <c r="TLY149" s="395"/>
      <c r="TLZ149" s="396"/>
      <c r="TMA149" s="397"/>
      <c r="TMB149" s="415"/>
      <c r="TMC149" s="393"/>
      <c r="TMD149" s="392"/>
      <c r="TME149" s="395"/>
      <c r="TMF149" s="396"/>
      <c r="TMG149" s="397"/>
      <c r="TMH149" s="415"/>
      <c r="TMI149" s="393"/>
      <c r="TMJ149" s="392"/>
      <c r="TMK149" s="395"/>
      <c r="TML149" s="396"/>
      <c r="TMM149" s="397"/>
      <c r="TMN149" s="415"/>
      <c r="TMO149" s="393"/>
      <c r="TMP149" s="392"/>
      <c r="TMQ149" s="395"/>
      <c r="TMR149" s="396"/>
      <c r="TMS149" s="397"/>
      <c r="TMT149" s="415"/>
      <c r="TMU149" s="393"/>
      <c r="TMV149" s="392"/>
      <c r="TMW149" s="395"/>
      <c r="TMX149" s="396"/>
      <c r="TMY149" s="397"/>
      <c r="TMZ149" s="415"/>
      <c r="TNA149" s="393"/>
      <c r="TNB149" s="392"/>
      <c r="TNC149" s="395"/>
      <c r="TND149" s="396"/>
      <c r="TNE149" s="397"/>
      <c r="TNF149" s="415"/>
      <c r="TNG149" s="393"/>
      <c r="TNH149" s="392"/>
      <c r="TNI149" s="395"/>
      <c r="TNJ149" s="396"/>
      <c r="TNK149" s="397"/>
      <c r="TNL149" s="415"/>
      <c r="TNM149" s="393"/>
      <c r="TNN149" s="392"/>
      <c r="TNO149" s="395"/>
      <c r="TNP149" s="396"/>
      <c r="TNQ149" s="397"/>
      <c r="TNR149" s="415"/>
      <c r="TNS149" s="393"/>
      <c r="TNT149" s="392"/>
      <c r="TNU149" s="395"/>
      <c r="TNV149" s="396"/>
      <c r="TNW149" s="397"/>
      <c r="TNX149" s="415"/>
      <c r="TNY149" s="393"/>
      <c r="TNZ149" s="392"/>
      <c r="TOA149" s="395"/>
      <c r="TOB149" s="396"/>
      <c r="TOC149" s="397"/>
      <c r="TOD149" s="415"/>
      <c r="TOE149" s="393"/>
      <c r="TOF149" s="392"/>
      <c r="TOG149" s="395"/>
      <c r="TOH149" s="396"/>
      <c r="TOI149" s="397"/>
      <c r="TOJ149" s="415"/>
      <c r="TOK149" s="393"/>
      <c r="TOL149" s="392"/>
      <c r="TOM149" s="395"/>
      <c r="TON149" s="396"/>
      <c r="TOO149" s="397"/>
      <c r="TOP149" s="415"/>
      <c r="TOQ149" s="393"/>
      <c r="TOR149" s="392"/>
      <c r="TOS149" s="395"/>
      <c r="TOT149" s="396"/>
      <c r="TOU149" s="397"/>
      <c r="TOV149" s="415"/>
      <c r="TOW149" s="393"/>
      <c r="TOX149" s="392"/>
      <c r="TOY149" s="395"/>
      <c r="TOZ149" s="396"/>
      <c r="TPA149" s="397"/>
      <c r="TPB149" s="415"/>
      <c r="TPC149" s="393"/>
      <c r="TPD149" s="392"/>
      <c r="TPE149" s="395"/>
      <c r="TPF149" s="396"/>
      <c r="TPG149" s="397"/>
      <c r="TPH149" s="415"/>
      <c r="TPI149" s="393"/>
      <c r="TPJ149" s="392"/>
      <c r="TPK149" s="395"/>
      <c r="TPL149" s="396"/>
      <c r="TPM149" s="397"/>
      <c r="TPN149" s="415"/>
      <c r="TPO149" s="393"/>
      <c r="TPP149" s="392"/>
      <c r="TPQ149" s="395"/>
      <c r="TPR149" s="396"/>
      <c r="TPS149" s="397"/>
      <c r="TPT149" s="415"/>
      <c r="TPU149" s="393"/>
      <c r="TPV149" s="392"/>
      <c r="TPW149" s="395"/>
      <c r="TPX149" s="396"/>
      <c r="TPY149" s="397"/>
      <c r="TPZ149" s="415"/>
      <c r="TQA149" s="393"/>
      <c r="TQB149" s="392"/>
      <c r="TQC149" s="395"/>
      <c r="TQD149" s="396"/>
      <c r="TQE149" s="397"/>
      <c r="TQF149" s="415"/>
      <c r="TQG149" s="393"/>
      <c r="TQH149" s="392"/>
      <c r="TQI149" s="395"/>
      <c r="TQJ149" s="396"/>
      <c r="TQK149" s="397"/>
      <c r="TQL149" s="415"/>
      <c r="TQM149" s="393"/>
      <c r="TQN149" s="392"/>
      <c r="TQO149" s="395"/>
      <c r="TQP149" s="396"/>
      <c r="TQQ149" s="397"/>
      <c r="TQR149" s="415"/>
      <c r="TQS149" s="393"/>
      <c r="TQT149" s="392"/>
      <c r="TQU149" s="395"/>
      <c r="TQV149" s="396"/>
      <c r="TQW149" s="397"/>
      <c r="TQX149" s="415"/>
      <c r="TQY149" s="393"/>
      <c r="TQZ149" s="392"/>
      <c r="TRA149" s="395"/>
      <c r="TRB149" s="396"/>
      <c r="TRC149" s="397"/>
      <c r="TRD149" s="415"/>
      <c r="TRE149" s="393"/>
      <c r="TRF149" s="392"/>
      <c r="TRG149" s="395"/>
      <c r="TRH149" s="396"/>
      <c r="TRI149" s="397"/>
      <c r="TRJ149" s="415"/>
      <c r="TRK149" s="393"/>
      <c r="TRL149" s="392"/>
      <c r="TRM149" s="395"/>
      <c r="TRN149" s="396"/>
      <c r="TRO149" s="397"/>
      <c r="TRP149" s="415"/>
      <c r="TRQ149" s="393"/>
      <c r="TRR149" s="392"/>
      <c r="TRS149" s="395"/>
      <c r="TRT149" s="396"/>
      <c r="TRU149" s="397"/>
      <c r="TRV149" s="415"/>
      <c r="TRW149" s="393"/>
      <c r="TRX149" s="392"/>
      <c r="TRY149" s="395"/>
      <c r="TRZ149" s="396"/>
      <c r="TSA149" s="397"/>
      <c r="TSB149" s="415"/>
      <c r="TSC149" s="393"/>
      <c r="TSD149" s="392"/>
      <c r="TSE149" s="395"/>
      <c r="TSF149" s="396"/>
      <c r="TSG149" s="397"/>
      <c r="TSH149" s="415"/>
      <c r="TSI149" s="393"/>
      <c r="TSJ149" s="392"/>
      <c r="TSK149" s="395"/>
      <c r="TSL149" s="396"/>
      <c r="TSM149" s="397"/>
      <c r="TSN149" s="415"/>
      <c r="TSO149" s="393"/>
      <c r="TSP149" s="392"/>
      <c r="TSQ149" s="395"/>
      <c r="TSR149" s="396"/>
      <c r="TSS149" s="397"/>
      <c r="TST149" s="415"/>
      <c r="TSU149" s="393"/>
      <c r="TSV149" s="392"/>
      <c r="TSW149" s="395"/>
      <c r="TSX149" s="396"/>
      <c r="TSY149" s="397"/>
      <c r="TSZ149" s="415"/>
      <c r="TTA149" s="393"/>
      <c r="TTB149" s="392"/>
      <c r="TTC149" s="395"/>
      <c r="TTD149" s="396"/>
      <c r="TTE149" s="397"/>
      <c r="TTF149" s="415"/>
      <c r="TTG149" s="393"/>
      <c r="TTH149" s="392"/>
      <c r="TTI149" s="395"/>
      <c r="TTJ149" s="396"/>
      <c r="TTK149" s="397"/>
      <c r="TTL149" s="415"/>
      <c r="TTM149" s="393"/>
      <c r="TTN149" s="392"/>
      <c r="TTO149" s="395"/>
      <c r="TTP149" s="396"/>
      <c r="TTQ149" s="397"/>
      <c r="TTR149" s="415"/>
      <c r="TTS149" s="393"/>
      <c r="TTT149" s="392"/>
      <c r="TTU149" s="395"/>
      <c r="TTV149" s="396"/>
      <c r="TTW149" s="397"/>
      <c r="TTX149" s="415"/>
      <c r="TTY149" s="393"/>
      <c r="TTZ149" s="392"/>
      <c r="TUA149" s="395"/>
      <c r="TUB149" s="396"/>
      <c r="TUC149" s="397"/>
      <c r="TUD149" s="415"/>
      <c r="TUE149" s="393"/>
      <c r="TUF149" s="392"/>
      <c r="TUG149" s="395"/>
      <c r="TUH149" s="396"/>
      <c r="TUI149" s="397"/>
      <c r="TUJ149" s="415"/>
      <c r="TUK149" s="393"/>
      <c r="TUL149" s="392"/>
      <c r="TUM149" s="395"/>
      <c r="TUN149" s="396"/>
      <c r="TUO149" s="397"/>
      <c r="TUP149" s="415"/>
      <c r="TUQ149" s="393"/>
      <c r="TUR149" s="392"/>
      <c r="TUS149" s="395"/>
      <c r="TUT149" s="396"/>
      <c r="TUU149" s="397"/>
      <c r="TUV149" s="415"/>
      <c r="TUW149" s="393"/>
      <c r="TUX149" s="392"/>
      <c r="TUY149" s="395"/>
      <c r="TUZ149" s="396"/>
      <c r="TVA149" s="397"/>
      <c r="TVB149" s="415"/>
      <c r="TVC149" s="393"/>
      <c r="TVD149" s="392"/>
      <c r="TVE149" s="395"/>
      <c r="TVF149" s="396"/>
      <c r="TVG149" s="397"/>
      <c r="TVH149" s="415"/>
      <c r="TVI149" s="393"/>
      <c r="TVJ149" s="392"/>
      <c r="TVK149" s="395"/>
      <c r="TVL149" s="396"/>
      <c r="TVM149" s="397"/>
      <c r="TVN149" s="415"/>
      <c r="TVO149" s="393"/>
      <c r="TVP149" s="392"/>
      <c r="TVQ149" s="395"/>
      <c r="TVR149" s="396"/>
      <c r="TVS149" s="397"/>
      <c r="TVT149" s="415"/>
      <c r="TVU149" s="393"/>
      <c r="TVV149" s="392"/>
      <c r="TVW149" s="395"/>
      <c r="TVX149" s="396"/>
      <c r="TVY149" s="397"/>
      <c r="TVZ149" s="415"/>
      <c r="TWA149" s="393"/>
      <c r="TWB149" s="392"/>
      <c r="TWC149" s="395"/>
      <c r="TWD149" s="396"/>
      <c r="TWE149" s="397"/>
      <c r="TWF149" s="415"/>
      <c r="TWG149" s="393"/>
      <c r="TWH149" s="392"/>
      <c r="TWI149" s="395"/>
      <c r="TWJ149" s="396"/>
      <c r="TWK149" s="397"/>
      <c r="TWL149" s="415"/>
      <c r="TWM149" s="393"/>
      <c r="TWN149" s="392"/>
      <c r="TWO149" s="395"/>
      <c r="TWP149" s="396"/>
      <c r="TWQ149" s="397"/>
      <c r="TWR149" s="415"/>
      <c r="TWS149" s="393"/>
      <c r="TWT149" s="392"/>
      <c r="TWU149" s="395"/>
      <c r="TWV149" s="396"/>
      <c r="TWW149" s="397"/>
      <c r="TWX149" s="415"/>
      <c r="TWY149" s="393"/>
      <c r="TWZ149" s="392"/>
      <c r="TXA149" s="395"/>
      <c r="TXB149" s="396"/>
      <c r="TXC149" s="397"/>
      <c r="TXD149" s="415"/>
      <c r="TXE149" s="393"/>
      <c r="TXF149" s="392"/>
      <c r="TXG149" s="395"/>
      <c r="TXH149" s="396"/>
      <c r="TXI149" s="397"/>
      <c r="TXJ149" s="415"/>
      <c r="TXK149" s="393"/>
      <c r="TXL149" s="392"/>
      <c r="TXM149" s="395"/>
      <c r="TXN149" s="396"/>
      <c r="TXO149" s="397"/>
      <c r="TXP149" s="415"/>
      <c r="TXQ149" s="393"/>
      <c r="TXR149" s="392"/>
      <c r="TXS149" s="395"/>
      <c r="TXT149" s="396"/>
      <c r="TXU149" s="397"/>
      <c r="TXV149" s="415"/>
      <c r="TXW149" s="393"/>
      <c r="TXX149" s="392"/>
      <c r="TXY149" s="395"/>
      <c r="TXZ149" s="396"/>
      <c r="TYA149" s="397"/>
      <c r="TYB149" s="415"/>
      <c r="TYC149" s="393"/>
      <c r="TYD149" s="392"/>
      <c r="TYE149" s="395"/>
      <c r="TYF149" s="396"/>
      <c r="TYG149" s="397"/>
      <c r="TYH149" s="415"/>
      <c r="TYI149" s="393"/>
      <c r="TYJ149" s="392"/>
      <c r="TYK149" s="395"/>
      <c r="TYL149" s="396"/>
      <c r="TYM149" s="397"/>
      <c r="TYN149" s="415"/>
      <c r="TYO149" s="393"/>
      <c r="TYP149" s="392"/>
      <c r="TYQ149" s="395"/>
      <c r="TYR149" s="396"/>
      <c r="TYS149" s="397"/>
      <c r="TYT149" s="415"/>
      <c r="TYU149" s="393"/>
      <c r="TYV149" s="392"/>
      <c r="TYW149" s="395"/>
      <c r="TYX149" s="396"/>
      <c r="TYY149" s="397"/>
      <c r="TYZ149" s="415"/>
      <c r="TZA149" s="393"/>
      <c r="TZB149" s="392"/>
      <c r="TZC149" s="395"/>
      <c r="TZD149" s="396"/>
      <c r="TZE149" s="397"/>
      <c r="TZF149" s="415"/>
      <c r="TZG149" s="393"/>
      <c r="TZH149" s="392"/>
      <c r="TZI149" s="395"/>
      <c r="TZJ149" s="396"/>
      <c r="TZK149" s="397"/>
      <c r="TZL149" s="415"/>
      <c r="TZM149" s="393"/>
      <c r="TZN149" s="392"/>
      <c r="TZO149" s="395"/>
      <c r="TZP149" s="396"/>
      <c r="TZQ149" s="397"/>
      <c r="TZR149" s="415"/>
      <c r="TZS149" s="393"/>
      <c r="TZT149" s="392"/>
      <c r="TZU149" s="395"/>
      <c r="TZV149" s="396"/>
      <c r="TZW149" s="397"/>
      <c r="TZX149" s="415"/>
      <c r="TZY149" s="393"/>
      <c r="TZZ149" s="392"/>
      <c r="UAA149" s="395"/>
      <c r="UAB149" s="396"/>
      <c r="UAC149" s="397"/>
      <c r="UAD149" s="415"/>
      <c r="UAE149" s="393"/>
      <c r="UAF149" s="392"/>
      <c r="UAG149" s="395"/>
      <c r="UAH149" s="396"/>
      <c r="UAI149" s="397"/>
      <c r="UAJ149" s="415"/>
      <c r="UAK149" s="393"/>
      <c r="UAL149" s="392"/>
      <c r="UAM149" s="395"/>
      <c r="UAN149" s="396"/>
      <c r="UAO149" s="397"/>
      <c r="UAP149" s="415"/>
      <c r="UAQ149" s="393"/>
      <c r="UAR149" s="392"/>
      <c r="UAS149" s="395"/>
      <c r="UAT149" s="396"/>
      <c r="UAU149" s="397"/>
      <c r="UAV149" s="415"/>
      <c r="UAW149" s="393"/>
      <c r="UAX149" s="392"/>
      <c r="UAY149" s="395"/>
      <c r="UAZ149" s="396"/>
      <c r="UBA149" s="397"/>
      <c r="UBB149" s="415"/>
      <c r="UBC149" s="393"/>
      <c r="UBD149" s="392"/>
      <c r="UBE149" s="395"/>
      <c r="UBF149" s="396"/>
      <c r="UBG149" s="397"/>
      <c r="UBH149" s="415"/>
      <c r="UBI149" s="393"/>
      <c r="UBJ149" s="392"/>
      <c r="UBK149" s="395"/>
      <c r="UBL149" s="396"/>
      <c r="UBM149" s="397"/>
      <c r="UBN149" s="415"/>
      <c r="UBO149" s="393"/>
      <c r="UBP149" s="392"/>
      <c r="UBQ149" s="395"/>
      <c r="UBR149" s="396"/>
      <c r="UBS149" s="397"/>
      <c r="UBT149" s="415"/>
      <c r="UBU149" s="393"/>
      <c r="UBV149" s="392"/>
      <c r="UBW149" s="395"/>
      <c r="UBX149" s="396"/>
      <c r="UBY149" s="397"/>
      <c r="UBZ149" s="415"/>
      <c r="UCA149" s="393"/>
      <c r="UCB149" s="392"/>
      <c r="UCC149" s="395"/>
      <c r="UCD149" s="396"/>
      <c r="UCE149" s="397"/>
      <c r="UCF149" s="415"/>
      <c r="UCG149" s="393"/>
      <c r="UCH149" s="392"/>
      <c r="UCI149" s="395"/>
      <c r="UCJ149" s="396"/>
      <c r="UCK149" s="397"/>
      <c r="UCL149" s="415"/>
      <c r="UCM149" s="393"/>
      <c r="UCN149" s="392"/>
      <c r="UCO149" s="395"/>
      <c r="UCP149" s="396"/>
      <c r="UCQ149" s="397"/>
      <c r="UCR149" s="415"/>
      <c r="UCS149" s="393"/>
      <c r="UCT149" s="392"/>
      <c r="UCU149" s="395"/>
      <c r="UCV149" s="396"/>
      <c r="UCW149" s="397"/>
      <c r="UCX149" s="415"/>
      <c r="UCY149" s="393"/>
      <c r="UCZ149" s="392"/>
      <c r="UDA149" s="395"/>
      <c r="UDB149" s="396"/>
      <c r="UDC149" s="397"/>
      <c r="UDD149" s="415"/>
      <c r="UDE149" s="393"/>
      <c r="UDF149" s="392"/>
      <c r="UDG149" s="395"/>
      <c r="UDH149" s="396"/>
      <c r="UDI149" s="397"/>
      <c r="UDJ149" s="415"/>
      <c r="UDK149" s="393"/>
      <c r="UDL149" s="392"/>
      <c r="UDM149" s="395"/>
      <c r="UDN149" s="396"/>
      <c r="UDO149" s="397"/>
      <c r="UDP149" s="415"/>
      <c r="UDQ149" s="393"/>
      <c r="UDR149" s="392"/>
      <c r="UDS149" s="395"/>
      <c r="UDT149" s="396"/>
      <c r="UDU149" s="397"/>
      <c r="UDV149" s="415"/>
      <c r="UDW149" s="393"/>
      <c r="UDX149" s="392"/>
      <c r="UDY149" s="395"/>
      <c r="UDZ149" s="396"/>
      <c r="UEA149" s="397"/>
      <c r="UEB149" s="415"/>
      <c r="UEC149" s="393"/>
      <c r="UED149" s="392"/>
      <c r="UEE149" s="395"/>
      <c r="UEF149" s="396"/>
      <c r="UEG149" s="397"/>
      <c r="UEH149" s="415"/>
      <c r="UEI149" s="393"/>
      <c r="UEJ149" s="392"/>
      <c r="UEK149" s="395"/>
      <c r="UEL149" s="396"/>
      <c r="UEM149" s="397"/>
      <c r="UEN149" s="415"/>
      <c r="UEO149" s="393"/>
      <c r="UEP149" s="392"/>
      <c r="UEQ149" s="395"/>
      <c r="UER149" s="396"/>
      <c r="UES149" s="397"/>
      <c r="UET149" s="415"/>
      <c r="UEU149" s="393"/>
      <c r="UEV149" s="392"/>
      <c r="UEW149" s="395"/>
      <c r="UEX149" s="396"/>
      <c r="UEY149" s="397"/>
      <c r="UEZ149" s="415"/>
      <c r="UFA149" s="393"/>
      <c r="UFB149" s="392"/>
      <c r="UFC149" s="395"/>
      <c r="UFD149" s="396"/>
      <c r="UFE149" s="397"/>
      <c r="UFF149" s="415"/>
      <c r="UFG149" s="393"/>
      <c r="UFH149" s="392"/>
      <c r="UFI149" s="395"/>
      <c r="UFJ149" s="396"/>
      <c r="UFK149" s="397"/>
      <c r="UFL149" s="415"/>
      <c r="UFM149" s="393"/>
      <c r="UFN149" s="392"/>
      <c r="UFO149" s="395"/>
      <c r="UFP149" s="396"/>
      <c r="UFQ149" s="397"/>
      <c r="UFR149" s="415"/>
      <c r="UFS149" s="393"/>
      <c r="UFT149" s="392"/>
      <c r="UFU149" s="395"/>
      <c r="UFV149" s="396"/>
      <c r="UFW149" s="397"/>
      <c r="UFX149" s="415"/>
      <c r="UFY149" s="393"/>
      <c r="UFZ149" s="392"/>
      <c r="UGA149" s="395"/>
      <c r="UGB149" s="396"/>
      <c r="UGC149" s="397"/>
      <c r="UGD149" s="415"/>
      <c r="UGE149" s="393"/>
      <c r="UGF149" s="392"/>
      <c r="UGG149" s="395"/>
      <c r="UGH149" s="396"/>
      <c r="UGI149" s="397"/>
      <c r="UGJ149" s="415"/>
      <c r="UGK149" s="393"/>
      <c r="UGL149" s="392"/>
      <c r="UGM149" s="395"/>
      <c r="UGN149" s="396"/>
      <c r="UGO149" s="397"/>
      <c r="UGP149" s="415"/>
      <c r="UGQ149" s="393"/>
      <c r="UGR149" s="392"/>
      <c r="UGS149" s="395"/>
      <c r="UGT149" s="396"/>
      <c r="UGU149" s="397"/>
      <c r="UGV149" s="415"/>
      <c r="UGW149" s="393"/>
      <c r="UGX149" s="392"/>
      <c r="UGY149" s="395"/>
      <c r="UGZ149" s="396"/>
      <c r="UHA149" s="397"/>
      <c r="UHB149" s="415"/>
      <c r="UHC149" s="393"/>
      <c r="UHD149" s="392"/>
      <c r="UHE149" s="395"/>
      <c r="UHF149" s="396"/>
      <c r="UHG149" s="397"/>
      <c r="UHH149" s="415"/>
      <c r="UHI149" s="393"/>
      <c r="UHJ149" s="392"/>
      <c r="UHK149" s="395"/>
      <c r="UHL149" s="396"/>
      <c r="UHM149" s="397"/>
      <c r="UHN149" s="415"/>
      <c r="UHO149" s="393"/>
      <c r="UHP149" s="392"/>
      <c r="UHQ149" s="395"/>
      <c r="UHR149" s="396"/>
      <c r="UHS149" s="397"/>
      <c r="UHT149" s="415"/>
      <c r="UHU149" s="393"/>
      <c r="UHV149" s="392"/>
      <c r="UHW149" s="395"/>
      <c r="UHX149" s="396"/>
      <c r="UHY149" s="397"/>
      <c r="UHZ149" s="415"/>
      <c r="UIA149" s="393"/>
      <c r="UIB149" s="392"/>
      <c r="UIC149" s="395"/>
      <c r="UID149" s="396"/>
      <c r="UIE149" s="397"/>
      <c r="UIF149" s="415"/>
      <c r="UIG149" s="393"/>
      <c r="UIH149" s="392"/>
      <c r="UII149" s="395"/>
      <c r="UIJ149" s="396"/>
      <c r="UIK149" s="397"/>
      <c r="UIL149" s="415"/>
      <c r="UIM149" s="393"/>
      <c r="UIN149" s="392"/>
      <c r="UIO149" s="395"/>
      <c r="UIP149" s="396"/>
      <c r="UIQ149" s="397"/>
      <c r="UIR149" s="415"/>
      <c r="UIS149" s="393"/>
      <c r="UIT149" s="392"/>
      <c r="UIU149" s="395"/>
      <c r="UIV149" s="396"/>
      <c r="UIW149" s="397"/>
      <c r="UIX149" s="415"/>
      <c r="UIY149" s="393"/>
      <c r="UIZ149" s="392"/>
      <c r="UJA149" s="395"/>
      <c r="UJB149" s="396"/>
      <c r="UJC149" s="397"/>
      <c r="UJD149" s="415"/>
      <c r="UJE149" s="393"/>
      <c r="UJF149" s="392"/>
      <c r="UJG149" s="395"/>
      <c r="UJH149" s="396"/>
      <c r="UJI149" s="397"/>
      <c r="UJJ149" s="415"/>
      <c r="UJK149" s="393"/>
      <c r="UJL149" s="392"/>
      <c r="UJM149" s="395"/>
      <c r="UJN149" s="396"/>
      <c r="UJO149" s="397"/>
      <c r="UJP149" s="415"/>
      <c r="UJQ149" s="393"/>
      <c r="UJR149" s="392"/>
      <c r="UJS149" s="395"/>
      <c r="UJT149" s="396"/>
      <c r="UJU149" s="397"/>
      <c r="UJV149" s="415"/>
      <c r="UJW149" s="393"/>
      <c r="UJX149" s="392"/>
      <c r="UJY149" s="395"/>
      <c r="UJZ149" s="396"/>
      <c r="UKA149" s="397"/>
      <c r="UKB149" s="415"/>
      <c r="UKC149" s="393"/>
      <c r="UKD149" s="392"/>
      <c r="UKE149" s="395"/>
      <c r="UKF149" s="396"/>
      <c r="UKG149" s="397"/>
      <c r="UKH149" s="415"/>
      <c r="UKI149" s="393"/>
      <c r="UKJ149" s="392"/>
      <c r="UKK149" s="395"/>
      <c r="UKL149" s="396"/>
      <c r="UKM149" s="397"/>
      <c r="UKN149" s="415"/>
      <c r="UKO149" s="393"/>
      <c r="UKP149" s="392"/>
      <c r="UKQ149" s="395"/>
      <c r="UKR149" s="396"/>
      <c r="UKS149" s="397"/>
      <c r="UKT149" s="415"/>
      <c r="UKU149" s="393"/>
      <c r="UKV149" s="392"/>
      <c r="UKW149" s="395"/>
      <c r="UKX149" s="396"/>
      <c r="UKY149" s="397"/>
      <c r="UKZ149" s="415"/>
      <c r="ULA149" s="393"/>
      <c r="ULB149" s="392"/>
      <c r="ULC149" s="395"/>
      <c r="ULD149" s="396"/>
      <c r="ULE149" s="397"/>
      <c r="ULF149" s="415"/>
      <c r="ULG149" s="393"/>
      <c r="ULH149" s="392"/>
      <c r="ULI149" s="395"/>
      <c r="ULJ149" s="396"/>
      <c r="ULK149" s="397"/>
      <c r="ULL149" s="415"/>
      <c r="ULM149" s="393"/>
      <c r="ULN149" s="392"/>
      <c r="ULO149" s="395"/>
      <c r="ULP149" s="396"/>
      <c r="ULQ149" s="397"/>
      <c r="ULR149" s="415"/>
      <c r="ULS149" s="393"/>
      <c r="ULT149" s="392"/>
      <c r="ULU149" s="395"/>
      <c r="ULV149" s="396"/>
      <c r="ULW149" s="397"/>
      <c r="ULX149" s="415"/>
      <c r="ULY149" s="393"/>
      <c r="ULZ149" s="392"/>
      <c r="UMA149" s="395"/>
      <c r="UMB149" s="396"/>
      <c r="UMC149" s="397"/>
      <c r="UMD149" s="415"/>
      <c r="UME149" s="393"/>
      <c r="UMF149" s="392"/>
      <c r="UMG149" s="395"/>
      <c r="UMH149" s="396"/>
      <c r="UMI149" s="397"/>
      <c r="UMJ149" s="415"/>
      <c r="UMK149" s="393"/>
      <c r="UML149" s="392"/>
      <c r="UMM149" s="395"/>
      <c r="UMN149" s="396"/>
      <c r="UMO149" s="397"/>
      <c r="UMP149" s="415"/>
      <c r="UMQ149" s="393"/>
      <c r="UMR149" s="392"/>
      <c r="UMS149" s="395"/>
      <c r="UMT149" s="396"/>
      <c r="UMU149" s="397"/>
      <c r="UMV149" s="415"/>
      <c r="UMW149" s="393"/>
      <c r="UMX149" s="392"/>
      <c r="UMY149" s="395"/>
      <c r="UMZ149" s="396"/>
      <c r="UNA149" s="397"/>
      <c r="UNB149" s="415"/>
      <c r="UNC149" s="393"/>
      <c r="UND149" s="392"/>
      <c r="UNE149" s="395"/>
      <c r="UNF149" s="396"/>
      <c r="UNG149" s="397"/>
      <c r="UNH149" s="415"/>
      <c r="UNI149" s="393"/>
      <c r="UNJ149" s="392"/>
      <c r="UNK149" s="395"/>
      <c r="UNL149" s="396"/>
      <c r="UNM149" s="397"/>
      <c r="UNN149" s="415"/>
      <c r="UNO149" s="393"/>
      <c r="UNP149" s="392"/>
      <c r="UNQ149" s="395"/>
      <c r="UNR149" s="396"/>
      <c r="UNS149" s="397"/>
      <c r="UNT149" s="415"/>
      <c r="UNU149" s="393"/>
      <c r="UNV149" s="392"/>
      <c r="UNW149" s="395"/>
      <c r="UNX149" s="396"/>
      <c r="UNY149" s="397"/>
      <c r="UNZ149" s="415"/>
      <c r="UOA149" s="393"/>
      <c r="UOB149" s="392"/>
      <c r="UOC149" s="395"/>
      <c r="UOD149" s="396"/>
      <c r="UOE149" s="397"/>
      <c r="UOF149" s="415"/>
      <c r="UOG149" s="393"/>
      <c r="UOH149" s="392"/>
      <c r="UOI149" s="395"/>
      <c r="UOJ149" s="396"/>
      <c r="UOK149" s="397"/>
      <c r="UOL149" s="415"/>
      <c r="UOM149" s="393"/>
      <c r="UON149" s="392"/>
      <c r="UOO149" s="395"/>
      <c r="UOP149" s="396"/>
      <c r="UOQ149" s="397"/>
      <c r="UOR149" s="415"/>
      <c r="UOS149" s="393"/>
      <c r="UOT149" s="392"/>
      <c r="UOU149" s="395"/>
      <c r="UOV149" s="396"/>
      <c r="UOW149" s="397"/>
      <c r="UOX149" s="415"/>
      <c r="UOY149" s="393"/>
      <c r="UOZ149" s="392"/>
      <c r="UPA149" s="395"/>
      <c r="UPB149" s="396"/>
      <c r="UPC149" s="397"/>
      <c r="UPD149" s="415"/>
      <c r="UPE149" s="393"/>
      <c r="UPF149" s="392"/>
      <c r="UPG149" s="395"/>
      <c r="UPH149" s="396"/>
      <c r="UPI149" s="397"/>
      <c r="UPJ149" s="415"/>
      <c r="UPK149" s="393"/>
      <c r="UPL149" s="392"/>
      <c r="UPM149" s="395"/>
      <c r="UPN149" s="396"/>
      <c r="UPO149" s="397"/>
      <c r="UPP149" s="415"/>
      <c r="UPQ149" s="393"/>
      <c r="UPR149" s="392"/>
      <c r="UPS149" s="395"/>
      <c r="UPT149" s="396"/>
      <c r="UPU149" s="397"/>
      <c r="UPV149" s="415"/>
      <c r="UPW149" s="393"/>
      <c r="UPX149" s="392"/>
      <c r="UPY149" s="395"/>
      <c r="UPZ149" s="396"/>
      <c r="UQA149" s="397"/>
      <c r="UQB149" s="415"/>
      <c r="UQC149" s="393"/>
      <c r="UQD149" s="392"/>
      <c r="UQE149" s="395"/>
      <c r="UQF149" s="396"/>
      <c r="UQG149" s="397"/>
      <c r="UQH149" s="415"/>
      <c r="UQI149" s="393"/>
      <c r="UQJ149" s="392"/>
      <c r="UQK149" s="395"/>
      <c r="UQL149" s="396"/>
      <c r="UQM149" s="397"/>
      <c r="UQN149" s="415"/>
      <c r="UQO149" s="393"/>
      <c r="UQP149" s="392"/>
      <c r="UQQ149" s="395"/>
      <c r="UQR149" s="396"/>
      <c r="UQS149" s="397"/>
      <c r="UQT149" s="415"/>
      <c r="UQU149" s="393"/>
      <c r="UQV149" s="392"/>
      <c r="UQW149" s="395"/>
      <c r="UQX149" s="396"/>
      <c r="UQY149" s="397"/>
      <c r="UQZ149" s="415"/>
      <c r="URA149" s="393"/>
      <c r="URB149" s="392"/>
      <c r="URC149" s="395"/>
      <c r="URD149" s="396"/>
      <c r="URE149" s="397"/>
      <c r="URF149" s="415"/>
      <c r="URG149" s="393"/>
      <c r="URH149" s="392"/>
      <c r="URI149" s="395"/>
      <c r="URJ149" s="396"/>
      <c r="URK149" s="397"/>
      <c r="URL149" s="415"/>
      <c r="URM149" s="393"/>
      <c r="URN149" s="392"/>
      <c r="URO149" s="395"/>
      <c r="URP149" s="396"/>
      <c r="URQ149" s="397"/>
      <c r="URR149" s="415"/>
      <c r="URS149" s="393"/>
      <c r="URT149" s="392"/>
      <c r="URU149" s="395"/>
      <c r="URV149" s="396"/>
      <c r="URW149" s="397"/>
      <c r="URX149" s="415"/>
      <c r="URY149" s="393"/>
      <c r="URZ149" s="392"/>
      <c r="USA149" s="395"/>
      <c r="USB149" s="396"/>
      <c r="USC149" s="397"/>
      <c r="USD149" s="415"/>
      <c r="USE149" s="393"/>
      <c r="USF149" s="392"/>
      <c r="USG149" s="395"/>
      <c r="USH149" s="396"/>
      <c r="USI149" s="397"/>
      <c r="USJ149" s="415"/>
      <c r="USK149" s="393"/>
      <c r="USL149" s="392"/>
      <c r="USM149" s="395"/>
      <c r="USN149" s="396"/>
      <c r="USO149" s="397"/>
      <c r="USP149" s="415"/>
      <c r="USQ149" s="393"/>
      <c r="USR149" s="392"/>
      <c r="USS149" s="395"/>
      <c r="UST149" s="396"/>
      <c r="USU149" s="397"/>
      <c r="USV149" s="415"/>
      <c r="USW149" s="393"/>
      <c r="USX149" s="392"/>
      <c r="USY149" s="395"/>
      <c r="USZ149" s="396"/>
      <c r="UTA149" s="397"/>
      <c r="UTB149" s="415"/>
      <c r="UTC149" s="393"/>
      <c r="UTD149" s="392"/>
      <c r="UTE149" s="395"/>
      <c r="UTF149" s="396"/>
      <c r="UTG149" s="397"/>
      <c r="UTH149" s="415"/>
      <c r="UTI149" s="393"/>
      <c r="UTJ149" s="392"/>
      <c r="UTK149" s="395"/>
      <c r="UTL149" s="396"/>
      <c r="UTM149" s="397"/>
      <c r="UTN149" s="415"/>
      <c r="UTO149" s="393"/>
      <c r="UTP149" s="392"/>
      <c r="UTQ149" s="395"/>
      <c r="UTR149" s="396"/>
      <c r="UTS149" s="397"/>
      <c r="UTT149" s="415"/>
      <c r="UTU149" s="393"/>
      <c r="UTV149" s="392"/>
      <c r="UTW149" s="395"/>
      <c r="UTX149" s="396"/>
      <c r="UTY149" s="397"/>
      <c r="UTZ149" s="415"/>
      <c r="UUA149" s="393"/>
      <c r="UUB149" s="392"/>
      <c r="UUC149" s="395"/>
      <c r="UUD149" s="396"/>
      <c r="UUE149" s="397"/>
      <c r="UUF149" s="415"/>
      <c r="UUG149" s="393"/>
      <c r="UUH149" s="392"/>
      <c r="UUI149" s="395"/>
      <c r="UUJ149" s="396"/>
      <c r="UUK149" s="397"/>
      <c r="UUL149" s="415"/>
      <c r="UUM149" s="393"/>
      <c r="UUN149" s="392"/>
      <c r="UUO149" s="395"/>
      <c r="UUP149" s="396"/>
      <c r="UUQ149" s="397"/>
      <c r="UUR149" s="415"/>
      <c r="UUS149" s="393"/>
      <c r="UUT149" s="392"/>
      <c r="UUU149" s="395"/>
      <c r="UUV149" s="396"/>
      <c r="UUW149" s="397"/>
      <c r="UUX149" s="415"/>
      <c r="UUY149" s="393"/>
      <c r="UUZ149" s="392"/>
      <c r="UVA149" s="395"/>
      <c r="UVB149" s="396"/>
      <c r="UVC149" s="397"/>
      <c r="UVD149" s="415"/>
      <c r="UVE149" s="393"/>
      <c r="UVF149" s="392"/>
      <c r="UVG149" s="395"/>
      <c r="UVH149" s="396"/>
      <c r="UVI149" s="397"/>
      <c r="UVJ149" s="415"/>
      <c r="UVK149" s="393"/>
      <c r="UVL149" s="392"/>
      <c r="UVM149" s="395"/>
      <c r="UVN149" s="396"/>
      <c r="UVO149" s="397"/>
      <c r="UVP149" s="415"/>
      <c r="UVQ149" s="393"/>
      <c r="UVR149" s="392"/>
      <c r="UVS149" s="395"/>
      <c r="UVT149" s="396"/>
      <c r="UVU149" s="397"/>
      <c r="UVV149" s="415"/>
      <c r="UVW149" s="393"/>
      <c r="UVX149" s="392"/>
      <c r="UVY149" s="395"/>
      <c r="UVZ149" s="396"/>
      <c r="UWA149" s="397"/>
      <c r="UWB149" s="415"/>
      <c r="UWC149" s="393"/>
      <c r="UWD149" s="392"/>
      <c r="UWE149" s="395"/>
      <c r="UWF149" s="396"/>
      <c r="UWG149" s="397"/>
      <c r="UWH149" s="415"/>
      <c r="UWI149" s="393"/>
      <c r="UWJ149" s="392"/>
      <c r="UWK149" s="395"/>
      <c r="UWL149" s="396"/>
      <c r="UWM149" s="397"/>
      <c r="UWN149" s="415"/>
      <c r="UWO149" s="393"/>
      <c r="UWP149" s="392"/>
      <c r="UWQ149" s="395"/>
      <c r="UWR149" s="396"/>
      <c r="UWS149" s="397"/>
      <c r="UWT149" s="415"/>
      <c r="UWU149" s="393"/>
      <c r="UWV149" s="392"/>
      <c r="UWW149" s="395"/>
      <c r="UWX149" s="396"/>
      <c r="UWY149" s="397"/>
      <c r="UWZ149" s="415"/>
      <c r="UXA149" s="393"/>
      <c r="UXB149" s="392"/>
      <c r="UXC149" s="395"/>
      <c r="UXD149" s="396"/>
      <c r="UXE149" s="397"/>
      <c r="UXF149" s="415"/>
      <c r="UXG149" s="393"/>
      <c r="UXH149" s="392"/>
      <c r="UXI149" s="395"/>
      <c r="UXJ149" s="396"/>
      <c r="UXK149" s="397"/>
      <c r="UXL149" s="415"/>
      <c r="UXM149" s="393"/>
      <c r="UXN149" s="392"/>
      <c r="UXO149" s="395"/>
      <c r="UXP149" s="396"/>
      <c r="UXQ149" s="397"/>
      <c r="UXR149" s="415"/>
      <c r="UXS149" s="393"/>
      <c r="UXT149" s="392"/>
      <c r="UXU149" s="395"/>
      <c r="UXV149" s="396"/>
      <c r="UXW149" s="397"/>
      <c r="UXX149" s="415"/>
      <c r="UXY149" s="393"/>
      <c r="UXZ149" s="392"/>
      <c r="UYA149" s="395"/>
      <c r="UYB149" s="396"/>
      <c r="UYC149" s="397"/>
      <c r="UYD149" s="415"/>
      <c r="UYE149" s="393"/>
      <c r="UYF149" s="392"/>
      <c r="UYG149" s="395"/>
      <c r="UYH149" s="396"/>
      <c r="UYI149" s="397"/>
      <c r="UYJ149" s="415"/>
      <c r="UYK149" s="393"/>
      <c r="UYL149" s="392"/>
      <c r="UYM149" s="395"/>
      <c r="UYN149" s="396"/>
      <c r="UYO149" s="397"/>
      <c r="UYP149" s="415"/>
      <c r="UYQ149" s="393"/>
      <c r="UYR149" s="392"/>
      <c r="UYS149" s="395"/>
      <c r="UYT149" s="396"/>
      <c r="UYU149" s="397"/>
      <c r="UYV149" s="415"/>
      <c r="UYW149" s="393"/>
      <c r="UYX149" s="392"/>
      <c r="UYY149" s="395"/>
      <c r="UYZ149" s="396"/>
      <c r="UZA149" s="397"/>
      <c r="UZB149" s="415"/>
      <c r="UZC149" s="393"/>
      <c r="UZD149" s="392"/>
      <c r="UZE149" s="395"/>
      <c r="UZF149" s="396"/>
      <c r="UZG149" s="397"/>
      <c r="UZH149" s="415"/>
      <c r="UZI149" s="393"/>
      <c r="UZJ149" s="392"/>
      <c r="UZK149" s="395"/>
      <c r="UZL149" s="396"/>
      <c r="UZM149" s="397"/>
      <c r="UZN149" s="415"/>
      <c r="UZO149" s="393"/>
      <c r="UZP149" s="392"/>
      <c r="UZQ149" s="395"/>
      <c r="UZR149" s="396"/>
      <c r="UZS149" s="397"/>
      <c r="UZT149" s="415"/>
      <c r="UZU149" s="393"/>
      <c r="UZV149" s="392"/>
      <c r="UZW149" s="395"/>
      <c r="UZX149" s="396"/>
      <c r="UZY149" s="397"/>
      <c r="UZZ149" s="415"/>
      <c r="VAA149" s="393"/>
      <c r="VAB149" s="392"/>
      <c r="VAC149" s="395"/>
      <c r="VAD149" s="396"/>
      <c r="VAE149" s="397"/>
      <c r="VAF149" s="415"/>
      <c r="VAG149" s="393"/>
      <c r="VAH149" s="392"/>
      <c r="VAI149" s="395"/>
      <c r="VAJ149" s="396"/>
      <c r="VAK149" s="397"/>
      <c r="VAL149" s="415"/>
      <c r="VAM149" s="393"/>
      <c r="VAN149" s="392"/>
      <c r="VAO149" s="395"/>
      <c r="VAP149" s="396"/>
      <c r="VAQ149" s="397"/>
      <c r="VAR149" s="415"/>
      <c r="VAS149" s="393"/>
      <c r="VAT149" s="392"/>
      <c r="VAU149" s="395"/>
      <c r="VAV149" s="396"/>
      <c r="VAW149" s="397"/>
      <c r="VAX149" s="415"/>
      <c r="VAY149" s="393"/>
      <c r="VAZ149" s="392"/>
      <c r="VBA149" s="395"/>
      <c r="VBB149" s="396"/>
      <c r="VBC149" s="397"/>
      <c r="VBD149" s="415"/>
      <c r="VBE149" s="393"/>
      <c r="VBF149" s="392"/>
      <c r="VBG149" s="395"/>
      <c r="VBH149" s="396"/>
      <c r="VBI149" s="397"/>
      <c r="VBJ149" s="415"/>
      <c r="VBK149" s="393"/>
      <c r="VBL149" s="392"/>
      <c r="VBM149" s="395"/>
      <c r="VBN149" s="396"/>
      <c r="VBO149" s="397"/>
      <c r="VBP149" s="415"/>
      <c r="VBQ149" s="393"/>
      <c r="VBR149" s="392"/>
      <c r="VBS149" s="395"/>
      <c r="VBT149" s="396"/>
      <c r="VBU149" s="397"/>
      <c r="VBV149" s="415"/>
      <c r="VBW149" s="393"/>
      <c r="VBX149" s="392"/>
      <c r="VBY149" s="395"/>
      <c r="VBZ149" s="396"/>
      <c r="VCA149" s="397"/>
      <c r="VCB149" s="415"/>
      <c r="VCC149" s="393"/>
      <c r="VCD149" s="392"/>
      <c r="VCE149" s="395"/>
      <c r="VCF149" s="396"/>
      <c r="VCG149" s="397"/>
      <c r="VCH149" s="415"/>
      <c r="VCI149" s="393"/>
      <c r="VCJ149" s="392"/>
      <c r="VCK149" s="395"/>
      <c r="VCL149" s="396"/>
      <c r="VCM149" s="397"/>
      <c r="VCN149" s="415"/>
      <c r="VCO149" s="393"/>
      <c r="VCP149" s="392"/>
      <c r="VCQ149" s="395"/>
      <c r="VCR149" s="396"/>
      <c r="VCS149" s="397"/>
      <c r="VCT149" s="415"/>
      <c r="VCU149" s="393"/>
      <c r="VCV149" s="392"/>
      <c r="VCW149" s="395"/>
      <c r="VCX149" s="396"/>
      <c r="VCY149" s="397"/>
      <c r="VCZ149" s="415"/>
      <c r="VDA149" s="393"/>
      <c r="VDB149" s="392"/>
      <c r="VDC149" s="395"/>
      <c r="VDD149" s="396"/>
      <c r="VDE149" s="397"/>
      <c r="VDF149" s="415"/>
      <c r="VDG149" s="393"/>
      <c r="VDH149" s="392"/>
      <c r="VDI149" s="395"/>
      <c r="VDJ149" s="396"/>
      <c r="VDK149" s="397"/>
      <c r="VDL149" s="415"/>
      <c r="VDM149" s="393"/>
      <c r="VDN149" s="392"/>
      <c r="VDO149" s="395"/>
      <c r="VDP149" s="396"/>
      <c r="VDQ149" s="397"/>
      <c r="VDR149" s="415"/>
      <c r="VDS149" s="393"/>
      <c r="VDT149" s="392"/>
      <c r="VDU149" s="395"/>
      <c r="VDV149" s="396"/>
      <c r="VDW149" s="397"/>
      <c r="VDX149" s="415"/>
      <c r="VDY149" s="393"/>
      <c r="VDZ149" s="392"/>
      <c r="VEA149" s="395"/>
      <c r="VEB149" s="396"/>
      <c r="VEC149" s="397"/>
      <c r="VED149" s="415"/>
      <c r="VEE149" s="393"/>
      <c r="VEF149" s="392"/>
      <c r="VEG149" s="395"/>
      <c r="VEH149" s="396"/>
      <c r="VEI149" s="397"/>
      <c r="VEJ149" s="415"/>
      <c r="VEK149" s="393"/>
      <c r="VEL149" s="392"/>
      <c r="VEM149" s="395"/>
      <c r="VEN149" s="396"/>
      <c r="VEO149" s="397"/>
      <c r="VEP149" s="415"/>
      <c r="VEQ149" s="393"/>
      <c r="VER149" s="392"/>
      <c r="VES149" s="395"/>
      <c r="VET149" s="396"/>
      <c r="VEU149" s="397"/>
      <c r="VEV149" s="415"/>
      <c r="VEW149" s="393"/>
      <c r="VEX149" s="392"/>
      <c r="VEY149" s="395"/>
      <c r="VEZ149" s="396"/>
      <c r="VFA149" s="397"/>
      <c r="VFB149" s="415"/>
      <c r="VFC149" s="393"/>
      <c r="VFD149" s="392"/>
      <c r="VFE149" s="395"/>
      <c r="VFF149" s="396"/>
      <c r="VFG149" s="397"/>
      <c r="VFH149" s="415"/>
      <c r="VFI149" s="393"/>
      <c r="VFJ149" s="392"/>
      <c r="VFK149" s="395"/>
      <c r="VFL149" s="396"/>
      <c r="VFM149" s="397"/>
      <c r="VFN149" s="415"/>
      <c r="VFO149" s="393"/>
      <c r="VFP149" s="392"/>
      <c r="VFQ149" s="395"/>
      <c r="VFR149" s="396"/>
      <c r="VFS149" s="397"/>
      <c r="VFT149" s="415"/>
      <c r="VFU149" s="393"/>
      <c r="VFV149" s="392"/>
      <c r="VFW149" s="395"/>
      <c r="VFX149" s="396"/>
      <c r="VFY149" s="397"/>
      <c r="VFZ149" s="415"/>
      <c r="VGA149" s="393"/>
      <c r="VGB149" s="392"/>
      <c r="VGC149" s="395"/>
      <c r="VGD149" s="396"/>
      <c r="VGE149" s="397"/>
      <c r="VGF149" s="415"/>
      <c r="VGG149" s="393"/>
      <c r="VGH149" s="392"/>
      <c r="VGI149" s="395"/>
      <c r="VGJ149" s="396"/>
      <c r="VGK149" s="397"/>
      <c r="VGL149" s="415"/>
      <c r="VGM149" s="393"/>
      <c r="VGN149" s="392"/>
      <c r="VGO149" s="395"/>
      <c r="VGP149" s="396"/>
      <c r="VGQ149" s="397"/>
      <c r="VGR149" s="415"/>
      <c r="VGS149" s="393"/>
      <c r="VGT149" s="392"/>
      <c r="VGU149" s="395"/>
      <c r="VGV149" s="396"/>
      <c r="VGW149" s="397"/>
      <c r="VGX149" s="415"/>
      <c r="VGY149" s="393"/>
      <c r="VGZ149" s="392"/>
      <c r="VHA149" s="395"/>
      <c r="VHB149" s="396"/>
      <c r="VHC149" s="397"/>
      <c r="VHD149" s="415"/>
      <c r="VHE149" s="393"/>
      <c r="VHF149" s="392"/>
      <c r="VHG149" s="395"/>
      <c r="VHH149" s="396"/>
      <c r="VHI149" s="397"/>
      <c r="VHJ149" s="415"/>
      <c r="VHK149" s="393"/>
      <c r="VHL149" s="392"/>
      <c r="VHM149" s="395"/>
      <c r="VHN149" s="396"/>
      <c r="VHO149" s="397"/>
      <c r="VHP149" s="415"/>
      <c r="VHQ149" s="393"/>
      <c r="VHR149" s="392"/>
      <c r="VHS149" s="395"/>
      <c r="VHT149" s="396"/>
      <c r="VHU149" s="397"/>
      <c r="VHV149" s="415"/>
      <c r="VHW149" s="393"/>
      <c r="VHX149" s="392"/>
      <c r="VHY149" s="395"/>
      <c r="VHZ149" s="396"/>
      <c r="VIA149" s="397"/>
      <c r="VIB149" s="415"/>
      <c r="VIC149" s="393"/>
      <c r="VID149" s="392"/>
      <c r="VIE149" s="395"/>
      <c r="VIF149" s="396"/>
      <c r="VIG149" s="397"/>
      <c r="VIH149" s="415"/>
      <c r="VII149" s="393"/>
      <c r="VIJ149" s="392"/>
      <c r="VIK149" s="395"/>
      <c r="VIL149" s="396"/>
      <c r="VIM149" s="397"/>
      <c r="VIN149" s="415"/>
      <c r="VIO149" s="393"/>
      <c r="VIP149" s="392"/>
      <c r="VIQ149" s="395"/>
      <c r="VIR149" s="396"/>
      <c r="VIS149" s="397"/>
      <c r="VIT149" s="415"/>
      <c r="VIU149" s="393"/>
      <c r="VIV149" s="392"/>
      <c r="VIW149" s="395"/>
      <c r="VIX149" s="396"/>
      <c r="VIY149" s="397"/>
      <c r="VIZ149" s="415"/>
      <c r="VJA149" s="393"/>
      <c r="VJB149" s="392"/>
      <c r="VJC149" s="395"/>
      <c r="VJD149" s="396"/>
      <c r="VJE149" s="397"/>
      <c r="VJF149" s="415"/>
      <c r="VJG149" s="393"/>
      <c r="VJH149" s="392"/>
      <c r="VJI149" s="395"/>
      <c r="VJJ149" s="396"/>
      <c r="VJK149" s="397"/>
      <c r="VJL149" s="415"/>
      <c r="VJM149" s="393"/>
      <c r="VJN149" s="392"/>
      <c r="VJO149" s="395"/>
      <c r="VJP149" s="396"/>
      <c r="VJQ149" s="397"/>
      <c r="VJR149" s="415"/>
      <c r="VJS149" s="393"/>
      <c r="VJT149" s="392"/>
      <c r="VJU149" s="395"/>
      <c r="VJV149" s="396"/>
      <c r="VJW149" s="397"/>
      <c r="VJX149" s="415"/>
      <c r="VJY149" s="393"/>
      <c r="VJZ149" s="392"/>
      <c r="VKA149" s="395"/>
      <c r="VKB149" s="396"/>
      <c r="VKC149" s="397"/>
      <c r="VKD149" s="415"/>
      <c r="VKE149" s="393"/>
      <c r="VKF149" s="392"/>
      <c r="VKG149" s="395"/>
      <c r="VKH149" s="396"/>
      <c r="VKI149" s="397"/>
      <c r="VKJ149" s="415"/>
      <c r="VKK149" s="393"/>
      <c r="VKL149" s="392"/>
      <c r="VKM149" s="395"/>
      <c r="VKN149" s="396"/>
      <c r="VKO149" s="397"/>
      <c r="VKP149" s="415"/>
      <c r="VKQ149" s="393"/>
      <c r="VKR149" s="392"/>
      <c r="VKS149" s="395"/>
      <c r="VKT149" s="396"/>
      <c r="VKU149" s="397"/>
      <c r="VKV149" s="415"/>
      <c r="VKW149" s="393"/>
      <c r="VKX149" s="392"/>
      <c r="VKY149" s="395"/>
      <c r="VKZ149" s="396"/>
      <c r="VLA149" s="397"/>
      <c r="VLB149" s="415"/>
      <c r="VLC149" s="393"/>
      <c r="VLD149" s="392"/>
      <c r="VLE149" s="395"/>
      <c r="VLF149" s="396"/>
      <c r="VLG149" s="397"/>
      <c r="VLH149" s="415"/>
      <c r="VLI149" s="393"/>
      <c r="VLJ149" s="392"/>
      <c r="VLK149" s="395"/>
      <c r="VLL149" s="396"/>
      <c r="VLM149" s="397"/>
      <c r="VLN149" s="415"/>
      <c r="VLO149" s="393"/>
      <c r="VLP149" s="392"/>
      <c r="VLQ149" s="395"/>
      <c r="VLR149" s="396"/>
      <c r="VLS149" s="397"/>
      <c r="VLT149" s="415"/>
      <c r="VLU149" s="393"/>
      <c r="VLV149" s="392"/>
      <c r="VLW149" s="395"/>
      <c r="VLX149" s="396"/>
      <c r="VLY149" s="397"/>
      <c r="VLZ149" s="415"/>
      <c r="VMA149" s="393"/>
      <c r="VMB149" s="392"/>
      <c r="VMC149" s="395"/>
      <c r="VMD149" s="396"/>
      <c r="VME149" s="397"/>
      <c r="VMF149" s="415"/>
      <c r="VMG149" s="393"/>
      <c r="VMH149" s="392"/>
      <c r="VMI149" s="395"/>
      <c r="VMJ149" s="396"/>
      <c r="VMK149" s="397"/>
      <c r="VML149" s="415"/>
      <c r="VMM149" s="393"/>
      <c r="VMN149" s="392"/>
      <c r="VMO149" s="395"/>
      <c r="VMP149" s="396"/>
      <c r="VMQ149" s="397"/>
      <c r="VMR149" s="415"/>
      <c r="VMS149" s="393"/>
      <c r="VMT149" s="392"/>
      <c r="VMU149" s="395"/>
      <c r="VMV149" s="396"/>
      <c r="VMW149" s="397"/>
      <c r="VMX149" s="415"/>
      <c r="VMY149" s="393"/>
      <c r="VMZ149" s="392"/>
      <c r="VNA149" s="395"/>
      <c r="VNB149" s="396"/>
      <c r="VNC149" s="397"/>
      <c r="VND149" s="415"/>
      <c r="VNE149" s="393"/>
      <c r="VNF149" s="392"/>
      <c r="VNG149" s="395"/>
      <c r="VNH149" s="396"/>
      <c r="VNI149" s="397"/>
      <c r="VNJ149" s="415"/>
      <c r="VNK149" s="393"/>
      <c r="VNL149" s="392"/>
      <c r="VNM149" s="395"/>
      <c r="VNN149" s="396"/>
      <c r="VNO149" s="397"/>
      <c r="VNP149" s="415"/>
      <c r="VNQ149" s="393"/>
      <c r="VNR149" s="392"/>
      <c r="VNS149" s="395"/>
      <c r="VNT149" s="396"/>
      <c r="VNU149" s="397"/>
      <c r="VNV149" s="415"/>
      <c r="VNW149" s="393"/>
      <c r="VNX149" s="392"/>
      <c r="VNY149" s="395"/>
      <c r="VNZ149" s="396"/>
      <c r="VOA149" s="397"/>
      <c r="VOB149" s="415"/>
      <c r="VOC149" s="393"/>
      <c r="VOD149" s="392"/>
      <c r="VOE149" s="395"/>
      <c r="VOF149" s="396"/>
      <c r="VOG149" s="397"/>
      <c r="VOH149" s="415"/>
      <c r="VOI149" s="393"/>
      <c r="VOJ149" s="392"/>
      <c r="VOK149" s="395"/>
      <c r="VOL149" s="396"/>
      <c r="VOM149" s="397"/>
      <c r="VON149" s="415"/>
      <c r="VOO149" s="393"/>
      <c r="VOP149" s="392"/>
      <c r="VOQ149" s="395"/>
      <c r="VOR149" s="396"/>
      <c r="VOS149" s="397"/>
      <c r="VOT149" s="415"/>
      <c r="VOU149" s="393"/>
      <c r="VOV149" s="392"/>
      <c r="VOW149" s="395"/>
      <c r="VOX149" s="396"/>
      <c r="VOY149" s="397"/>
      <c r="VOZ149" s="415"/>
      <c r="VPA149" s="393"/>
      <c r="VPB149" s="392"/>
      <c r="VPC149" s="395"/>
      <c r="VPD149" s="396"/>
      <c r="VPE149" s="397"/>
      <c r="VPF149" s="415"/>
      <c r="VPG149" s="393"/>
      <c r="VPH149" s="392"/>
      <c r="VPI149" s="395"/>
      <c r="VPJ149" s="396"/>
      <c r="VPK149" s="397"/>
      <c r="VPL149" s="415"/>
      <c r="VPM149" s="393"/>
      <c r="VPN149" s="392"/>
      <c r="VPO149" s="395"/>
      <c r="VPP149" s="396"/>
      <c r="VPQ149" s="397"/>
      <c r="VPR149" s="415"/>
      <c r="VPS149" s="393"/>
      <c r="VPT149" s="392"/>
      <c r="VPU149" s="395"/>
      <c r="VPV149" s="396"/>
      <c r="VPW149" s="397"/>
      <c r="VPX149" s="415"/>
      <c r="VPY149" s="393"/>
      <c r="VPZ149" s="392"/>
      <c r="VQA149" s="395"/>
      <c r="VQB149" s="396"/>
      <c r="VQC149" s="397"/>
      <c r="VQD149" s="415"/>
      <c r="VQE149" s="393"/>
      <c r="VQF149" s="392"/>
      <c r="VQG149" s="395"/>
      <c r="VQH149" s="396"/>
      <c r="VQI149" s="397"/>
      <c r="VQJ149" s="415"/>
      <c r="VQK149" s="393"/>
      <c r="VQL149" s="392"/>
      <c r="VQM149" s="395"/>
      <c r="VQN149" s="396"/>
      <c r="VQO149" s="397"/>
      <c r="VQP149" s="415"/>
      <c r="VQQ149" s="393"/>
      <c r="VQR149" s="392"/>
      <c r="VQS149" s="395"/>
      <c r="VQT149" s="396"/>
      <c r="VQU149" s="397"/>
      <c r="VQV149" s="415"/>
      <c r="VQW149" s="393"/>
      <c r="VQX149" s="392"/>
      <c r="VQY149" s="395"/>
      <c r="VQZ149" s="396"/>
      <c r="VRA149" s="397"/>
      <c r="VRB149" s="415"/>
      <c r="VRC149" s="393"/>
      <c r="VRD149" s="392"/>
      <c r="VRE149" s="395"/>
      <c r="VRF149" s="396"/>
      <c r="VRG149" s="397"/>
      <c r="VRH149" s="415"/>
      <c r="VRI149" s="393"/>
      <c r="VRJ149" s="392"/>
      <c r="VRK149" s="395"/>
      <c r="VRL149" s="396"/>
      <c r="VRM149" s="397"/>
      <c r="VRN149" s="415"/>
      <c r="VRO149" s="393"/>
      <c r="VRP149" s="392"/>
      <c r="VRQ149" s="395"/>
      <c r="VRR149" s="396"/>
      <c r="VRS149" s="397"/>
      <c r="VRT149" s="415"/>
      <c r="VRU149" s="393"/>
      <c r="VRV149" s="392"/>
      <c r="VRW149" s="395"/>
      <c r="VRX149" s="396"/>
      <c r="VRY149" s="397"/>
      <c r="VRZ149" s="415"/>
      <c r="VSA149" s="393"/>
      <c r="VSB149" s="392"/>
      <c r="VSC149" s="395"/>
      <c r="VSD149" s="396"/>
      <c r="VSE149" s="397"/>
      <c r="VSF149" s="415"/>
      <c r="VSG149" s="393"/>
      <c r="VSH149" s="392"/>
      <c r="VSI149" s="395"/>
      <c r="VSJ149" s="396"/>
      <c r="VSK149" s="397"/>
      <c r="VSL149" s="415"/>
      <c r="VSM149" s="393"/>
      <c r="VSN149" s="392"/>
      <c r="VSO149" s="395"/>
      <c r="VSP149" s="396"/>
      <c r="VSQ149" s="397"/>
      <c r="VSR149" s="415"/>
      <c r="VSS149" s="393"/>
      <c r="VST149" s="392"/>
      <c r="VSU149" s="395"/>
      <c r="VSV149" s="396"/>
      <c r="VSW149" s="397"/>
      <c r="VSX149" s="415"/>
      <c r="VSY149" s="393"/>
      <c r="VSZ149" s="392"/>
      <c r="VTA149" s="395"/>
      <c r="VTB149" s="396"/>
      <c r="VTC149" s="397"/>
      <c r="VTD149" s="415"/>
      <c r="VTE149" s="393"/>
      <c r="VTF149" s="392"/>
      <c r="VTG149" s="395"/>
      <c r="VTH149" s="396"/>
      <c r="VTI149" s="397"/>
      <c r="VTJ149" s="415"/>
      <c r="VTK149" s="393"/>
      <c r="VTL149" s="392"/>
      <c r="VTM149" s="395"/>
      <c r="VTN149" s="396"/>
      <c r="VTO149" s="397"/>
      <c r="VTP149" s="415"/>
      <c r="VTQ149" s="393"/>
      <c r="VTR149" s="392"/>
      <c r="VTS149" s="395"/>
      <c r="VTT149" s="396"/>
      <c r="VTU149" s="397"/>
      <c r="VTV149" s="415"/>
      <c r="VTW149" s="393"/>
      <c r="VTX149" s="392"/>
      <c r="VTY149" s="395"/>
      <c r="VTZ149" s="396"/>
      <c r="VUA149" s="397"/>
      <c r="VUB149" s="415"/>
      <c r="VUC149" s="393"/>
      <c r="VUD149" s="392"/>
      <c r="VUE149" s="395"/>
      <c r="VUF149" s="396"/>
      <c r="VUG149" s="397"/>
      <c r="VUH149" s="415"/>
      <c r="VUI149" s="393"/>
      <c r="VUJ149" s="392"/>
      <c r="VUK149" s="395"/>
      <c r="VUL149" s="396"/>
      <c r="VUM149" s="397"/>
      <c r="VUN149" s="415"/>
      <c r="VUO149" s="393"/>
      <c r="VUP149" s="392"/>
      <c r="VUQ149" s="395"/>
      <c r="VUR149" s="396"/>
      <c r="VUS149" s="397"/>
      <c r="VUT149" s="415"/>
      <c r="VUU149" s="393"/>
      <c r="VUV149" s="392"/>
      <c r="VUW149" s="395"/>
      <c r="VUX149" s="396"/>
      <c r="VUY149" s="397"/>
      <c r="VUZ149" s="415"/>
      <c r="VVA149" s="393"/>
      <c r="VVB149" s="392"/>
      <c r="VVC149" s="395"/>
      <c r="VVD149" s="396"/>
      <c r="VVE149" s="397"/>
      <c r="VVF149" s="415"/>
      <c r="VVG149" s="393"/>
      <c r="VVH149" s="392"/>
      <c r="VVI149" s="395"/>
      <c r="VVJ149" s="396"/>
      <c r="VVK149" s="397"/>
      <c r="VVL149" s="415"/>
      <c r="VVM149" s="393"/>
      <c r="VVN149" s="392"/>
      <c r="VVO149" s="395"/>
      <c r="VVP149" s="396"/>
      <c r="VVQ149" s="397"/>
      <c r="VVR149" s="415"/>
      <c r="VVS149" s="393"/>
      <c r="VVT149" s="392"/>
      <c r="VVU149" s="395"/>
      <c r="VVV149" s="396"/>
      <c r="VVW149" s="397"/>
      <c r="VVX149" s="415"/>
      <c r="VVY149" s="393"/>
      <c r="VVZ149" s="392"/>
      <c r="VWA149" s="395"/>
      <c r="VWB149" s="396"/>
      <c r="VWC149" s="397"/>
      <c r="VWD149" s="415"/>
      <c r="VWE149" s="393"/>
      <c r="VWF149" s="392"/>
      <c r="VWG149" s="395"/>
      <c r="VWH149" s="396"/>
      <c r="VWI149" s="397"/>
      <c r="VWJ149" s="415"/>
      <c r="VWK149" s="393"/>
      <c r="VWL149" s="392"/>
      <c r="VWM149" s="395"/>
      <c r="VWN149" s="396"/>
      <c r="VWO149" s="397"/>
      <c r="VWP149" s="415"/>
      <c r="VWQ149" s="393"/>
      <c r="VWR149" s="392"/>
      <c r="VWS149" s="395"/>
      <c r="VWT149" s="396"/>
      <c r="VWU149" s="397"/>
      <c r="VWV149" s="415"/>
      <c r="VWW149" s="393"/>
      <c r="VWX149" s="392"/>
      <c r="VWY149" s="395"/>
      <c r="VWZ149" s="396"/>
      <c r="VXA149" s="397"/>
      <c r="VXB149" s="415"/>
      <c r="VXC149" s="393"/>
      <c r="VXD149" s="392"/>
      <c r="VXE149" s="395"/>
      <c r="VXF149" s="396"/>
      <c r="VXG149" s="397"/>
      <c r="VXH149" s="415"/>
      <c r="VXI149" s="393"/>
      <c r="VXJ149" s="392"/>
      <c r="VXK149" s="395"/>
      <c r="VXL149" s="396"/>
      <c r="VXM149" s="397"/>
      <c r="VXN149" s="415"/>
      <c r="VXO149" s="393"/>
      <c r="VXP149" s="392"/>
      <c r="VXQ149" s="395"/>
      <c r="VXR149" s="396"/>
      <c r="VXS149" s="397"/>
      <c r="VXT149" s="415"/>
      <c r="VXU149" s="393"/>
      <c r="VXV149" s="392"/>
      <c r="VXW149" s="395"/>
      <c r="VXX149" s="396"/>
      <c r="VXY149" s="397"/>
      <c r="VXZ149" s="415"/>
      <c r="VYA149" s="393"/>
      <c r="VYB149" s="392"/>
      <c r="VYC149" s="395"/>
      <c r="VYD149" s="396"/>
      <c r="VYE149" s="397"/>
      <c r="VYF149" s="415"/>
      <c r="VYG149" s="393"/>
      <c r="VYH149" s="392"/>
      <c r="VYI149" s="395"/>
      <c r="VYJ149" s="396"/>
      <c r="VYK149" s="397"/>
      <c r="VYL149" s="415"/>
      <c r="VYM149" s="393"/>
      <c r="VYN149" s="392"/>
      <c r="VYO149" s="395"/>
      <c r="VYP149" s="396"/>
      <c r="VYQ149" s="397"/>
      <c r="VYR149" s="415"/>
      <c r="VYS149" s="393"/>
      <c r="VYT149" s="392"/>
      <c r="VYU149" s="395"/>
      <c r="VYV149" s="396"/>
      <c r="VYW149" s="397"/>
      <c r="VYX149" s="415"/>
      <c r="VYY149" s="393"/>
      <c r="VYZ149" s="392"/>
      <c r="VZA149" s="395"/>
      <c r="VZB149" s="396"/>
      <c r="VZC149" s="397"/>
      <c r="VZD149" s="415"/>
      <c r="VZE149" s="393"/>
      <c r="VZF149" s="392"/>
      <c r="VZG149" s="395"/>
      <c r="VZH149" s="396"/>
      <c r="VZI149" s="397"/>
      <c r="VZJ149" s="415"/>
      <c r="VZK149" s="393"/>
      <c r="VZL149" s="392"/>
      <c r="VZM149" s="395"/>
      <c r="VZN149" s="396"/>
      <c r="VZO149" s="397"/>
      <c r="VZP149" s="415"/>
      <c r="VZQ149" s="393"/>
      <c r="VZR149" s="392"/>
      <c r="VZS149" s="395"/>
      <c r="VZT149" s="396"/>
      <c r="VZU149" s="397"/>
      <c r="VZV149" s="415"/>
      <c r="VZW149" s="393"/>
      <c r="VZX149" s="392"/>
      <c r="VZY149" s="395"/>
      <c r="VZZ149" s="396"/>
      <c r="WAA149" s="397"/>
      <c r="WAB149" s="415"/>
      <c r="WAC149" s="393"/>
      <c r="WAD149" s="392"/>
      <c r="WAE149" s="395"/>
      <c r="WAF149" s="396"/>
      <c r="WAG149" s="397"/>
      <c r="WAH149" s="415"/>
      <c r="WAI149" s="393"/>
      <c r="WAJ149" s="392"/>
      <c r="WAK149" s="395"/>
      <c r="WAL149" s="396"/>
      <c r="WAM149" s="397"/>
      <c r="WAN149" s="415"/>
      <c r="WAO149" s="393"/>
      <c r="WAP149" s="392"/>
      <c r="WAQ149" s="395"/>
      <c r="WAR149" s="396"/>
      <c r="WAS149" s="397"/>
      <c r="WAT149" s="415"/>
      <c r="WAU149" s="393"/>
      <c r="WAV149" s="392"/>
      <c r="WAW149" s="395"/>
      <c r="WAX149" s="396"/>
      <c r="WAY149" s="397"/>
      <c r="WAZ149" s="415"/>
      <c r="WBA149" s="393"/>
      <c r="WBB149" s="392"/>
      <c r="WBC149" s="395"/>
      <c r="WBD149" s="396"/>
      <c r="WBE149" s="397"/>
      <c r="WBF149" s="415"/>
      <c r="WBG149" s="393"/>
      <c r="WBH149" s="392"/>
      <c r="WBI149" s="395"/>
      <c r="WBJ149" s="396"/>
      <c r="WBK149" s="397"/>
      <c r="WBL149" s="415"/>
      <c r="WBM149" s="393"/>
      <c r="WBN149" s="392"/>
      <c r="WBO149" s="395"/>
      <c r="WBP149" s="396"/>
      <c r="WBQ149" s="397"/>
      <c r="WBR149" s="415"/>
      <c r="WBS149" s="393"/>
      <c r="WBT149" s="392"/>
      <c r="WBU149" s="395"/>
      <c r="WBV149" s="396"/>
      <c r="WBW149" s="397"/>
      <c r="WBX149" s="415"/>
      <c r="WBY149" s="393"/>
      <c r="WBZ149" s="392"/>
      <c r="WCA149" s="395"/>
      <c r="WCB149" s="396"/>
      <c r="WCC149" s="397"/>
      <c r="WCD149" s="415"/>
      <c r="WCE149" s="393"/>
      <c r="WCF149" s="392"/>
      <c r="WCG149" s="395"/>
      <c r="WCH149" s="396"/>
      <c r="WCI149" s="397"/>
      <c r="WCJ149" s="415"/>
      <c r="WCK149" s="393"/>
      <c r="WCL149" s="392"/>
      <c r="WCM149" s="395"/>
      <c r="WCN149" s="396"/>
      <c r="WCO149" s="397"/>
      <c r="WCP149" s="415"/>
      <c r="WCQ149" s="393"/>
      <c r="WCR149" s="392"/>
      <c r="WCS149" s="395"/>
      <c r="WCT149" s="396"/>
      <c r="WCU149" s="397"/>
      <c r="WCV149" s="415"/>
      <c r="WCW149" s="393"/>
      <c r="WCX149" s="392"/>
      <c r="WCY149" s="395"/>
      <c r="WCZ149" s="396"/>
      <c r="WDA149" s="397"/>
      <c r="WDB149" s="415"/>
      <c r="WDC149" s="393"/>
      <c r="WDD149" s="392"/>
      <c r="WDE149" s="395"/>
      <c r="WDF149" s="396"/>
      <c r="WDG149" s="397"/>
      <c r="WDH149" s="415"/>
      <c r="WDI149" s="393"/>
      <c r="WDJ149" s="392"/>
      <c r="WDK149" s="395"/>
      <c r="WDL149" s="396"/>
      <c r="WDM149" s="397"/>
      <c r="WDN149" s="415"/>
      <c r="WDO149" s="393"/>
      <c r="WDP149" s="392"/>
      <c r="WDQ149" s="395"/>
      <c r="WDR149" s="396"/>
      <c r="WDS149" s="397"/>
      <c r="WDT149" s="415"/>
      <c r="WDU149" s="393"/>
      <c r="WDV149" s="392"/>
      <c r="WDW149" s="395"/>
      <c r="WDX149" s="396"/>
      <c r="WDY149" s="397"/>
      <c r="WDZ149" s="415"/>
      <c r="WEA149" s="393"/>
      <c r="WEB149" s="392"/>
      <c r="WEC149" s="395"/>
      <c r="WED149" s="396"/>
      <c r="WEE149" s="397"/>
      <c r="WEF149" s="415"/>
      <c r="WEG149" s="393"/>
      <c r="WEH149" s="392"/>
      <c r="WEI149" s="395"/>
      <c r="WEJ149" s="396"/>
      <c r="WEK149" s="397"/>
      <c r="WEL149" s="415"/>
      <c r="WEM149" s="393"/>
      <c r="WEN149" s="392"/>
      <c r="WEO149" s="395"/>
      <c r="WEP149" s="396"/>
      <c r="WEQ149" s="397"/>
      <c r="WER149" s="415"/>
      <c r="WES149" s="393"/>
      <c r="WET149" s="392"/>
      <c r="WEU149" s="395"/>
      <c r="WEV149" s="396"/>
      <c r="WEW149" s="397"/>
      <c r="WEX149" s="415"/>
      <c r="WEY149" s="393"/>
      <c r="WEZ149" s="392"/>
      <c r="WFA149" s="395"/>
      <c r="WFB149" s="396"/>
      <c r="WFC149" s="397"/>
      <c r="WFD149" s="415"/>
      <c r="WFE149" s="393"/>
      <c r="WFF149" s="392"/>
      <c r="WFG149" s="395"/>
      <c r="WFH149" s="396"/>
      <c r="WFI149" s="397"/>
      <c r="WFJ149" s="415"/>
      <c r="WFK149" s="393"/>
      <c r="WFL149" s="392"/>
      <c r="WFM149" s="395"/>
      <c r="WFN149" s="396"/>
      <c r="WFO149" s="397"/>
      <c r="WFP149" s="415"/>
      <c r="WFQ149" s="393"/>
      <c r="WFR149" s="392"/>
      <c r="WFS149" s="395"/>
      <c r="WFT149" s="396"/>
      <c r="WFU149" s="397"/>
      <c r="WFV149" s="415"/>
      <c r="WFW149" s="393"/>
      <c r="WFX149" s="392"/>
      <c r="WFY149" s="395"/>
      <c r="WFZ149" s="396"/>
      <c r="WGA149" s="397"/>
      <c r="WGB149" s="415"/>
      <c r="WGC149" s="393"/>
      <c r="WGD149" s="392"/>
      <c r="WGE149" s="395"/>
      <c r="WGF149" s="396"/>
      <c r="WGG149" s="397"/>
      <c r="WGH149" s="415"/>
      <c r="WGI149" s="393"/>
      <c r="WGJ149" s="392"/>
      <c r="WGK149" s="395"/>
      <c r="WGL149" s="396"/>
      <c r="WGM149" s="397"/>
      <c r="WGN149" s="415"/>
      <c r="WGO149" s="393"/>
      <c r="WGP149" s="392"/>
      <c r="WGQ149" s="395"/>
      <c r="WGR149" s="396"/>
      <c r="WGS149" s="397"/>
      <c r="WGT149" s="415"/>
      <c r="WGU149" s="393"/>
      <c r="WGV149" s="392"/>
      <c r="WGW149" s="395"/>
      <c r="WGX149" s="396"/>
      <c r="WGY149" s="397"/>
      <c r="WGZ149" s="415"/>
      <c r="WHA149" s="393"/>
      <c r="WHB149" s="392"/>
      <c r="WHC149" s="395"/>
      <c r="WHD149" s="396"/>
      <c r="WHE149" s="397"/>
      <c r="WHF149" s="415"/>
      <c r="WHG149" s="393"/>
      <c r="WHH149" s="392"/>
      <c r="WHI149" s="395"/>
      <c r="WHJ149" s="396"/>
      <c r="WHK149" s="397"/>
      <c r="WHL149" s="415"/>
      <c r="WHM149" s="393"/>
      <c r="WHN149" s="392"/>
      <c r="WHO149" s="395"/>
      <c r="WHP149" s="396"/>
      <c r="WHQ149" s="397"/>
      <c r="WHR149" s="415"/>
      <c r="WHS149" s="393"/>
      <c r="WHT149" s="392"/>
      <c r="WHU149" s="395"/>
      <c r="WHV149" s="396"/>
      <c r="WHW149" s="397"/>
      <c r="WHX149" s="415"/>
      <c r="WHY149" s="393"/>
      <c r="WHZ149" s="392"/>
      <c r="WIA149" s="395"/>
      <c r="WIB149" s="396"/>
      <c r="WIC149" s="397"/>
      <c r="WID149" s="415"/>
      <c r="WIE149" s="393"/>
      <c r="WIF149" s="392"/>
      <c r="WIG149" s="395"/>
      <c r="WIH149" s="396"/>
      <c r="WII149" s="397"/>
      <c r="WIJ149" s="415"/>
      <c r="WIK149" s="393"/>
      <c r="WIL149" s="392"/>
      <c r="WIM149" s="395"/>
      <c r="WIN149" s="396"/>
      <c r="WIO149" s="397"/>
      <c r="WIP149" s="415"/>
      <c r="WIQ149" s="393"/>
      <c r="WIR149" s="392"/>
      <c r="WIS149" s="395"/>
      <c r="WIT149" s="396"/>
      <c r="WIU149" s="397"/>
      <c r="WIV149" s="415"/>
      <c r="WIW149" s="393"/>
      <c r="WIX149" s="392"/>
      <c r="WIY149" s="395"/>
      <c r="WIZ149" s="396"/>
      <c r="WJA149" s="397"/>
      <c r="WJB149" s="415"/>
      <c r="WJC149" s="393"/>
      <c r="WJD149" s="392"/>
      <c r="WJE149" s="395"/>
      <c r="WJF149" s="396"/>
      <c r="WJG149" s="397"/>
      <c r="WJH149" s="415"/>
      <c r="WJI149" s="393"/>
      <c r="WJJ149" s="392"/>
      <c r="WJK149" s="395"/>
      <c r="WJL149" s="396"/>
      <c r="WJM149" s="397"/>
      <c r="WJN149" s="415"/>
      <c r="WJO149" s="393"/>
      <c r="WJP149" s="392"/>
      <c r="WJQ149" s="395"/>
      <c r="WJR149" s="396"/>
      <c r="WJS149" s="397"/>
      <c r="WJT149" s="415"/>
      <c r="WJU149" s="393"/>
      <c r="WJV149" s="392"/>
      <c r="WJW149" s="395"/>
      <c r="WJX149" s="396"/>
      <c r="WJY149" s="397"/>
      <c r="WJZ149" s="415"/>
      <c r="WKA149" s="393"/>
      <c r="WKB149" s="392"/>
      <c r="WKC149" s="395"/>
      <c r="WKD149" s="396"/>
      <c r="WKE149" s="397"/>
      <c r="WKF149" s="415"/>
      <c r="WKG149" s="393"/>
      <c r="WKH149" s="392"/>
      <c r="WKI149" s="395"/>
      <c r="WKJ149" s="396"/>
      <c r="WKK149" s="397"/>
      <c r="WKL149" s="415"/>
      <c r="WKM149" s="393"/>
      <c r="WKN149" s="392"/>
      <c r="WKO149" s="395"/>
      <c r="WKP149" s="396"/>
      <c r="WKQ149" s="397"/>
      <c r="WKR149" s="415"/>
      <c r="WKS149" s="393"/>
      <c r="WKT149" s="392"/>
      <c r="WKU149" s="395"/>
      <c r="WKV149" s="396"/>
      <c r="WKW149" s="397"/>
      <c r="WKX149" s="415"/>
      <c r="WKY149" s="393"/>
      <c r="WKZ149" s="392"/>
      <c r="WLA149" s="395"/>
      <c r="WLB149" s="396"/>
      <c r="WLC149" s="397"/>
      <c r="WLD149" s="415"/>
      <c r="WLE149" s="393"/>
      <c r="WLF149" s="392"/>
      <c r="WLG149" s="395"/>
      <c r="WLH149" s="396"/>
      <c r="WLI149" s="397"/>
      <c r="WLJ149" s="415"/>
      <c r="WLK149" s="393"/>
      <c r="WLL149" s="392"/>
      <c r="WLM149" s="395"/>
      <c r="WLN149" s="396"/>
      <c r="WLO149" s="397"/>
      <c r="WLP149" s="415"/>
      <c r="WLQ149" s="393"/>
      <c r="WLR149" s="392"/>
      <c r="WLS149" s="395"/>
      <c r="WLT149" s="396"/>
      <c r="WLU149" s="397"/>
      <c r="WLV149" s="415"/>
      <c r="WLW149" s="393"/>
      <c r="WLX149" s="392"/>
      <c r="WLY149" s="395"/>
      <c r="WLZ149" s="396"/>
      <c r="WMA149" s="397"/>
      <c r="WMB149" s="415"/>
      <c r="WMC149" s="393"/>
      <c r="WMD149" s="392"/>
      <c r="WME149" s="395"/>
      <c r="WMF149" s="396"/>
      <c r="WMG149" s="397"/>
      <c r="WMH149" s="415"/>
      <c r="WMI149" s="393"/>
      <c r="WMJ149" s="392"/>
      <c r="WMK149" s="395"/>
      <c r="WML149" s="396"/>
      <c r="WMM149" s="397"/>
      <c r="WMN149" s="415"/>
      <c r="WMO149" s="393"/>
      <c r="WMP149" s="392"/>
      <c r="WMQ149" s="395"/>
      <c r="WMR149" s="396"/>
      <c r="WMS149" s="397"/>
      <c r="WMT149" s="415"/>
      <c r="WMU149" s="393"/>
      <c r="WMV149" s="392"/>
      <c r="WMW149" s="395"/>
      <c r="WMX149" s="396"/>
      <c r="WMY149" s="397"/>
      <c r="WMZ149" s="415"/>
      <c r="WNA149" s="393"/>
      <c r="WNB149" s="392"/>
      <c r="WNC149" s="395"/>
      <c r="WND149" s="396"/>
      <c r="WNE149" s="397"/>
      <c r="WNF149" s="415"/>
      <c r="WNG149" s="393"/>
      <c r="WNH149" s="392"/>
      <c r="WNI149" s="395"/>
      <c r="WNJ149" s="396"/>
      <c r="WNK149" s="397"/>
      <c r="WNL149" s="415"/>
      <c r="WNM149" s="393"/>
      <c r="WNN149" s="392"/>
      <c r="WNO149" s="395"/>
      <c r="WNP149" s="396"/>
      <c r="WNQ149" s="397"/>
      <c r="WNR149" s="415"/>
      <c r="WNS149" s="393"/>
      <c r="WNT149" s="392"/>
      <c r="WNU149" s="395"/>
      <c r="WNV149" s="396"/>
      <c r="WNW149" s="397"/>
      <c r="WNX149" s="415"/>
      <c r="WNY149" s="393"/>
      <c r="WNZ149" s="392"/>
      <c r="WOA149" s="395"/>
      <c r="WOB149" s="396"/>
      <c r="WOC149" s="397"/>
      <c r="WOD149" s="415"/>
      <c r="WOE149" s="393"/>
      <c r="WOF149" s="392"/>
      <c r="WOG149" s="395"/>
      <c r="WOH149" s="396"/>
      <c r="WOI149" s="397"/>
      <c r="WOJ149" s="415"/>
      <c r="WOK149" s="393"/>
      <c r="WOL149" s="392"/>
      <c r="WOM149" s="395"/>
      <c r="WON149" s="396"/>
      <c r="WOO149" s="397"/>
      <c r="WOP149" s="415"/>
      <c r="WOQ149" s="393"/>
      <c r="WOR149" s="392"/>
      <c r="WOS149" s="395"/>
      <c r="WOT149" s="396"/>
      <c r="WOU149" s="397"/>
      <c r="WOV149" s="415"/>
      <c r="WOW149" s="393"/>
      <c r="WOX149" s="392"/>
      <c r="WOY149" s="395"/>
      <c r="WOZ149" s="396"/>
      <c r="WPA149" s="397"/>
      <c r="WPB149" s="415"/>
      <c r="WPC149" s="393"/>
      <c r="WPD149" s="392"/>
      <c r="WPE149" s="395"/>
      <c r="WPF149" s="396"/>
      <c r="WPG149" s="397"/>
      <c r="WPH149" s="415"/>
      <c r="WPI149" s="393"/>
      <c r="WPJ149" s="392"/>
      <c r="WPK149" s="395"/>
      <c r="WPL149" s="396"/>
      <c r="WPM149" s="397"/>
      <c r="WPN149" s="415"/>
      <c r="WPO149" s="393"/>
      <c r="WPP149" s="392"/>
      <c r="WPQ149" s="395"/>
      <c r="WPR149" s="396"/>
      <c r="WPS149" s="397"/>
      <c r="WPT149" s="415"/>
      <c r="WPU149" s="393"/>
      <c r="WPV149" s="392"/>
      <c r="WPW149" s="395"/>
      <c r="WPX149" s="396"/>
      <c r="WPY149" s="397"/>
      <c r="WPZ149" s="415"/>
      <c r="WQA149" s="393"/>
      <c r="WQB149" s="392"/>
      <c r="WQC149" s="395"/>
      <c r="WQD149" s="396"/>
      <c r="WQE149" s="397"/>
      <c r="WQF149" s="415"/>
      <c r="WQG149" s="393"/>
      <c r="WQH149" s="392"/>
      <c r="WQI149" s="395"/>
      <c r="WQJ149" s="396"/>
      <c r="WQK149" s="397"/>
      <c r="WQL149" s="415"/>
      <c r="WQM149" s="393"/>
      <c r="WQN149" s="392"/>
      <c r="WQO149" s="395"/>
      <c r="WQP149" s="396"/>
      <c r="WQQ149" s="397"/>
      <c r="WQR149" s="415"/>
      <c r="WQS149" s="393"/>
      <c r="WQT149" s="392"/>
      <c r="WQU149" s="395"/>
      <c r="WQV149" s="396"/>
      <c r="WQW149" s="397"/>
      <c r="WQX149" s="415"/>
      <c r="WQY149" s="393"/>
      <c r="WQZ149" s="392"/>
      <c r="WRA149" s="395"/>
      <c r="WRB149" s="396"/>
      <c r="WRC149" s="397"/>
      <c r="WRD149" s="415"/>
      <c r="WRE149" s="393"/>
      <c r="WRF149" s="392"/>
      <c r="WRG149" s="395"/>
      <c r="WRH149" s="396"/>
      <c r="WRI149" s="397"/>
      <c r="WRJ149" s="415"/>
      <c r="WRK149" s="393"/>
      <c r="WRL149" s="392"/>
      <c r="WRM149" s="395"/>
      <c r="WRN149" s="396"/>
      <c r="WRO149" s="397"/>
      <c r="WRP149" s="415"/>
      <c r="WRQ149" s="393"/>
      <c r="WRR149" s="392"/>
      <c r="WRS149" s="395"/>
      <c r="WRT149" s="396"/>
      <c r="WRU149" s="397"/>
      <c r="WRV149" s="415"/>
      <c r="WRW149" s="393"/>
      <c r="WRX149" s="392"/>
      <c r="WRY149" s="395"/>
      <c r="WRZ149" s="396"/>
      <c r="WSA149" s="397"/>
      <c r="WSB149" s="415"/>
      <c r="WSC149" s="393"/>
      <c r="WSD149" s="392"/>
      <c r="WSE149" s="395"/>
      <c r="WSF149" s="396"/>
      <c r="WSG149" s="397"/>
      <c r="WSH149" s="415"/>
      <c r="WSI149" s="393"/>
      <c r="WSJ149" s="392"/>
      <c r="WSK149" s="395"/>
      <c r="WSL149" s="396"/>
      <c r="WSM149" s="397"/>
      <c r="WSN149" s="415"/>
      <c r="WSO149" s="393"/>
      <c r="WSP149" s="392"/>
      <c r="WSQ149" s="395"/>
      <c r="WSR149" s="396"/>
      <c r="WSS149" s="397"/>
      <c r="WST149" s="415"/>
      <c r="WSU149" s="393"/>
      <c r="WSV149" s="392"/>
      <c r="WSW149" s="395"/>
      <c r="WSX149" s="396"/>
      <c r="WSY149" s="397"/>
      <c r="WSZ149" s="415"/>
      <c r="WTA149" s="393"/>
      <c r="WTB149" s="392"/>
      <c r="WTC149" s="395"/>
      <c r="WTD149" s="396"/>
      <c r="WTE149" s="397"/>
      <c r="WTF149" s="415"/>
      <c r="WTG149" s="393"/>
      <c r="WTH149" s="392"/>
      <c r="WTI149" s="395"/>
      <c r="WTJ149" s="396"/>
      <c r="WTK149" s="397"/>
      <c r="WTL149" s="415"/>
      <c r="WTM149" s="393"/>
      <c r="WTN149" s="392"/>
      <c r="WTO149" s="395"/>
      <c r="WTP149" s="396"/>
      <c r="WTQ149" s="397"/>
      <c r="WTR149" s="415"/>
      <c r="WTS149" s="393"/>
      <c r="WTT149" s="392"/>
      <c r="WTU149" s="395"/>
      <c r="WTV149" s="396"/>
      <c r="WTW149" s="397"/>
      <c r="WTX149" s="415"/>
      <c r="WTY149" s="393"/>
      <c r="WTZ149" s="392"/>
      <c r="WUA149" s="395"/>
      <c r="WUB149" s="396"/>
      <c r="WUC149" s="397"/>
      <c r="WUD149" s="415"/>
      <c r="WUE149" s="393"/>
      <c r="WUF149" s="392"/>
      <c r="WUG149" s="395"/>
      <c r="WUH149" s="396"/>
      <c r="WUI149" s="397"/>
      <c r="WUJ149" s="415"/>
      <c r="WUK149" s="393"/>
      <c r="WUL149" s="392"/>
      <c r="WUM149" s="395"/>
      <c r="WUN149" s="396"/>
      <c r="WUO149" s="397"/>
      <c r="WUP149" s="415"/>
      <c r="WUQ149" s="393"/>
      <c r="WUR149" s="392"/>
      <c r="WUS149" s="395"/>
      <c r="WUT149" s="396"/>
      <c r="WUU149" s="397"/>
      <c r="WUV149" s="415"/>
      <c r="WUW149" s="393"/>
      <c r="WUX149" s="392"/>
      <c r="WUY149" s="395"/>
      <c r="WUZ149" s="396"/>
      <c r="WVA149" s="397"/>
      <c r="WVB149" s="415"/>
      <c r="WVC149" s="393"/>
      <c r="WVD149" s="392"/>
      <c r="WVE149" s="395"/>
      <c r="WVF149" s="396"/>
      <c r="WVG149" s="397"/>
      <c r="WVH149" s="415"/>
      <c r="WVI149" s="393"/>
      <c r="WVJ149" s="392"/>
      <c r="WVK149" s="395"/>
      <c r="WVL149" s="396"/>
      <c r="WVM149" s="397"/>
      <c r="WVN149" s="415"/>
      <c r="WVO149" s="393"/>
      <c r="WVP149" s="392"/>
      <c r="WVQ149" s="395"/>
      <c r="WVR149" s="396"/>
      <c r="WVS149" s="397"/>
      <c r="WVT149" s="415"/>
      <c r="WVU149" s="393"/>
      <c r="WVV149" s="392"/>
      <c r="WVW149" s="395"/>
      <c r="WVX149" s="396"/>
      <c r="WVY149" s="397"/>
      <c r="WVZ149" s="415"/>
      <c r="WWA149" s="393"/>
      <c r="WWB149" s="392"/>
      <c r="WWC149" s="395"/>
      <c r="WWD149" s="396"/>
      <c r="WWE149" s="397"/>
      <c r="WWF149" s="415"/>
      <c r="WWG149" s="393"/>
      <c r="WWH149" s="392"/>
      <c r="WWI149" s="395"/>
      <c r="WWJ149" s="396"/>
      <c r="WWK149" s="397"/>
      <c r="WWL149" s="415"/>
      <c r="WWM149" s="393"/>
      <c r="WWN149" s="392"/>
      <c r="WWO149" s="395"/>
      <c r="WWP149" s="396"/>
      <c r="WWQ149" s="397"/>
      <c r="WWR149" s="415"/>
      <c r="WWS149" s="393"/>
      <c r="WWT149" s="392"/>
      <c r="WWU149" s="395"/>
      <c r="WWV149" s="396"/>
      <c r="WWW149" s="397"/>
      <c r="WWX149" s="415"/>
      <c r="WWY149" s="393"/>
      <c r="WWZ149" s="392"/>
      <c r="WXA149" s="395"/>
      <c r="WXB149" s="396"/>
      <c r="WXC149" s="397"/>
      <c r="WXD149" s="415"/>
      <c r="WXE149" s="393"/>
      <c r="WXF149" s="392"/>
      <c r="WXG149" s="395"/>
      <c r="WXH149" s="396"/>
      <c r="WXI149" s="397"/>
      <c r="WXJ149" s="415"/>
      <c r="WXK149" s="393"/>
      <c r="WXL149" s="392"/>
      <c r="WXM149" s="395"/>
      <c r="WXN149" s="396"/>
      <c r="WXO149" s="397"/>
      <c r="WXP149" s="415"/>
      <c r="WXQ149" s="393"/>
      <c r="WXR149" s="392"/>
      <c r="WXS149" s="395"/>
      <c r="WXT149" s="396"/>
      <c r="WXU149" s="397"/>
      <c r="WXV149" s="415"/>
      <c r="WXW149" s="393"/>
      <c r="WXX149" s="392"/>
      <c r="WXY149" s="395"/>
      <c r="WXZ149" s="396"/>
      <c r="WYA149" s="397"/>
      <c r="WYB149" s="415"/>
      <c r="WYC149" s="393"/>
      <c r="WYD149" s="392"/>
      <c r="WYE149" s="395"/>
      <c r="WYF149" s="396"/>
      <c r="WYG149" s="397"/>
      <c r="WYH149" s="415"/>
      <c r="WYI149" s="393"/>
      <c r="WYJ149" s="392"/>
      <c r="WYK149" s="395"/>
      <c r="WYL149" s="396"/>
      <c r="WYM149" s="397"/>
      <c r="WYN149" s="415"/>
      <c r="WYO149" s="393"/>
      <c r="WYP149" s="392"/>
      <c r="WYQ149" s="395"/>
      <c r="WYR149" s="396"/>
      <c r="WYS149" s="397"/>
      <c r="WYT149" s="415"/>
      <c r="WYU149" s="393"/>
      <c r="WYV149" s="392"/>
      <c r="WYW149" s="395"/>
      <c r="WYX149" s="396"/>
      <c r="WYY149" s="397"/>
      <c r="WYZ149" s="415"/>
      <c r="WZA149" s="393"/>
      <c r="WZB149" s="392"/>
      <c r="WZC149" s="395"/>
      <c r="WZD149" s="396"/>
      <c r="WZE149" s="397"/>
      <c r="WZF149" s="415"/>
      <c r="WZG149" s="393"/>
      <c r="WZH149" s="392"/>
      <c r="WZI149" s="395"/>
      <c r="WZJ149" s="396"/>
      <c r="WZK149" s="397"/>
      <c r="WZL149" s="415"/>
      <c r="WZM149" s="393"/>
      <c r="WZN149" s="392"/>
      <c r="WZO149" s="395"/>
      <c r="WZP149" s="396"/>
      <c r="WZQ149" s="397"/>
      <c r="WZR149" s="415"/>
      <c r="WZS149" s="393"/>
      <c r="WZT149" s="392"/>
      <c r="WZU149" s="395"/>
      <c r="WZV149" s="396"/>
      <c r="WZW149" s="397"/>
      <c r="WZX149" s="415"/>
      <c r="WZY149" s="393"/>
      <c r="WZZ149" s="392"/>
      <c r="XAA149" s="395"/>
      <c r="XAB149" s="396"/>
      <c r="XAC149" s="397"/>
      <c r="XAD149" s="415"/>
      <c r="XAE149" s="393"/>
      <c r="XAF149" s="392"/>
      <c r="XAG149" s="395"/>
      <c r="XAH149" s="396"/>
      <c r="XAI149" s="397"/>
      <c r="XAJ149" s="415"/>
      <c r="XAK149" s="393"/>
      <c r="XAL149" s="392"/>
      <c r="XAM149" s="395"/>
      <c r="XAN149" s="396"/>
      <c r="XAO149" s="397"/>
      <c r="XAP149" s="415"/>
      <c r="XAQ149" s="393"/>
      <c r="XAR149" s="392"/>
      <c r="XAS149" s="395"/>
      <c r="XAT149" s="396"/>
      <c r="XAU149" s="397"/>
      <c r="XAV149" s="415"/>
      <c r="XAW149" s="393"/>
      <c r="XAX149" s="392"/>
      <c r="XAY149" s="395"/>
      <c r="XAZ149" s="396"/>
      <c r="XBA149" s="397"/>
      <c r="XBB149" s="415"/>
      <c r="XBC149" s="393"/>
      <c r="XBD149" s="392"/>
      <c r="XBE149" s="395"/>
      <c r="XBF149" s="396"/>
      <c r="XBG149" s="397"/>
      <c r="XBH149" s="415"/>
      <c r="XBI149" s="393"/>
      <c r="XBJ149" s="392"/>
      <c r="XBK149" s="395"/>
      <c r="XBL149" s="396"/>
      <c r="XBM149" s="397"/>
      <c r="XBN149" s="415"/>
      <c r="XBO149" s="393"/>
      <c r="XBP149" s="392"/>
      <c r="XBQ149" s="395"/>
      <c r="XBR149" s="396"/>
      <c r="XBS149" s="397"/>
      <c r="XBT149" s="415"/>
      <c r="XBU149" s="393"/>
      <c r="XBV149" s="392"/>
      <c r="XBW149" s="395"/>
      <c r="XBX149" s="396"/>
      <c r="XBY149" s="397"/>
      <c r="XBZ149" s="415"/>
      <c r="XCA149" s="393"/>
      <c r="XCB149" s="392"/>
      <c r="XCC149" s="395"/>
      <c r="XCD149" s="396"/>
      <c r="XCE149" s="397"/>
      <c r="XCF149" s="415"/>
      <c r="XCG149" s="393"/>
      <c r="XCH149" s="392"/>
      <c r="XCI149" s="395"/>
      <c r="XCJ149" s="396"/>
      <c r="XCK149" s="397"/>
      <c r="XCL149" s="415"/>
      <c r="XCM149" s="393"/>
      <c r="XCN149" s="392"/>
      <c r="XCO149" s="395"/>
      <c r="XCP149" s="396"/>
      <c r="XCQ149" s="397"/>
      <c r="XCR149" s="415"/>
      <c r="XCS149" s="393"/>
      <c r="XCT149" s="392"/>
      <c r="XCU149" s="395"/>
      <c r="XCV149" s="396"/>
      <c r="XCW149" s="397"/>
      <c r="XCX149" s="415"/>
      <c r="XCY149" s="393"/>
      <c r="XCZ149" s="392"/>
      <c r="XDA149" s="395"/>
      <c r="XDB149" s="396"/>
      <c r="XDC149" s="397"/>
      <c r="XDD149" s="415"/>
      <c r="XDE149" s="393"/>
      <c r="XDF149" s="392"/>
      <c r="XDG149" s="395"/>
      <c r="XDH149" s="396"/>
      <c r="XDI149" s="397"/>
      <c r="XDJ149" s="415"/>
      <c r="XDK149" s="393"/>
      <c r="XDL149" s="392"/>
      <c r="XDM149" s="395"/>
      <c r="XDN149" s="396"/>
      <c r="XDO149" s="397"/>
      <c r="XDP149" s="415"/>
      <c r="XDQ149" s="393"/>
      <c r="XDR149" s="392"/>
      <c r="XDS149" s="395"/>
      <c r="XDT149" s="396"/>
      <c r="XDU149" s="397"/>
      <c r="XDV149" s="415"/>
      <c r="XDW149" s="393"/>
      <c r="XDX149" s="392"/>
      <c r="XDY149" s="395"/>
      <c r="XDZ149" s="396"/>
      <c r="XEA149" s="397"/>
      <c r="XEB149" s="415"/>
      <c r="XEC149" s="393"/>
      <c r="XED149" s="392"/>
      <c r="XEE149" s="395"/>
      <c r="XEF149" s="396"/>
      <c r="XEG149" s="397"/>
      <c r="XEH149" s="415"/>
      <c r="XEI149" s="393"/>
      <c r="XEJ149" s="392"/>
      <c r="XEK149" s="395"/>
      <c r="XEL149" s="396"/>
      <c r="XEM149" s="397"/>
      <c r="XEN149" s="415"/>
      <c r="XEO149" s="393"/>
      <c r="XEP149" s="392"/>
      <c r="XEQ149" s="395"/>
      <c r="XER149" s="396"/>
      <c r="XES149" s="397"/>
      <c r="XET149" s="415"/>
      <c r="XEU149" s="393"/>
      <c r="XEV149" s="392"/>
      <c r="XEW149" s="395"/>
      <c r="XEX149" s="396"/>
      <c r="XEY149" s="397"/>
      <c r="XEZ149" s="415"/>
      <c r="XFA149" s="393"/>
      <c r="XFB149" s="392"/>
      <c r="XFC149" s="395"/>
      <c r="XFD149" s="396"/>
    </row>
    <row r="150" spans="1:16384" ht="15" customHeight="1" x14ac:dyDescent="0.25">
      <c r="A150" s="359"/>
      <c r="B150" s="349"/>
      <c r="C150" s="349"/>
      <c r="D150" s="349"/>
      <c r="E150" s="609" t="s">
        <v>335</v>
      </c>
      <c r="F150" s="654" t="s">
        <v>319</v>
      </c>
      <c r="G150" s="654"/>
      <c r="H150" s="654"/>
      <c r="I150" s="654"/>
      <c r="J150" s="663"/>
      <c r="K150" s="517" t="s">
        <v>2</v>
      </c>
      <c r="L150" s="493">
        <v>4</v>
      </c>
      <c r="M150" s="391">
        <v>1</v>
      </c>
      <c r="N150" s="368">
        <f t="shared" ref="N150:N151" si="19">+L150*M150</f>
        <v>4</v>
      </c>
      <c r="O150" s="368">
        <v>1</v>
      </c>
      <c r="P150" s="421">
        <f t="shared" ref="P150:P151" si="20">+L150*O150</f>
        <v>4</v>
      </c>
      <c r="Q150" s="422"/>
      <c r="R150" s="349"/>
      <c r="S150" s="739"/>
      <c r="T150" s="383"/>
      <c r="U150" s="383"/>
      <c r="V150" s="383"/>
      <c r="W150" s="383"/>
      <c r="X150" s="383"/>
      <c r="Y150" s="383"/>
      <c r="Z150" s="383"/>
      <c r="AA150" s="383"/>
      <c r="AB150" s="383"/>
      <c r="AC150" s="383"/>
      <c r="AD150" s="383"/>
      <c r="AE150" s="383"/>
      <c r="AF150" s="383"/>
      <c r="AG150" s="383"/>
      <c r="AH150" s="383"/>
      <c r="AI150" s="383"/>
      <c r="AJ150" s="383"/>
      <c r="AK150" s="383"/>
      <c r="AL150" s="383"/>
      <c r="AM150" s="383"/>
      <c r="AN150" s="383"/>
      <c r="AO150" s="383"/>
      <c r="AP150" s="383"/>
      <c r="AQ150" s="383"/>
      <c r="AR150" s="383"/>
      <c r="AS150" s="383"/>
      <c r="CJ150" s="383"/>
      <c r="CK150" s="383"/>
      <c r="CL150" s="383"/>
      <c r="CM150" s="383"/>
      <c r="CN150" s="383"/>
      <c r="CO150" s="383"/>
      <c r="CP150" s="383"/>
      <c r="CQ150" s="383"/>
      <c r="CR150" s="383"/>
      <c r="CS150" s="383"/>
      <c r="CT150" s="383"/>
      <c r="CU150" s="383"/>
      <c r="CV150" s="383"/>
      <c r="CW150" s="383"/>
      <c r="CX150" s="383"/>
      <c r="CY150" s="383"/>
      <c r="CZ150" s="383"/>
      <c r="DA150" s="383"/>
      <c r="DB150" s="383"/>
      <c r="DC150" s="383"/>
      <c r="DD150" s="383"/>
      <c r="DE150" s="383"/>
      <c r="DF150" s="383"/>
      <c r="DG150" s="383"/>
      <c r="DH150" s="383"/>
      <c r="DI150" s="383"/>
      <c r="DJ150" s="383"/>
      <c r="DK150" s="383"/>
      <c r="DL150" s="383"/>
      <c r="DM150" s="383"/>
      <c r="DN150" s="383"/>
      <c r="DO150" s="383"/>
      <c r="DP150" s="383"/>
      <c r="DQ150" s="383"/>
      <c r="DR150" s="383"/>
      <c r="DS150" s="383"/>
      <c r="DT150" s="383"/>
      <c r="DU150" s="383"/>
      <c r="DV150" s="383"/>
      <c r="DW150" s="383"/>
      <c r="DX150" s="383"/>
      <c r="DY150" s="383"/>
      <c r="DZ150" s="383"/>
      <c r="EA150" s="383"/>
      <c r="EB150" s="383"/>
      <c r="EC150" s="383"/>
      <c r="ED150" s="383"/>
      <c r="EE150" s="383"/>
      <c r="EF150" s="383"/>
      <c r="EG150" s="383"/>
      <c r="EH150" s="383"/>
      <c r="EI150" s="383"/>
      <c r="EJ150" s="383"/>
      <c r="EK150" s="383"/>
      <c r="EL150" s="383"/>
      <c r="EM150" s="383"/>
      <c r="EN150" s="383"/>
      <c r="EO150" s="383"/>
      <c r="EP150" s="383"/>
      <c r="EQ150" s="383"/>
      <c r="ER150" s="383"/>
      <c r="ES150" s="383"/>
      <c r="ET150" s="383"/>
      <c r="EU150" s="383"/>
      <c r="EV150" s="383"/>
      <c r="EW150" s="383"/>
      <c r="EX150" s="383"/>
      <c r="EY150" s="383"/>
      <c r="EZ150" s="383"/>
      <c r="FA150" s="383"/>
      <c r="FB150" s="383"/>
      <c r="FC150" s="383"/>
      <c r="FD150" s="383"/>
      <c r="FE150" s="383"/>
      <c r="FF150" s="383"/>
      <c r="FG150" s="383"/>
      <c r="FH150" s="383"/>
      <c r="FI150" s="383"/>
      <c r="FJ150" s="383"/>
      <c r="FK150" s="383"/>
      <c r="FL150" s="383"/>
      <c r="FM150" s="383"/>
      <c r="FN150" s="383"/>
      <c r="FO150" s="383"/>
      <c r="FP150" s="383"/>
      <c r="FQ150" s="383"/>
      <c r="FR150" s="383"/>
      <c r="FS150" s="383"/>
      <c r="FT150" s="383"/>
      <c r="FU150" s="383"/>
      <c r="FV150" s="383"/>
      <c r="FW150" s="383"/>
      <c r="FX150" s="383"/>
      <c r="FY150" s="383"/>
      <c r="FZ150" s="383"/>
      <c r="GA150" s="383"/>
      <c r="GB150" s="383"/>
      <c r="GC150" s="383"/>
      <c r="GD150" s="383"/>
      <c r="GE150" s="383"/>
      <c r="GF150" s="383"/>
      <c r="GG150" s="383"/>
      <c r="GH150" s="383"/>
      <c r="GI150" s="383"/>
      <c r="GJ150" s="383"/>
      <c r="GK150" s="383"/>
      <c r="GL150" s="383"/>
      <c r="GM150" s="383"/>
      <c r="GN150" s="383"/>
      <c r="GO150" s="383"/>
      <c r="GP150" s="383"/>
      <c r="GQ150" s="383"/>
      <c r="GR150" s="383"/>
      <c r="GS150" s="383"/>
      <c r="GT150" s="383"/>
      <c r="GU150" s="383"/>
      <c r="GV150" s="383"/>
      <c r="GW150" s="383"/>
      <c r="GX150" s="383"/>
      <c r="GY150" s="383"/>
      <c r="GZ150" s="383"/>
      <c r="HA150" s="383"/>
      <c r="HB150" s="383"/>
      <c r="HC150" s="383"/>
      <c r="HD150" s="383"/>
      <c r="HE150" s="383"/>
      <c r="HF150" s="383"/>
      <c r="HG150" s="383"/>
      <c r="HH150" s="383"/>
      <c r="HI150" s="383"/>
      <c r="HJ150" s="383"/>
      <c r="HK150" s="383"/>
      <c r="HL150" s="383"/>
      <c r="HM150" s="383"/>
      <c r="HN150" s="383"/>
      <c r="HO150" s="383"/>
      <c r="HP150" s="383"/>
      <c r="HQ150" s="383"/>
      <c r="HR150" s="383"/>
      <c r="HS150" s="383"/>
      <c r="HT150" s="383"/>
      <c r="HU150" s="383"/>
      <c r="HV150" s="383"/>
      <c r="HW150" s="383"/>
      <c r="HX150" s="383"/>
      <c r="HY150" s="383"/>
      <c r="HZ150" s="383"/>
      <c r="IA150" s="383"/>
      <c r="IB150" s="383"/>
      <c r="IC150" s="383"/>
      <c r="ID150" s="383"/>
      <c r="IE150" s="383"/>
      <c r="IF150" s="383"/>
      <c r="IG150" s="383"/>
      <c r="IH150" s="383"/>
      <c r="II150" s="383"/>
      <c r="IJ150" s="383"/>
      <c r="IK150" s="383"/>
      <c r="IL150" s="383"/>
      <c r="IM150" s="383"/>
      <c r="IN150" s="383"/>
      <c r="IO150" s="383"/>
      <c r="IP150" s="383"/>
      <c r="IQ150" s="383"/>
      <c r="IR150" s="383"/>
      <c r="IS150" s="383"/>
      <c r="IT150" s="383"/>
      <c r="IU150" s="383"/>
      <c r="IV150" s="383"/>
      <c r="IW150" s="383"/>
      <c r="IX150" s="383"/>
      <c r="IY150" s="383"/>
      <c r="IZ150" s="383"/>
      <c r="JA150" s="383"/>
      <c r="JB150" s="383"/>
      <c r="JC150" s="383"/>
      <c r="JD150" s="383"/>
      <c r="JE150" s="383"/>
      <c r="JF150" s="383"/>
      <c r="JG150" s="383"/>
      <c r="JH150" s="383"/>
      <c r="JI150" s="383"/>
      <c r="JJ150" s="383"/>
      <c r="JK150" s="383"/>
      <c r="JL150" s="383"/>
      <c r="JM150" s="383"/>
      <c r="JN150" s="383"/>
      <c r="JO150" s="383"/>
      <c r="JP150" s="383"/>
      <c r="JQ150" s="383"/>
      <c r="JR150" s="383"/>
      <c r="JS150" s="383"/>
      <c r="JT150" s="383"/>
      <c r="JU150" s="383"/>
      <c r="JV150" s="383"/>
      <c r="JW150" s="383"/>
      <c r="JX150" s="383"/>
      <c r="JY150" s="383"/>
      <c r="JZ150" s="383"/>
      <c r="KA150" s="383"/>
      <c r="KB150" s="383"/>
      <c r="KC150" s="383"/>
      <c r="KD150" s="383"/>
      <c r="KE150" s="383"/>
      <c r="KF150" s="383"/>
      <c r="KG150" s="383"/>
      <c r="KH150" s="383"/>
      <c r="KI150" s="383"/>
      <c r="KJ150" s="383"/>
      <c r="KK150" s="383"/>
      <c r="KL150" s="383"/>
      <c r="KM150" s="383"/>
      <c r="KN150" s="383"/>
      <c r="KO150" s="383"/>
      <c r="KP150" s="383"/>
      <c r="KQ150" s="383"/>
      <c r="KR150" s="383"/>
      <c r="KS150" s="383"/>
      <c r="KT150" s="383"/>
      <c r="KU150" s="383"/>
    </row>
    <row r="151" spans="1:16384" x14ac:dyDescent="0.25">
      <c r="A151" s="359"/>
      <c r="B151" s="349"/>
      <c r="C151" s="349"/>
      <c r="D151" s="349"/>
      <c r="E151" s="608" t="s">
        <v>336</v>
      </c>
      <c r="F151" s="735" t="s">
        <v>138</v>
      </c>
      <c r="G151" s="735"/>
      <c r="H151" s="735"/>
      <c r="I151" s="735"/>
      <c r="J151" s="736"/>
      <c r="K151" s="517" t="s">
        <v>2</v>
      </c>
      <c r="L151" s="493">
        <v>3</v>
      </c>
      <c r="M151" s="391">
        <v>1</v>
      </c>
      <c r="N151" s="368">
        <f t="shared" si="19"/>
        <v>3</v>
      </c>
      <c r="O151" s="368">
        <v>1</v>
      </c>
      <c r="P151" s="421">
        <f t="shared" si="20"/>
        <v>3</v>
      </c>
      <c r="Q151" s="741" t="s">
        <v>216</v>
      </c>
      <c r="R151" s="742"/>
      <c r="S151" s="739"/>
      <c r="T151" s="383"/>
      <c r="U151" s="383"/>
      <c r="V151" s="383"/>
      <c r="W151" s="383"/>
      <c r="X151" s="383"/>
      <c r="Y151" s="383"/>
      <c r="Z151" s="383"/>
      <c r="AA151" s="383"/>
      <c r="AB151" s="383"/>
      <c r="AC151" s="383"/>
      <c r="AD151" s="383"/>
      <c r="AE151" s="383"/>
      <c r="AF151" s="383"/>
      <c r="AG151" s="383"/>
      <c r="AH151" s="383"/>
      <c r="AI151" s="383"/>
      <c r="AJ151" s="383"/>
      <c r="AK151" s="383"/>
      <c r="AL151" s="383"/>
      <c r="AM151" s="383"/>
      <c r="AN151" s="383"/>
      <c r="AO151" s="383"/>
      <c r="AP151" s="383"/>
      <c r="AQ151" s="383"/>
      <c r="AR151" s="383"/>
      <c r="AS151" s="383"/>
      <c r="CJ151" s="383"/>
      <c r="CK151" s="383"/>
      <c r="CL151" s="383"/>
      <c r="CM151" s="383"/>
      <c r="CN151" s="383"/>
      <c r="CO151" s="383"/>
      <c r="CP151" s="383"/>
      <c r="CQ151" s="383"/>
      <c r="CR151" s="383"/>
      <c r="CS151" s="383"/>
      <c r="CT151" s="383"/>
      <c r="CU151" s="383"/>
      <c r="CV151" s="383"/>
      <c r="CW151" s="383"/>
      <c r="CX151" s="383"/>
      <c r="CY151" s="383"/>
      <c r="CZ151" s="383"/>
      <c r="DA151" s="383"/>
      <c r="DB151" s="383"/>
      <c r="DC151" s="383"/>
      <c r="DD151" s="383"/>
      <c r="DE151" s="383"/>
      <c r="DF151" s="383"/>
      <c r="DG151" s="383"/>
      <c r="DH151" s="383"/>
      <c r="DI151" s="383"/>
      <c r="DJ151" s="383"/>
      <c r="DK151" s="383"/>
      <c r="DL151" s="383"/>
      <c r="DM151" s="383"/>
      <c r="DN151" s="383"/>
      <c r="DO151" s="383"/>
      <c r="DP151" s="383"/>
      <c r="DQ151" s="383"/>
      <c r="DR151" s="383"/>
      <c r="DS151" s="383"/>
      <c r="DT151" s="383"/>
      <c r="DU151" s="383"/>
      <c r="DV151" s="383"/>
      <c r="DW151" s="383"/>
      <c r="DX151" s="383"/>
      <c r="DY151" s="383"/>
      <c r="DZ151" s="383"/>
      <c r="EA151" s="383"/>
      <c r="EB151" s="383"/>
      <c r="EC151" s="383"/>
      <c r="ED151" s="383"/>
      <c r="EE151" s="383"/>
      <c r="EF151" s="383"/>
      <c r="EG151" s="383"/>
      <c r="EH151" s="383"/>
      <c r="EI151" s="383"/>
      <c r="EJ151" s="383"/>
      <c r="EK151" s="383"/>
      <c r="EL151" s="383"/>
      <c r="EM151" s="383"/>
      <c r="EN151" s="383"/>
      <c r="EO151" s="383"/>
      <c r="EP151" s="383"/>
      <c r="EQ151" s="383"/>
      <c r="ER151" s="383"/>
      <c r="ES151" s="383"/>
      <c r="ET151" s="383"/>
      <c r="EU151" s="383"/>
      <c r="EV151" s="383"/>
      <c r="EW151" s="383"/>
      <c r="EX151" s="383"/>
      <c r="EY151" s="383"/>
      <c r="EZ151" s="383"/>
      <c r="FA151" s="383"/>
      <c r="FB151" s="383"/>
      <c r="FC151" s="383"/>
      <c r="FD151" s="383"/>
      <c r="FE151" s="383"/>
      <c r="FF151" s="383"/>
      <c r="FG151" s="383"/>
      <c r="FH151" s="383"/>
      <c r="FI151" s="383"/>
      <c r="FJ151" s="383"/>
      <c r="FK151" s="383"/>
      <c r="FL151" s="383"/>
      <c r="FM151" s="383"/>
      <c r="FN151" s="383"/>
      <c r="FO151" s="383"/>
      <c r="FP151" s="383"/>
      <c r="FQ151" s="383"/>
      <c r="FR151" s="383"/>
      <c r="FS151" s="383"/>
      <c r="FT151" s="383"/>
      <c r="FU151" s="383"/>
      <c r="FV151" s="383"/>
      <c r="FW151" s="383"/>
      <c r="FX151" s="383"/>
      <c r="FY151" s="383"/>
      <c r="FZ151" s="383"/>
      <c r="GA151" s="383"/>
      <c r="GB151" s="383"/>
      <c r="GC151" s="383"/>
      <c r="GD151" s="383"/>
      <c r="GE151" s="383"/>
      <c r="GF151" s="383"/>
      <c r="GG151" s="383"/>
      <c r="GH151" s="383"/>
      <c r="GI151" s="383"/>
      <c r="GJ151" s="383"/>
      <c r="GK151" s="383"/>
      <c r="GL151" s="383"/>
      <c r="GM151" s="383"/>
      <c r="GN151" s="383"/>
      <c r="GO151" s="383"/>
      <c r="GP151" s="383"/>
      <c r="GQ151" s="383"/>
      <c r="GR151" s="383"/>
      <c r="GS151" s="383"/>
      <c r="GT151" s="383"/>
      <c r="GU151" s="383"/>
      <c r="GV151" s="383"/>
      <c r="GW151" s="383"/>
      <c r="GX151" s="383"/>
      <c r="GY151" s="383"/>
      <c r="GZ151" s="383"/>
      <c r="HA151" s="383"/>
      <c r="HB151" s="383"/>
      <c r="HC151" s="383"/>
      <c r="HD151" s="383"/>
      <c r="HE151" s="383"/>
      <c r="HF151" s="383"/>
      <c r="HG151" s="383"/>
      <c r="HH151" s="383"/>
      <c r="HI151" s="383"/>
      <c r="HJ151" s="383"/>
      <c r="HK151" s="383"/>
      <c r="HL151" s="383"/>
      <c r="HM151" s="383"/>
      <c r="HN151" s="383"/>
      <c r="HO151" s="383"/>
      <c r="HP151" s="383"/>
      <c r="HQ151" s="383"/>
      <c r="HR151" s="383"/>
      <c r="HS151" s="383"/>
      <c r="HT151" s="383"/>
      <c r="HU151" s="383"/>
      <c r="HV151" s="383"/>
      <c r="HW151" s="383"/>
      <c r="HX151" s="383"/>
      <c r="HY151" s="383"/>
      <c r="HZ151" s="383"/>
      <c r="IA151" s="383"/>
      <c r="IB151" s="383"/>
      <c r="IC151" s="383"/>
      <c r="ID151" s="383"/>
      <c r="IE151" s="383"/>
      <c r="IF151" s="383"/>
      <c r="IG151" s="383"/>
      <c r="IH151" s="383"/>
      <c r="II151" s="383"/>
      <c r="IJ151" s="383"/>
      <c r="IK151" s="383"/>
      <c r="IL151" s="383"/>
      <c r="IM151" s="383"/>
      <c r="IN151" s="383"/>
      <c r="IO151" s="383"/>
      <c r="IP151" s="383"/>
      <c r="IQ151" s="383"/>
      <c r="IR151" s="383"/>
      <c r="IS151" s="383"/>
      <c r="IT151" s="383"/>
      <c r="IU151" s="383"/>
      <c r="IV151" s="383"/>
      <c r="IW151" s="383"/>
      <c r="IX151" s="383"/>
      <c r="IY151" s="383"/>
      <c r="IZ151" s="383"/>
      <c r="JA151" s="383"/>
      <c r="JB151" s="383"/>
      <c r="JC151" s="383"/>
      <c r="JD151" s="383"/>
      <c r="JE151" s="383"/>
      <c r="JF151" s="383"/>
      <c r="JG151" s="383"/>
      <c r="JH151" s="383"/>
      <c r="JI151" s="383"/>
      <c r="JJ151" s="383"/>
      <c r="JK151" s="383"/>
      <c r="JL151" s="383"/>
      <c r="JM151" s="383"/>
      <c r="JN151" s="383"/>
      <c r="JO151" s="383"/>
      <c r="JP151" s="383"/>
      <c r="JQ151" s="383"/>
      <c r="JR151" s="383"/>
      <c r="JS151" s="383"/>
      <c r="JT151" s="383"/>
      <c r="JU151" s="383"/>
      <c r="JV151" s="383"/>
      <c r="JW151" s="383"/>
      <c r="JX151" s="383"/>
      <c r="JY151" s="383"/>
      <c r="JZ151" s="383"/>
      <c r="KA151" s="383"/>
      <c r="KB151" s="383"/>
      <c r="KC151" s="383"/>
      <c r="KD151" s="383"/>
      <c r="KE151" s="383"/>
      <c r="KF151" s="383"/>
      <c r="KG151" s="383"/>
      <c r="KH151" s="383"/>
      <c r="KI151" s="383"/>
      <c r="KJ151" s="383"/>
      <c r="KK151" s="383"/>
      <c r="KL151" s="383"/>
      <c r="KM151" s="383"/>
      <c r="KN151" s="383"/>
      <c r="KO151" s="383"/>
      <c r="KP151" s="383"/>
      <c r="KQ151" s="383"/>
      <c r="KR151" s="383"/>
      <c r="KS151" s="383"/>
      <c r="KT151" s="383"/>
      <c r="KU151" s="383"/>
    </row>
    <row r="152" spans="1:16384" ht="15.75" thickBot="1" x14ac:dyDescent="0.3">
      <c r="A152" s="507"/>
      <c r="B152" s="354"/>
      <c r="C152" s="354"/>
      <c r="D152" s="354"/>
      <c r="E152" s="354"/>
      <c r="F152" s="508"/>
      <c r="G152" s="354"/>
      <c r="H152" s="402"/>
      <c r="I152" s="403"/>
      <c r="J152" s="594"/>
      <c r="K152" s="509"/>
      <c r="L152" s="478"/>
      <c r="M152" s="486" t="s">
        <v>171</v>
      </c>
      <c r="N152" s="487">
        <f>SUM(N149:N151)</f>
        <v>12</v>
      </c>
      <c r="O152" s="486" t="s">
        <v>172</v>
      </c>
      <c r="P152" s="488">
        <f>SUM(P149:P151)</f>
        <v>12</v>
      </c>
      <c r="Q152" s="458">
        <f>+N152/P152*10</f>
        <v>10</v>
      </c>
      <c r="R152" s="489" t="str">
        <f>+IF(Q152&lt;7,"INACEPTABLE","ACEPTABLE")</f>
        <v>ACEPTABLE</v>
      </c>
      <c r="S152" s="740"/>
      <c r="T152" s="383"/>
      <c r="U152" s="383"/>
      <c r="V152" s="383"/>
      <c r="W152" s="383"/>
      <c r="AA152" s="383"/>
      <c r="AB152" s="383"/>
      <c r="AC152" s="383"/>
      <c r="AD152" s="383"/>
      <c r="AE152" s="383"/>
      <c r="AF152" s="383"/>
      <c r="AG152" s="383"/>
      <c r="AH152" s="383"/>
      <c r="AI152" s="383"/>
      <c r="AJ152" s="383"/>
      <c r="AK152" s="383"/>
      <c r="AL152" s="383"/>
      <c r="AM152" s="383"/>
      <c r="AN152" s="383"/>
      <c r="AO152" s="383"/>
      <c r="AP152" s="383"/>
      <c r="AQ152" s="383"/>
      <c r="AR152" s="383"/>
      <c r="AS152" s="383"/>
      <c r="CJ152" s="383"/>
      <c r="CK152" s="383"/>
      <c r="CL152" s="383"/>
      <c r="CM152" s="383"/>
      <c r="CN152" s="383"/>
      <c r="CO152" s="383"/>
      <c r="CP152" s="383"/>
      <c r="CQ152" s="383"/>
      <c r="CR152" s="383"/>
      <c r="CS152" s="383"/>
      <c r="CT152" s="383"/>
      <c r="CU152" s="383"/>
      <c r="CV152" s="383"/>
      <c r="CW152" s="383"/>
      <c r="CX152" s="383"/>
      <c r="CY152" s="383"/>
      <c r="CZ152" s="383"/>
      <c r="DA152" s="383"/>
      <c r="DB152" s="383"/>
      <c r="DC152" s="383"/>
      <c r="DD152" s="383"/>
      <c r="DE152" s="383"/>
      <c r="DF152" s="383"/>
      <c r="DG152" s="383"/>
      <c r="DH152" s="383"/>
      <c r="DI152" s="383"/>
      <c r="DJ152" s="383"/>
      <c r="DK152" s="383"/>
      <c r="DL152" s="383"/>
      <c r="DM152" s="383"/>
      <c r="DN152" s="383"/>
      <c r="DO152" s="383"/>
      <c r="DP152" s="383"/>
      <c r="DQ152" s="383"/>
      <c r="DR152" s="383"/>
      <c r="DS152" s="383"/>
      <c r="DT152" s="383"/>
      <c r="DU152" s="383"/>
      <c r="DV152" s="383"/>
      <c r="DW152" s="383"/>
      <c r="DX152" s="383"/>
      <c r="DY152" s="383"/>
      <c r="DZ152" s="383"/>
      <c r="EA152" s="383"/>
      <c r="EB152" s="383"/>
      <c r="EC152" s="383"/>
      <c r="ED152" s="383"/>
      <c r="EE152" s="383"/>
      <c r="EF152" s="383"/>
      <c r="EG152" s="383"/>
      <c r="EH152" s="383"/>
      <c r="EI152" s="383"/>
      <c r="EJ152" s="383"/>
      <c r="EK152" s="383"/>
      <c r="EL152" s="383"/>
      <c r="EM152" s="383"/>
      <c r="EN152" s="383"/>
      <c r="EO152" s="383"/>
      <c r="EP152" s="383"/>
      <c r="EQ152" s="383"/>
      <c r="ER152" s="383"/>
      <c r="ES152" s="383"/>
      <c r="ET152" s="383"/>
      <c r="EU152" s="383"/>
      <c r="EV152" s="383"/>
      <c r="EW152" s="383"/>
      <c r="EX152" s="383"/>
      <c r="EY152" s="383"/>
      <c r="EZ152" s="383"/>
      <c r="FA152" s="383"/>
      <c r="FB152" s="383"/>
      <c r="FC152" s="383"/>
      <c r="FD152" s="383"/>
      <c r="FE152" s="383"/>
      <c r="FF152" s="383"/>
      <c r="FG152" s="383"/>
      <c r="FH152" s="383"/>
      <c r="FI152" s="383"/>
      <c r="FJ152" s="383"/>
      <c r="FK152" s="383"/>
      <c r="FL152" s="383"/>
      <c r="FM152" s="383"/>
      <c r="FN152" s="383"/>
      <c r="FO152" s="383"/>
      <c r="FP152" s="383"/>
      <c r="FQ152" s="383"/>
      <c r="FR152" s="383"/>
      <c r="FS152" s="383"/>
      <c r="FT152" s="383"/>
      <c r="FU152" s="383"/>
      <c r="FV152" s="383"/>
      <c r="FW152" s="383"/>
      <c r="FX152" s="383"/>
      <c r="FY152" s="383"/>
      <c r="FZ152" s="383"/>
      <c r="GA152" s="383"/>
      <c r="GB152" s="383"/>
      <c r="GC152" s="383"/>
      <c r="GD152" s="383"/>
      <c r="GE152" s="383"/>
      <c r="GF152" s="383"/>
      <c r="GG152" s="383"/>
      <c r="GH152" s="383"/>
      <c r="GI152" s="383"/>
      <c r="GJ152" s="383"/>
      <c r="GK152" s="383"/>
      <c r="GL152" s="383"/>
      <c r="GM152" s="383"/>
      <c r="GN152" s="383"/>
      <c r="GO152" s="383"/>
      <c r="GP152" s="383"/>
      <c r="GQ152" s="383"/>
      <c r="GR152" s="383"/>
      <c r="GS152" s="383"/>
      <c r="GT152" s="383"/>
      <c r="GU152" s="383"/>
      <c r="GV152" s="383"/>
      <c r="GW152" s="383"/>
      <c r="GX152" s="383"/>
      <c r="GY152" s="383"/>
      <c r="GZ152" s="383"/>
      <c r="HA152" s="383"/>
      <c r="HB152" s="383"/>
      <c r="HC152" s="383"/>
      <c r="HD152" s="383"/>
      <c r="HE152" s="383"/>
      <c r="HF152" s="383"/>
      <c r="HG152" s="383"/>
      <c r="HH152" s="383"/>
      <c r="HI152" s="383"/>
      <c r="HJ152" s="383"/>
      <c r="HK152" s="383"/>
      <c r="HL152" s="383"/>
      <c r="HM152" s="383"/>
      <c r="HN152" s="383"/>
      <c r="HO152" s="383"/>
      <c r="HP152" s="383"/>
      <c r="HQ152" s="383"/>
      <c r="HR152" s="383"/>
      <c r="HS152" s="383"/>
      <c r="HT152" s="383"/>
      <c r="HU152" s="383"/>
      <c r="HV152" s="383"/>
      <c r="HW152" s="383"/>
      <c r="HX152" s="383"/>
      <c r="HY152" s="383"/>
      <c r="HZ152" s="383"/>
      <c r="IA152" s="383"/>
      <c r="IB152" s="383"/>
      <c r="IC152" s="383"/>
      <c r="ID152" s="383"/>
      <c r="IE152" s="383"/>
      <c r="IF152" s="383"/>
      <c r="IG152" s="383"/>
      <c r="IH152" s="383"/>
      <c r="II152" s="383"/>
      <c r="IJ152" s="383"/>
      <c r="IK152" s="383"/>
      <c r="IL152" s="383"/>
      <c r="IM152" s="383"/>
      <c r="IN152" s="383"/>
      <c r="IO152" s="383"/>
      <c r="IP152" s="383"/>
      <c r="IQ152" s="383"/>
      <c r="IR152" s="383"/>
      <c r="IS152" s="383"/>
      <c r="IT152" s="383"/>
      <c r="IU152" s="383"/>
      <c r="IV152" s="383"/>
      <c r="IW152" s="383"/>
      <c r="IX152" s="383"/>
      <c r="IY152" s="383"/>
      <c r="IZ152" s="383"/>
      <c r="JA152" s="383"/>
      <c r="JB152" s="383"/>
      <c r="JC152" s="383"/>
      <c r="JD152" s="383"/>
      <c r="JE152" s="383"/>
      <c r="JF152" s="383"/>
      <c r="JG152" s="383"/>
      <c r="JH152" s="383"/>
      <c r="JI152" s="383"/>
      <c r="JJ152" s="383"/>
      <c r="JK152" s="383"/>
      <c r="JL152" s="383"/>
      <c r="JM152" s="383"/>
      <c r="JN152" s="383"/>
      <c r="JO152" s="383"/>
      <c r="JP152" s="383"/>
      <c r="JQ152" s="383"/>
      <c r="JR152" s="383"/>
      <c r="JS152" s="383"/>
      <c r="JT152" s="383"/>
      <c r="JU152" s="383"/>
      <c r="JV152" s="383"/>
      <c r="JW152" s="383"/>
      <c r="JX152" s="383"/>
      <c r="JY152" s="383"/>
      <c r="JZ152" s="383"/>
      <c r="KA152" s="383"/>
      <c r="KB152" s="383"/>
      <c r="KC152" s="383"/>
      <c r="KD152" s="383"/>
      <c r="KE152" s="383"/>
      <c r="KF152" s="383"/>
      <c r="KG152" s="383"/>
      <c r="KH152" s="383"/>
      <c r="KI152" s="383"/>
      <c r="KJ152" s="383"/>
      <c r="KK152" s="383"/>
      <c r="KL152" s="383"/>
      <c r="KM152" s="383"/>
      <c r="KN152" s="383"/>
      <c r="KO152" s="383"/>
      <c r="KP152" s="383"/>
      <c r="KQ152" s="383"/>
      <c r="KR152" s="383"/>
      <c r="KS152" s="383"/>
      <c r="KT152" s="383"/>
      <c r="KU152" s="383"/>
    </row>
    <row r="153" spans="1:16384" ht="15.75" thickBot="1" x14ac:dyDescent="0.3">
      <c r="A153" s="385"/>
      <c r="B153" s="349"/>
      <c r="C153" s="349"/>
      <c r="D153" s="349"/>
      <c r="E153" s="349"/>
      <c r="F153" s="350"/>
      <c r="G153" s="349"/>
      <c r="H153" s="511"/>
      <c r="I153" s="512"/>
      <c r="J153" s="409"/>
      <c r="K153" s="409"/>
      <c r="L153" s="513"/>
      <c r="M153" s="481"/>
      <c r="N153" s="410"/>
      <c r="O153" s="481"/>
      <c r="P153" s="410"/>
      <c r="Q153" s="390"/>
      <c r="R153" s="389"/>
      <c r="S153" s="678"/>
      <c r="T153" s="383"/>
      <c r="U153" s="383"/>
      <c r="V153" s="383"/>
      <c r="W153" s="383"/>
      <c r="AA153" s="383"/>
      <c r="AB153" s="383"/>
      <c r="AC153" s="383"/>
      <c r="AD153" s="383"/>
      <c r="AE153" s="383"/>
      <c r="AF153" s="383"/>
      <c r="AG153" s="383"/>
      <c r="AH153" s="383"/>
      <c r="AI153" s="383"/>
      <c r="AJ153" s="383"/>
      <c r="AK153" s="383"/>
      <c r="AL153" s="383"/>
      <c r="AM153" s="383"/>
      <c r="AN153" s="383"/>
      <c r="AO153" s="383"/>
      <c r="AP153" s="383"/>
      <c r="AQ153" s="383"/>
      <c r="AR153" s="383"/>
      <c r="AS153" s="383"/>
      <c r="CJ153" s="383"/>
      <c r="CK153" s="383"/>
      <c r="CL153" s="383"/>
      <c r="CM153" s="383"/>
      <c r="CN153" s="383"/>
      <c r="CO153" s="383"/>
      <c r="CP153" s="383"/>
      <c r="CQ153" s="383"/>
      <c r="CR153" s="383"/>
      <c r="CS153" s="383"/>
      <c r="CT153" s="383"/>
      <c r="CU153" s="383"/>
      <c r="CV153" s="383"/>
      <c r="CW153" s="383"/>
      <c r="CX153" s="383"/>
      <c r="CY153" s="383"/>
      <c r="CZ153" s="383"/>
      <c r="DA153" s="383"/>
      <c r="DB153" s="383"/>
      <c r="DC153" s="383"/>
      <c r="DD153" s="383"/>
      <c r="DE153" s="383"/>
      <c r="DF153" s="383"/>
      <c r="DG153" s="383"/>
      <c r="DH153" s="383"/>
      <c r="DI153" s="383"/>
      <c r="DJ153" s="383"/>
      <c r="DK153" s="383"/>
      <c r="DL153" s="383"/>
      <c r="DM153" s="383"/>
      <c r="DN153" s="383"/>
      <c r="DO153" s="383"/>
      <c r="DP153" s="383"/>
      <c r="DQ153" s="383"/>
      <c r="DR153" s="383"/>
      <c r="DS153" s="383"/>
      <c r="DT153" s="383"/>
      <c r="DU153" s="383"/>
      <c r="DV153" s="383"/>
      <c r="DW153" s="383"/>
      <c r="DX153" s="383"/>
      <c r="DY153" s="383"/>
      <c r="DZ153" s="383"/>
      <c r="EA153" s="383"/>
      <c r="EB153" s="383"/>
      <c r="EC153" s="383"/>
      <c r="ED153" s="383"/>
      <c r="EE153" s="383"/>
      <c r="EF153" s="383"/>
      <c r="EG153" s="383"/>
      <c r="EH153" s="383"/>
      <c r="EI153" s="383"/>
      <c r="EJ153" s="383"/>
      <c r="EK153" s="383"/>
      <c r="EL153" s="383"/>
      <c r="EM153" s="383"/>
      <c r="EN153" s="383"/>
      <c r="EO153" s="383"/>
      <c r="EP153" s="383"/>
      <c r="EQ153" s="383"/>
      <c r="ER153" s="383"/>
      <c r="ES153" s="383"/>
      <c r="ET153" s="383"/>
      <c r="EU153" s="383"/>
      <c r="EV153" s="383"/>
      <c r="EW153" s="383"/>
      <c r="EX153" s="383"/>
      <c r="EY153" s="383"/>
      <c r="EZ153" s="383"/>
      <c r="FA153" s="383"/>
      <c r="FB153" s="383"/>
      <c r="FC153" s="383"/>
      <c r="FD153" s="383"/>
      <c r="FE153" s="383"/>
      <c r="FF153" s="383"/>
      <c r="FG153" s="383"/>
      <c r="FH153" s="383"/>
      <c r="FI153" s="383"/>
      <c r="FJ153" s="383"/>
      <c r="FK153" s="383"/>
      <c r="FL153" s="383"/>
      <c r="FM153" s="383"/>
      <c r="FN153" s="383"/>
      <c r="FO153" s="383"/>
      <c r="FP153" s="383"/>
      <c r="FQ153" s="383"/>
      <c r="FR153" s="383"/>
      <c r="FS153" s="383"/>
      <c r="FT153" s="383"/>
      <c r="FU153" s="383"/>
      <c r="FV153" s="383"/>
      <c r="FW153" s="383"/>
      <c r="FX153" s="383"/>
      <c r="FY153" s="383"/>
      <c r="FZ153" s="383"/>
      <c r="GA153" s="383"/>
      <c r="GB153" s="383"/>
      <c r="GC153" s="383"/>
      <c r="GD153" s="383"/>
      <c r="GE153" s="383"/>
      <c r="GF153" s="383"/>
      <c r="GG153" s="383"/>
      <c r="GH153" s="383"/>
      <c r="GI153" s="383"/>
      <c r="GJ153" s="383"/>
      <c r="GK153" s="383"/>
      <c r="GL153" s="383"/>
      <c r="GM153" s="383"/>
      <c r="GN153" s="383"/>
      <c r="GO153" s="383"/>
      <c r="GP153" s="383"/>
      <c r="GQ153" s="383"/>
      <c r="GR153" s="383"/>
      <c r="GS153" s="383"/>
      <c r="GT153" s="383"/>
      <c r="GU153" s="383"/>
      <c r="GV153" s="383"/>
      <c r="GW153" s="383"/>
      <c r="GX153" s="383"/>
      <c r="GY153" s="383"/>
      <c r="GZ153" s="383"/>
      <c r="HA153" s="383"/>
      <c r="HB153" s="383"/>
      <c r="HC153" s="383"/>
      <c r="HD153" s="383"/>
      <c r="HE153" s="383"/>
      <c r="HF153" s="383"/>
      <c r="HG153" s="383"/>
      <c r="HH153" s="383"/>
      <c r="HI153" s="383"/>
      <c r="HJ153" s="383"/>
      <c r="HK153" s="383"/>
      <c r="HL153" s="383"/>
      <c r="HM153" s="383"/>
      <c r="HN153" s="383"/>
      <c r="HO153" s="383"/>
      <c r="HP153" s="383"/>
      <c r="HQ153" s="383"/>
      <c r="HR153" s="383"/>
      <c r="HS153" s="383"/>
      <c r="HT153" s="383"/>
      <c r="HU153" s="383"/>
      <c r="HV153" s="383"/>
      <c r="HW153" s="383"/>
      <c r="HX153" s="383"/>
      <c r="HY153" s="383"/>
      <c r="HZ153" s="383"/>
      <c r="IA153" s="383"/>
      <c r="IB153" s="383"/>
      <c r="IC153" s="383"/>
      <c r="ID153" s="383"/>
      <c r="IE153" s="383"/>
      <c r="IF153" s="383"/>
      <c r="IG153" s="383"/>
      <c r="IH153" s="383"/>
      <c r="II153" s="383"/>
      <c r="IJ153" s="383"/>
      <c r="IK153" s="383"/>
      <c r="IL153" s="383"/>
      <c r="IM153" s="383"/>
      <c r="IN153" s="383"/>
      <c r="IO153" s="383"/>
      <c r="IP153" s="383"/>
      <c r="IQ153" s="383"/>
      <c r="IR153" s="383"/>
      <c r="IS153" s="383"/>
      <c r="IT153" s="383"/>
      <c r="IU153" s="383"/>
      <c r="IV153" s="383"/>
      <c r="IW153" s="383"/>
      <c r="IX153" s="383"/>
      <c r="IY153" s="383"/>
      <c r="IZ153" s="383"/>
      <c r="JA153" s="383"/>
      <c r="JB153" s="383"/>
      <c r="JC153" s="383"/>
      <c r="JD153" s="383"/>
      <c r="JE153" s="383"/>
      <c r="JF153" s="383"/>
      <c r="JG153" s="383"/>
      <c r="JH153" s="383"/>
      <c r="JI153" s="383"/>
      <c r="JJ153" s="383"/>
      <c r="JK153" s="383"/>
      <c r="JL153" s="383"/>
      <c r="JM153" s="383"/>
      <c r="JN153" s="383"/>
      <c r="JO153" s="383"/>
      <c r="JP153" s="383"/>
      <c r="JQ153" s="383"/>
      <c r="JR153" s="383"/>
      <c r="JS153" s="383"/>
      <c r="JT153" s="383"/>
      <c r="JU153" s="383"/>
      <c r="JV153" s="383"/>
      <c r="JW153" s="383"/>
      <c r="JX153" s="383"/>
      <c r="JY153" s="383"/>
      <c r="JZ153" s="383"/>
      <c r="KA153" s="383"/>
      <c r="KB153" s="383"/>
      <c r="KC153" s="383"/>
      <c r="KD153" s="383"/>
      <c r="KE153" s="383"/>
      <c r="KF153" s="383"/>
      <c r="KG153" s="383"/>
      <c r="KH153" s="383"/>
      <c r="KI153" s="383"/>
      <c r="KJ153" s="383"/>
      <c r="KK153" s="383"/>
      <c r="KL153" s="383"/>
      <c r="KM153" s="383"/>
      <c r="KN153" s="383"/>
      <c r="KO153" s="383"/>
      <c r="KP153" s="383"/>
      <c r="KQ153" s="383"/>
      <c r="KR153" s="383"/>
      <c r="KS153" s="383"/>
      <c r="KT153" s="383"/>
      <c r="KU153" s="383"/>
    </row>
    <row r="154" spans="1:16384" ht="15.75" thickBot="1" x14ac:dyDescent="0.3">
      <c r="A154" s="385"/>
      <c r="B154" s="349"/>
      <c r="C154" s="349"/>
      <c r="D154" s="766" t="s">
        <v>220</v>
      </c>
      <c r="E154" s="767"/>
      <c r="F154" s="767"/>
      <c r="G154" s="767"/>
      <c r="H154" s="767"/>
      <c r="I154" s="767"/>
      <c r="J154" s="767"/>
      <c r="K154" s="768"/>
      <c r="L154" s="647" t="s">
        <v>221</v>
      </c>
      <c r="M154" s="531" t="s">
        <v>265</v>
      </c>
      <c r="N154" s="361"/>
      <c r="O154" s="361"/>
      <c r="P154" s="476"/>
      <c r="Q154" s="361"/>
      <c r="R154" s="361"/>
      <c r="S154" s="666"/>
      <c r="T154" s="383"/>
      <c r="U154" s="383"/>
      <c r="V154" s="383"/>
      <c r="W154" s="383"/>
      <c r="AA154" s="383"/>
      <c r="AB154" s="383"/>
      <c r="AC154" s="383"/>
      <c r="AD154" s="383"/>
      <c r="AE154" s="383"/>
      <c r="AF154" s="383"/>
      <c r="AG154" s="383"/>
      <c r="AH154" s="383"/>
      <c r="AI154" s="383"/>
      <c r="AJ154" s="383"/>
      <c r="AK154" s="383"/>
      <c r="AL154" s="383"/>
      <c r="AM154" s="383"/>
      <c r="AN154" s="383"/>
      <c r="AO154" s="383"/>
      <c r="AP154" s="383"/>
      <c r="AQ154" s="383"/>
      <c r="AR154" s="383"/>
      <c r="AS154" s="383"/>
    </row>
    <row r="155" spans="1:16384" ht="15.75" thickBot="1" x14ac:dyDescent="0.3">
      <c r="A155" s="385"/>
      <c r="B155" s="349"/>
      <c r="C155" s="349"/>
      <c r="D155" s="349"/>
      <c r="E155" s="349"/>
      <c r="F155" s="350"/>
      <c r="G155" s="349"/>
      <c r="H155" s="408"/>
      <c r="I155" s="510"/>
      <c r="J155" s="510"/>
      <c r="K155" s="510"/>
      <c r="L155" s="516"/>
      <c r="M155" s="410"/>
      <c r="N155" s="410"/>
      <c r="O155" s="410"/>
      <c r="P155" s="524"/>
      <c r="Q155" s="410"/>
      <c r="R155" s="410"/>
      <c r="S155" s="678"/>
      <c r="T155" s="383"/>
      <c r="U155" s="383"/>
      <c r="V155" s="383"/>
      <c r="W155" s="383"/>
      <c r="AA155" s="383"/>
      <c r="AB155" s="383"/>
      <c r="AC155" s="383"/>
      <c r="AD155" s="383"/>
      <c r="AE155" s="383"/>
      <c r="AF155" s="383"/>
      <c r="AG155" s="383"/>
      <c r="AH155" s="383"/>
      <c r="AI155" s="383"/>
      <c r="AJ155" s="383"/>
      <c r="AK155" s="383"/>
      <c r="AL155" s="383"/>
      <c r="AM155" s="383"/>
      <c r="AN155" s="383"/>
      <c r="AO155" s="383"/>
      <c r="AP155" s="383"/>
      <c r="AQ155" s="383"/>
      <c r="AR155" s="383"/>
      <c r="AS155" s="383"/>
    </row>
    <row r="156" spans="1:16384" ht="15.75" thickBot="1" x14ac:dyDescent="0.3">
      <c r="A156" s="385"/>
      <c r="B156" s="349"/>
      <c r="C156" s="349"/>
      <c r="D156" s="349"/>
      <c r="E156" s="349"/>
      <c r="F156" s="350"/>
      <c r="G156" s="349"/>
      <c r="H156" s="408"/>
      <c r="I156" s="510"/>
      <c r="J156" s="510"/>
      <c r="K156" s="510"/>
      <c r="L156" s="675" t="s">
        <v>3</v>
      </c>
      <c r="M156" s="667" t="s">
        <v>223</v>
      </c>
      <c r="N156" s="667" t="s">
        <v>224</v>
      </c>
      <c r="O156" s="676" t="s">
        <v>225</v>
      </c>
      <c r="P156" s="675" t="s">
        <v>3</v>
      </c>
      <c r="Q156" s="676" t="s">
        <v>211</v>
      </c>
      <c r="R156" s="410"/>
      <c r="S156" s="678"/>
      <c r="T156" s="383"/>
      <c r="U156" s="383"/>
      <c r="V156" s="383"/>
      <c r="W156" s="383"/>
      <c r="AA156" s="383"/>
      <c r="AB156" s="383"/>
      <c r="AC156" s="383"/>
      <c r="AD156" s="383"/>
      <c r="AE156" s="383"/>
      <c r="AF156" s="383"/>
      <c r="AG156" s="383"/>
      <c r="AH156" s="383"/>
      <c r="AI156" s="383"/>
      <c r="AJ156" s="383"/>
      <c r="AK156" s="383"/>
      <c r="AL156" s="383"/>
      <c r="AM156" s="383"/>
      <c r="AN156" s="383"/>
      <c r="AO156" s="383"/>
      <c r="AP156" s="383"/>
      <c r="AQ156" s="383"/>
      <c r="AR156" s="383"/>
      <c r="AS156" s="383"/>
    </row>
    <row r="157" spans="1:16384" x14ac:dyDescent="0.25">
      <c r="A157" s="772" t="s">
        <v>236</v>
      </c>
      <c r="B157" s="773"/>
      <c r="C157" s="773"/>
      <c r="D157" s="774"/>
      <c r="E157" s="610"/>
      <c r="F157" s="731" t="s">
        <v>227</v>
      </c>
      <c r="G157" s="731"/>
      <c r="H157" s="731"/>
      <c r="I157" s="731"/>
      <c r="J157" s="731"/>
      <c r="K157" s="732"/>
      <c r="L157" s="544">
        <f>$T$29</f>
        <v>8.0066666666666659</v>
      </c>
      <c r="M157" s="492">
        <v>5</v>
      </c>
      <c r="N157" s="529">
        <f>+L157*M157</f>
        <v>40.033333333333331</v>
      </c>
      <c r="O157" s="769">
        <f>+(M157*10+M158*10+M159*10+M160*10+M161*10+M162*10+M163*10)</f>
        <v>200</v>
      </c>
      <c r="P157" s="883">
        <f>+IF(M154="NO",(N164/O157*10),0)</f>
        <v>0</v>
      </c>
      <c r="Q157" s="784" t="str">
        <f>+IF(P157&lt;=8,"PENALIZACIÓN","ACEPTABLE")</f>
        <v>PENALIZACIÓN</v>
      </c>
      <c r="S157" s="678"/>
      <c r="T157" s="383"/>
      <c r="U157" s="383"/>
      <c r="V157" s="383"/>
      <c r="W157" s="383"/>
      <c r="AA157" s="383"/>
      <c r="AB157" s="383"/>
      <c r="AC157" s="383"/>
      <c r="AD157" s="383"/>
      <c r="AE157" s="383"/>
      <c r="AF157" s="383"/>
      <c r="AG157" s="383"/>
      <c r="AH157" s="383"/>
      <c r="AI157" s="383"/>
      <c r="AJ157" s="383"/>
      <c r="AK157" s="383"/>
      <c r="AL157" s="383"/>
      <c r="AM157" s="383"/>
      <c r="AN157" s="383"/>
      <c r="AO157" s="383"/>
      <c r="AP157" s="383"/>
      <c r="AQ157" s="383"/>
      <c r="AR157" s="383"/>
      <c r="AS157" s="383"/>
    </row>
    <row r="158" spans="1:16384" x14ac:dyDescent="0.25">
      <c r="A158" s="775"/>
      <c r="B158" s="776"/>
      <c r="C158" s="776"/>
      <c r="D158" s="777"/>
      <c r="E158" s="611"/>
      <c r="F158" s="733" t="s">
        <v>226</v>
      </c>
      <c r="G158" s="733"/>
      <c r="H158" s="733"/>
      <c r="I158" s="733"/>
      <c r="J158" s="733"/>
      <c r="K158" s="734"/>
      <c r="L158" s="545">
        <f>$Q$55</f>
        <v>6.8</v>
      </c>
      <c r="M158" s="493">
        <v>4</v>
      </c>
      <c r="N158" s="530">
        <f t="shared" ref="N158:N163" si="21">+L158*M158</f>
        <v>27.2</v>
      </c>
      <c r="O158" s="770"/>
      <c r="P158" s="884"/>
      <c r="Q158" s="785"/>
      <c r="S158" s="678"/>
      <c r="T158" s="383"/>
      <c r="U158" s="383"/>
      <c r="V158" s="383"/>
      <c r="W158" s="383"/>
      <c r="AA158" s="383"/>
      <c r="AB158" s="383"/>
      <c r="AC158" s="383"/>
      <c r="AD158" s="383"/>
      <c r="AE158" s="383"/>
      <c r="AF158" s="383"/>
      <c r="AG158" s="383"/>
      <c r="AH158" s="383"/>
      <c r="AI158" s="383"/>
      <c r="AJ158" s="383"/>
      <c r="AK158" s="383"/>
      <c r="AL158" s="383"/>
      <c r="AM158" s="383"/>
      <c r="AN158" s="383"/>
      <c r="AO158" s="383"/>
      <c r="AP158" s="383"/>
      <c r="AQ158" s="383"/>
      <c r="AR158" s="383"/>
      <c r="AS158" s="383"/>
    </row>
    <row r="159" spans="1:16384" x14ac:dyDescent="0.25">
      <c r="A159" s="775"/>
      <c r="B159" s="776"/>
      <c r="C159" s="776"/>
      <c r="D159" s="777"/>
      <c r="E159" s="612"/>
      <c r="F159" s="735" t="s">
        <v>228</v>
      </c>
      <c r="G159" s="735"/>
      <c r="H159" s="735"/>
      <c r="I159" s="735"/>
      <c r="J159" s="735"/>
      <c r="K159" s="736"/>
      <c r="L159" s="545">
        <f>$Q$65</f>
        <v>6.6666666666666661</v>
      </c>
      <c r="M159" s="493">
        <v>3</v>
      </c>
      <c r="N159" s="530">
        <f t="shared" si="21"/>
        <v>20</v>
      </c>
      <c r="O159" s="770"/>
      <c r="P159" s="884"/>
      <c r="Q159" s="785"/>
      <c r="S159" s="678"/>
      <c r="T159" s="383"/>
      <c r="U159" s="383"/>
      <c r="V159" s="383"/>
      <c r="W159" s="383"/>
      <c r="AA159" s="383"/>
      <c r="AB159" s="383"/>
      <c r="AC159" s="383"/>
      <c r="AD159" s="383"/>
      <c r="AE159" s="383"/>
      <c r="AF159" s="383"/>
      <c r="AG159" s="383"/>
      <c r="AH159" s="383"/>
      <c r="AI159" s="383"/>
      <c r="AJ159" s="383"/>
      <c r="AK159" s="383"/>
      <c r="AL159" s="383"/>
      <c r="AM159" s="383"/>
      <c r="AN159" s="383"/>
      <c r="AO159" s="383"/>
      <c r="AP159" s="383"/>
      <c r="AQ159" s="383"/>
      <c r="AR159" s="383"/>
      <c r="AS159" s="383"/>
    </row>
    <row r="160" spans="1:16384" x14ac:dyDescent="0.25">
      <c r="A160" s="775"/>
      <c r="B160" s="776"/>
      <c r="C160" s="776"/>
      <c r="D160" s="777"/>
      <c r="E160" s="611"/>
      <c r="F160" s="733" t="s">
        <v>230</v>
      </c>
      <c r="G160" s="733"/>
      <c r="H160" s="733"/>
      <c r="I160" s="733"/>
      <c r="J160" s="733"/>
      <c r="K160" s="734"/>
      <c r="L160" s="544">
        <f>$Q$73</f>
        <v>6.1538461538461542</v>
      </c>
      <c r="M160" s="492">
        <v>4</v>
      </c>
      <c r="N160" s="529">
        <f t="shared" si="21"/>
        <v>24.615384615384617</v>
      </c>
      <c r="O160" s="770"/>
      <c r="P160" s="884"/>
      <c r="Q160" s="785"/>
      <c r="R160" s="361"/>
      <c r="S160" s="678"/>
      <c r="T160" s="383"/>
      <c r="U160" s="383"/>
      <c r="V160" s="383"/>
      <c r="W160" s="383"/>
      <c r="AA160" s="383"/>
      <c r="AB160" s="383"/>
      <c r="AC160" s="383"/>
      <c r="AD160" s="383"/>
      <c r="AE160" s="383"/>
      <c r="AF160" s="383"/>
      <c r="AG160" s="383"/>
      <c r="AH160" s="383"/>
      <c r="AI160" s="383"/>
      <c r="AJ160" s="383"/>
      <c r="AK160" s="383"/>
      <c r="AL160" s="383"/>
      <c r="AM160" s="383"/>
      <c r="AN160" s="383"/>
      <c r="AO160" s="383"/>
      <c r="AP160" s="383"/>
      <c r="AQ160" s="383"/>
      <c r="AR160" s="383"/>
      <c r="AS160" s="383"/>
    </row>
    <row r="161" spans="1:45" x14ac:dyDescent="0.25">
      <c r="A161" s="775"/>
      <c r="B161" s="776"/>
      <c r="C161" s="776"/>
      <c r="D161" s="777"/>
      <c r="E161" s="612"/>
      <c r="F161" s="735" t="s">
        <v>231</v>
      </c>
      <c r="G161" s="735"/>
      <c r="H161" s="735"/>
      <c r="I161" s="735"/>
      <c r="J161" s="735"/>
      <c r="K161" s="736"/>
      <c r="L161" s="545">
        <f>$Q$134</f>
        <v>7.5</v>
      </c>
      <c r="M161" s="493">
        <v>2</v>
      </c>
      <c r="N161" s="530">
        <f t="shared" si="21"/>
        <v>15</v>
      </c>
      <c r="O161" s="770"/>
      <c r="P161" s="884"/>
      <c r="Q161" s="785"/>
      <c r="R161" s="361"/>
      <c r="S161" s="678"/>
      <c r="T161" s="383"/>
      <c r="U161" s="383"/>
      <c r="V161" s="383"/>
      <c r="W161" s="383"/>
      <c r="AA161" s="383"/>
      <c r="AB161" s="383"/>
      <c r="AC161" s="383"/>
      <c r="AD161" s="383"/>
      <c r="AE161" s="383"/>
      <c r="AF161" s="383"/>
      <c r="AG161" s="383"/>
      <c r="AH161" s="383"/>
      <c r="AI161" s="383"/>
      <c r="AJ161" s="383"/>
      <c r="AK161" s="383"/>
      <c r="AL161" s="383"/>
      <c r="AM161" s="383"/>
      <c r="AN161" s="383"/>
      <c r="AO161" s="383"/>
      <c r="AP161" s="383"/>
      <c r="AQ161" s="383"/>
      <c r="AR161" s="383"/>
      <c r="AS161" s="383"/>
    </row>
    <row r="162" spans="1:45" x14ac:dyDescent="0.25">
      <c r="A162" s="775"/>
      <c r="B162" s="776"/>
      <c r="C162" s="776"/>
      <c r="D162" s="777"/>
      <c r="E162" s="611"/>
      <c r="F162" s="733" t="s">
        <v>232</v>
      </c>
      <c r="G162" s="733"/>
      <c r="H162" s="733"/>
      <c r="I162" s="733"/>
      <c r="J162" s="733"/>
      <c r="K162" s="734"/>
      <c r="L162" s="545">
        <f>$Q$146</f>
        <v>6.8421052631578947</v>
      </c>
      <c r="M162" s="493">
        <v>1</v>
      </c>
      <c r="N162" s="530">
        <f t="shared" si="21"/>
        <v>6.8421052631578947</v>
      </c>
      <c r="O162" s="770"/>
      <c r="P162" s="884"/>
      <c r="Q162" s="785"/>
      <c r="R162" s="361"/>
      <c r="S162" s="678"/>
      <c r="T162" s="383"/>
      <c r="U162" s="383"/>
      <c r="V162" s="383"/>
      <c r="W162" s="383"/>
      <c r="AA162" s="383"/>
      <c r="AB162" s="383"/>
      <c r="AC162" s="383"/>
      <c r="AD162" s="383"/>
      <c r="AE162" s="383"/>
      <c r="AF162" s="383"/>
      <c r="AG162" s="383"/>
      <c r="AH162" s="383"/>
      <c r="AI162" s="383"/>
      <c r="AJ162" s="383"/>
      <c r="AK162" s="383"/>
      <c r="AL162" s="383"/>
      <c r="AM162" s="383"/>
      <c r="AN162" s="383"/>
      <c r="AO162" s="383"/>
      <c r="AP162" s="383"/>
      <c r="AQ162" s="383"/>
      <c r="AR162" s="383"/>
      <c r="AS162" s="383"/>
    </row>
    <row r="163" spans="1:45" ht="15.75" thickBot="1" x14ac:dyDescent="0.3">
      <c r="A163" s="778"/>
      <c r="B163" s="779"/>
      <c r="C163" s="779"/>
      <c r="D163" s="780"/>
      <c r="E163" s="613"/>
      <c r="F163" s="886" t="s">
        <v>234</v>
      </c>
      <c r="G163" s="886"/>
      <c r="H163" s="886"/>
      <c r="I163" s="886"/>
      <c r="J163" s="886"/>
      <c r="K163" s="887"/>
      <c r="L163" s="546">
        <f>$Q$152</f>
        <v>10</v>
      </c>
      <c r="M163" s="648">
        <v>1</v>
      </c>
      <c r="N163" s="649">
        <f t="shared" si="21"/>
        <v>10</v>
      </c>
      <c r="O163" s="771"/>
      <c r="P163" s="885"/>
      <c r="Q163" s="786"/>
      <c r="R163" s="361"/>
      <c r="S163" s="678"/>
      <c r="T163" s="383"/>
      <c r="U163" s="383"/>
      <c r="V163" s="383"/>
      <c r="W163" s="383"/>
      <c r="AA163" s="383"/>
      <c r="AB163" s="383"/>
      <c r="AC163" s="383"/>
      <c r="AD163" s="383"/>
      <c r="AE163" s="383"/>
      <c r="AF163" s="383"/>
      <c r="AG163" s="383"/>
      <c r="AH163" s="383"/>
      <c r="AI163" s="383"/>
      <c r="AJ163" s="383"/>
      <c r="AK163" s="383"/>
      <c r="AL163" s="383"/>
      <c r="AM163" s="383"/>
      <c r="AN163" s="383"/>
      <c r="AO163" s="383"/>
      <c r="AP163" s="383"/>
      <c r="AQ163" s="383"/>
      <c r="AR163" s="383"/>
      <c r="AS163" s="383"/>
    </row>
    <row r="164" spans="1:45" ht="15.75" thickBot="1" x14ac:dyDescent="0.3">
      <c r="A164" s="385"/>
      <c r="B164" s="349"/>
      <c r="C164" s="349"/>
      <c r="D164" s="349"/>
      <c r="E164" s="614" t="s">
        <v>235</v>
      </c>
      <c r="F164" s="615"/>
      <c r="G164" s="615"/>
      <c r="H164" s="616"/>
      <c r="I164" s="617"/>
      <c r="J164" s="617"/>
      <c r="K164" s="618"/>
      <c r="L164" s="409"/>
      <c r="M164" s="650" t="s">
        <v>171</v>
      </c>
      <c r="N164" s="651">
        <f>SUM(N155:N163)</f>
        <v>143.69082321187585</v>
      </c>
      <c r="O164" s="361"/>
      <c r="P164" s="476"/>
      <c r="Q164" s="361"/>
      <c r="R164" s="361"/>
      <c r="S164" s="678"/>
      <c r="T164" s="383"/>
      <c r="U164" s="383"/>
      <c r="V164" s="383"/>
      <c r="W164" s="383"/>
      <c r="AA164" s="383"/>
      <c r="AB164" s="383"/>
      <c r="AC164" s="383"/>
      <c r="AD164" s="383"/>
      <c r="AE164" s="383"/>
      <c r="AF164" s="383"/>
      <c r="AG164" s="383"/>
      <c r="AH164" s="383"/>
      <c r="AI164" s="383"/>
      <c r="AJ164" s="383"/>
      <c r="AK164" s="383"/>
      <c r="AL164" s="383"/>
      <c r="AM164" s="383"/>
      <c r="AN164" s="383"/>
      <c r="AO164" s="383"/>
      <c r="AP164" s="383"/>
      <c r="AQ164" s="383"/>
      <c r="AR164" s="383"/>
      <c r="AS164" s="383"/>
    </row>
    <row r="165" spans="1:45" x14ac:dyDescent="0.25">
      <c r="A165" s="385"/>
      <c r="B165" s="349"/>
      <c r="C165" s="349"/>
      <c r="D165" s="349"/>
      <c r="L165" s="510"/>
      <c r="M165" s="361"/>
      <c r="N165" s="361"/>
      <c r="O165" s="361" t="s">
        <v>407</v>
      </c>
      <c r="P165" s="476"/>
      <c r="Q165" s="361"/>
      <c r="R165" s="361"/>
      <c r="S165" s="678"/>
      <c r="T165" s="383"/>
      <c r="U165" s="383"/>
      <c r="V165" s="383"/>
      <c r="W165" s="383"/>
      <c r="AA165" s="383"/>
      <c r="AB165" s="383"/>
      <c r="AC165" s="383"/>
      <c r="AD165" s="383"/>
      <c r="AE165" s="383"/>
      <c r="AF165" s="383"/>
      <c r="AG165" s="383"/>
      <c r="AH165" s="383"/>
      <c r="AI165" s="383"/>
      <c r="AJ165" s="383"/>
      <c r="AK165" s="383"/>
      <c r="AL165" s="383"/>
      <c r="AM165" s="383"/>
      <c r="AN165" s="383"/>
      <c r="AO165" s="383"/>
      <c r="AP165" s="383"/>
      <c r="AQ165" s="383"/>
      <c r="AR165" s="383"/>
      <c r="AS165" s="383"/>
    </row>
    <row r="166" spans="1:45" x14ac:dyDescent="0.25">
      <c r="A166" s="385"/>
      <c r="B166" s="349"/>
      <c r="C166" s="349"/>
      <c r="D166" s="349"/>
      <c r="E166" s="349"/>
      <c r="F166" s="350"/>
      <c r="G166" s="349"/>
      <c r="H166" s="408"/>
      <c r="I166" s="510"/>
      <c r="J166" s="510"/>
      <c r="K166" s="510"/>
      <c r="L166" s="510"/>
      <c r="M166" s="361"/>
      <c r="N166" s="361"/>
      <c r="O166" s="361"/>
      <c r="P166" s="476"/>
      <c r="Q166" s="361"/>
      <c r="R166" s="361"/>
      <c r="S166" s="678"/>
      <c r="T166" s="383"/>
      <c r="U166" s="383"/>
      <c r="V166" s="383"/>
      <c r="W166" s="383"/>
      <c r="AA166" s="383"/>
      <c r="AB166" s="383"/>
      <c r="AC166" s="383"/>
      <c r="AD166" s="383"/>
      <c r="AE166" s="383"/>
      <c r="AF166" s="383"/>
      <c r="AG166" s="383"/>
      <c r="AH166" s="383"/>
      <c r="AI166" s="383"/>
      <c r="AJ166" s="383"/>
      <c r="AK166" s="383"/>
      <c r="AL166" s="383"/>
      <c r="AM166" s="383"/>
      <c r="AN166" s="383"/>
      <c r="AO166" s="383"/>
      <c r="AP166" s="383"/>
      <c r="AQ166" s="383"/>
      <c r="AR166" s="383"/>
      <c r="AS166" s="383"/>
    </row>
    <row r="167" spans="1:45" ht="15.75" thickBot="1" x14ac:dyDescent="0.3">
      <c r="A167" s="385"/>
      <c r="B167" s="349"/>
      <c r="C167" s="349"/>
      <c r="D167" s="349"/>
      <c r="E167" s="349"/>
      <c r="F167" s="350"/>
      <c r="G167" s="349"/>
      <c r="H167" s="408"/>
      <c r="I167" s="510"/>
      <c r="J167" s="510"/>
      <c r="K167" s="510"/>
      <c r="L167" s="510"/>
      <c r="M167" s="361"/>
      <c r="N167" s="361"/>
      <c r="O167" s="361"/>
      <c r="P167" s="476"/>
      <c r="Q167" s="361"/>
      <c r="R167" s="361"/>
      <c r="S167" s="678"/>
      <c r="T167" s="383"/>
      <c r="U167" s="383"/>
      <c r="V167" s="383"/>
      <c r="W167" s="383"/>
      <c r="AA167" s="383"/>
      <c r="AB167" s="383"/>
      <c r="AC167" s="383"/>
      <c r="AD167" s="383"/>
      <c r="AE167" s="383"/>
      <c r="AF167" s="383"/>
      <c r="AG167" s="383"/>
      <c r="AH167" s="383"/>
      <c r="AI167" s="383"/>
      <c r="AJ167" s="383"/>
      <c r="AK167" s="383"/>
      <c r="AL167" s="383"/>
      <c r="AM167" s="383"/>
      <c r="AN167" s="383"/>
      <c r="AO167" s="383"/>
      <c r="AP167" s="383"/>
      <c r="AQ167" s="383"/>
      <c r="AR167" s="383"/>
      <c r="AS167" s="383"/>
    </row>
    <row r="168" spans="1:45" ht="15.75" thickBot="1" x14ac:dyDescent="0.3">
      <c r="A168" s="702" t="s">
        <v>219</v>
      </c>
      <c r="B168" s="703"/>
      <c r="C168" s="703"/>
      <c r="D168" s="703"/>
      <c r="E168" s="703"/>
      <c r="F168" s="703"/>
      <c r="G168" s="703"/>
      <c r="H168" s="703"/>
      <c r="I168" s="703"/>
      <c r="J168" s="703"/>
      <c r="K168" s="703"/>
      <c r="L168" s="703"/>
      <c r="M168" s="703"/>
      <c r="N168" s="703"/>
      <c r="O168" s="703"/>
      <c r="P168" s="703"/>
      <c r="Q168" s="703"/>
      <c r="R168" s="703"/>
      <c r="S168" s="698"/>
      <c r="T168" s="699"/>
    </row>
    <row r="169" spans="1:45" ht="15.75" thickBot="1" x14ac:dyDescent="0.3">
      <c r="A169" s="385"/>
      <c r="B169" s="349"/>
      <c r="C169" s="349"/>
      <c r="D169" s="349"/>
      <c r="E169" s="349"/>
      <c r="F169" s="350"/>
      <c r="G169" s="349"/>
      <c r="H169" s="408"/>
      <c r="I169" s="510"/>
      <c r="J169" s="510"/>
      <c r="K169" s="510"/>
      <c r="L169" s="510"/>
      <c r="M169" s="361"/>
      <c r="N169" s="361"/>
      <c r="O169" s="361"/>
      <c r="P169" s="476"/>
      <c r="Q169" s="361"/>
      <c r="R169" s="361"/>
      <c r="S169" s="678"/>
      <c r="T169" s="383"/>
      <c r="U169" s="383"/>
      <c r="V169" s="383"/>
      <c r="W169" s="383"/>
      <c r="AA169" s="383"/>
      <c r="AB169" s="383"/>
      <c r="AC169" s="383"/>
      <c r="AD169" s="383"/>
      <c r="AE169" s="383"/>
      <c r="AF169" s="383"/>
      <c r="AG169" s="383"/>
      <c r="AH169" s="383"/>
      <c r="AI169" s="383"/>
      <c r="AJ169" s="383"/>
      <c r="AK169" s="383"/>
      <c r="AL169" s="383"/>
      <c r="AM169" s="383"/>
      <c r="AN169" s="383"/>
      <c r="AO169" s="383"/>
      <c r="AP169" s="383"/>
      <c r="AQ169" s="383"/>
      <c r="AR169" s="383"/>
      <c r="AS169" s="383"/>
    </row>
    <row r="170" spans="1:45" ht="15.75" thickBot="1" x14ac:dyDescent="0.3">
      <c r="A170" s="696" t="s">
        <v>106</v>
      </c>
      <c r="B170" s="697"/>
      <c r="C170" s="697"/>
      <c r="D170" s="697"/>
      <c r="E170" s="697"/>
      <c r="F170" s="697"/>
      <c r="G170" s="697"/>
      <c r="H170" s="697"/>
      <c r="I170" s="697"/>
      <c r="J170" s="697"/>
      <c r="K170" s="697"/>
      <c r="L170" s="697"/>
      <c r="M170" s="697"/>
      <c r="N170" s="697"/>
      <c r="O170" s="697"/>
      <c r="P170" s="697"/>
      <c r="Q170" s="697"/>
      <c r="R170" s="697"/>
      <c r="S170" s="698"/>
      <c r="T170" s="699"/>
    </row>
    <row r="172" spans="1:45" x14ac:dyDescent="0.25">
      <c r="A172" s="363" t="s">
        <v>60</v>
      </c>
      <c r="B172" s="363"/>
      <c r="C172" s="381"/>
    </row>
    <row r="174" spans="1:45" ht="17.25" customHeight="1" x14ac:dyDescent="0.25">
      <c r="A174" s="763" t="s">
        <v>442</v>
      </c>
      <c r="B174" s="763"/>
      <c r="C174" s="763"/>
      <c r="D174" s="763"/>
      <c r="E174" s="763"/>
      <c r="F174" s="763"/>
      <c r="G174" s="763"/>
      <c r="H174" s="763"/>
      <c r="I174" s="763"/>
      <c r="J174" s="763"/>
      <c r="K174" s="763"/>
      <c r="L174" s="763"/>
      <c r="M174" s="763"/>
      <c r="N174" s="763"/>
      <c r="O174" s="763"/>
      <c r="P174" s="763"/>
      <c r="Q174" s="763"/>
      <c r="R174" s="763"/>
    </row>
    <row r="176" spans="1:45" ht="66" customHeight="1" x14ac:dyDescent="0.25">
      <c r="A176" s="763" t="s">
        <v>37</v>
      </c>
      <c r="B176" s="763"/>
      <c r="C176" s="763"/>
      <c r="D176" s="763"/>
      <c r="E176" s="763"/>
      <c r="F176" s="763"/>
      <c r="G176" s="763"/>
      <c r="H176" s="763"/>
      <c r="I176" s="763"/>
      <c r="J176" s="763"/>
      <c r="K176" s="763"/>
      <c r="L176" s="763"/>
      <c r="M176" s="763"/>
      <c r="N176" s="763"/>
      <c r="O176" s="763"/>
      <c r="P176" s="763"/>
      <c r="Q176" s="763"/>
      <c r="R176" s="763"/>
    </row>
    <row r="178" spans="1:7" x14ac:dyDescent="0.25">
      <c r="A178" s="342" t="s">
        <v>5</v>
      </c>
    </row>
    <row r="179" spans="1:7" x14ac:dyDescent="0.25">
      <c r="A179" s="341" t="s">
        <v>6</v>
      </c>
    </row>
    <row r="180" spans="1:7" x14ac:dyDescent="0.25">
      <c r="A180" s="341" t="s">
        <v>321</v>
      </c>
    </row>
    <row r="182" spans="1:7" ht="17.25" x14ac:dyDescent="0.25">
      <c r="B182" s="341" t="s">
        <v>7</v>
      </c>
    </row>
    <row r="184" spans="1:7" ht="17.25" x14ac:dyDescent="0.25">
      <c r="A184" s="341" t="s">
        <v>8</v>
      </c>
    </row>
    <row r="185" spans="1:7" x14ac:dyDescent="0.25">
      <c r="A185" s="341" t="s">
        <v>9</v>
      </c>
    </row>
    <row r="187" spans="1:7" x14ac:dyDescent="0.25">
      <c r="A187" s="342" t="s">
        <v>23</v>
      </c>
    </row>
    <row r="189" spans="1:7" x14ac:dyDescent="0.25">
      <c r="A189" s="872" t="s">
        <v>18</v>
      </c>
      <c r="B189" s="872"/>
      <c r="C189" s="872"/>
      <c r="D189" s="872"/>
      <c r="E189" s="872"/>
      <c r="F189" s="872"/>
      <c r="G189" s="878" t="s">
        <v>96</v>
      </c>
    </row>
    <row r="190" spans="1:7" x14ac:dyDescent="0.25">
      <c r="A190" s="871" t="s">
        <v>14</v>
      </c>
      <c r="B190" s="871"/>
      <c r="C190" s="664" t="s">
        <v>10</v>
      </c>
      <c r="D190" s="664" t="s">
        <v>11</v>
      </c>
      <c r="E190" s="664" t="s">
        <v>12</v>
      </c>
      <c r="F190" s="664" t="s">
        <v>13</v>
      </c>
      <c r="G190" s="880"/>
    </row>
    <row r="191" spans="1:7" x14ac:dyDescent="0.25">
      <c r="A191" s="764" t="s">
        <v>15</v>
      </c>
      <c r="B191" s="764"/>
      <c r="C191" s="365">
        <v>3</v>
      </c>
      <c r="D191" s="366">
        <v>5</v>
      </c>
      <c r="E191" s="674">
        <v>6</v>
      </c>
      <c r="F191" s="366">
        <v>8</v>
      </c>
      <c r="G191" s="834">
        <v>8</v>
      </c>
    </row>
    <row r="192" spans="1:7" x14ac:dyDescent="0.25">
      <c r="A192" s="765" t="s">
        <v>16</v>
      </c>
      <c r="B192" s="765"/>
      <c r="C192" s="365">
        <v>5</v>
      </c>
      <c r="D192" s="366">
        <v>7</v>
      </c>
      <c r="E192" s="674">
        <v>8</v>
      </c>
      <c r="F192" s="366">
        <v>11</v>
      </c>
      <c r="G192" s="835"/>
    </row>
    <row r="193" spans="1:18" x14ac:dyDescent="0.25">
      <c r="A193" s="764" t="s">
        <v>17</v>
      </c>
      <c r="B193" s="764"/>
      <c r="C193" s="365">
        <v>7</v>
      </c>
      <c r="D193" s="366">
        <v>9</v>
      </c>
      <c r="E193" s="674">
        <v>10</v>
      </c>
      <c r="F193" s="366">
        <v>12</v>
      </c>
      <c r="G193" s="836"/>
    </row>
    <row r="194" spans="1:18" ht="10.5" customHeight="1" x14ac:dyDescent="0.25"/>
    <row r="195" spans="1:18" ht="17.25" customHeight="1" x14ac:dyDescent="0.25">
      <c r="A195" s="827" t="s">
        <v>107</v>
      </c>
      <c r="B195" s="827"/>
      <c r="C195" s="827"/>
      <c r="D195" s="827"/>
      <c r="E195" s="827"/>
      <c r="F195" s="827"/>
      <c r="G195" s="827"/>
      <c r="H195" s="827"/>
    </row>
    <row r="196" spans="1:18" ht="17.25" customHeight="1" x14ac:dyDescent="0.25">
      <c r="B196" s="362"/>
      <c r="C196" s="362"/>
      <c r="D196" s="362"/>
      <c r="E196" s="362"/>
      <c r="F196" s="362"/>
      <c r="G196" s="362"/>
      <c r="H196" s="362"/>
    </row>
    <row r="197" spans="1:18" ht="17.25" x14ac:dyDescent="0.25">
      <c r="A197" s="829" t="s">
        <v>100</v>
      </c>
      <c r="B197" s="830"/>
      <c r="C197" s="829" t="s">
        <v>95</v>
      </c>
      <c r="D197" s="830"/>
      <c r="E197" s="832" t="s">
        <v>102</v>
      </c>
      <c r="F197" s="364" t="s">
        <v>101</v>
      </c>
      <c r="G197" s="364" t="s">
        <v>95</v>
      </c>
    </row>
    <row r="198" spans="1:18" ht="24.75" customHeight="1" x14ac:dyDescent="0.25">
      <c r="A198" s="376" t="s">
        <v>97</v>
      </c>
      <c r="B198" s="377">
        <v>300</v>
      </c>
      <c r="C198" s="376" t="s">
        <v>93</v>
      </c>
      <c r="D198" s="378">
        <f>+ROUNDUP((B198/G191),0)</f>
        <v>38</v>
      </c>
      <c r="E198" s="832"/>
      <c r="F198" s="833">
        <v>400</v>
      </c>
      <c r="G198" s="691">
        <f>IF(F198=300,D198,IF(F198=400,D199,D200))</f>
        <v>50</v>
      </c>
    </row>
    <row r="199" spans="1:18" ht="21.75" customHeight="1" x14ac:dyDescent="0.25">
      <c r="A199" s="376" t="s">
        <v>98</v>
      </c>
      <c r="B199" s="377">
        <v>400</v>
      </c>
      <c r="C199" s="376" t="s">
        <v>94</v>
      </c>
      <c r="D199" s="378">
        <f>+ROUNDUP((B199/G191),0)</f>
        <v>50</v>
      </c>
      <c r="E199" s="832"/>
      <c r="F199" s="833"/>
      <c r="G199" s="691"/>
    </row>
    <row r="200" spans="1:18" ht="22.5" customHeight="1" x14ac:dyDescent="0.25">
      <c r="A200" s="376" t="s">
        <v>99</v>
      </c>
      <c r="B200" s="377">
        <v>500</v>
      </c>
      <c r="C200" s="376" t="s">
        <v>94</v>
      </c>
      <c r="D200" s="378">
        <f>+ROUNDUP((B200/G191),0)</f>
        <v>63</v>
      </c>
      <c r="E200" s="832"/>
      <c r="F200" s="833"/>
      <c r="G200" s="691"/>
    </row>
    <row r="201" spans="1:18" x14ac:dyDescent="0.25">
      <c r="C201" s="375"/>
      <c r="E201" s="362"/>
    </row>
    <row r="202" spans="1:18" x14ac:dyDescent="0.25">
      <c r="A202" s="342" t="s">
        <v>79</v>
      </c>
    </row>
    <row r="203" spans="1:18" ht="17.25" customHeight="1" x14ac:dyDescent="0.25">
      <c r="A203" s="763" t="s">
        <v>19</v>
      </c>
      <c r="B203" s="763"/>
      <c r="C203" s="763"/>
      <c r="D203" s="763"/>
      <c r="E203" s="763"/>
      <c r="F203" s="763"/>
      <c r="G203" s="763"/>
      <c r="H203" s="763"/>
      <c r="I203" s="763"/>
      <c r="J203" s="763"/>
      <c r="K203" s="763"/>
      <c r="L203" s="763"/>
      <c r="M203" s="763"/>
      <c r="N203" s="763"/>
      <c r="O203" s="763"/>
      <c r="P203" s="763"/>
      <c r="Q203" s="763"/>
      <c r="R203" s="763"/>
    </row>
    <row r="204" spans="1:18" x14ac:dyDescent="0.25">
      <c r="A204" s="341" t="s">
        <v>20</v>
      </c>
    </row>
    <row r="205" spans="1:18" x14ac:dyDescent="0.25">
      <c r="A205" s="341" t="s">
        <v>36</v>
      </c>
    </row>
    <row r="206" spans="1:18" x14ac:dyDescent="0.25">
      <c r="A206" s="341" t="s">
        <v>21</v>
      </c>
    </row>
    <row r="207" spans="1:18" x14ac:dyDescent="0.25">
      <c r="A207" s="341" t="s">
        <v>22</v>
      </c>
    </row>
    <row r="209" spans="1:18" x14ac:dyDescent="0.25">
      <c r="A209" s="342" t="s">
        <v>108</v>
      </c>
    </row>
    <row r="211" spans="1:18" x14ac:dyDescent="0.25">
      <c r="A211" s="819" t="s">
        <v>24</v>
      </c>
      <c r="B211" s="819"/>
      <c r="C211" s="819"/>
      <c r="D211" s="819"/>
      <c r="E211" s="819"/>
      <c r="F211" s="878" t="s">
        <v>34</v>
      </c>
    </row>
    <row r="212" spans="1:18" x14ac:dyDescent="0.25">
      <c r="A212" s="844" t="s">
        <v>25</v>
      </c>
      <c r="B212" s="844"/>
      <c r="C212" s="876" t="s">
        <v>26</v>
      </c>
      <c r="D212" s="876"/>
      <c r="E212" s="876"/>
      <c r="F212" s="879"/>
    </row>
    <row r="213" spans="1:18" x14ac:dyDescent="0.25">
      <c r="A213" s="844"/>
      <c r="B213" s="844"/>
      <c r="C213" s="366" t="s">
        <v>27</v>
      </c>
      <c r="D213" s="366" t="s">
        <v>28</v>
      </c>
      <c r="E213" s="366" t="s">
        <v>29</v>
      </c>
      <c r="F213" s="880"/>
    </row>
    <row r="214" spans="1:18" x14ac:dyDescent="0.25">
      <c r="A214" s="844" t="s">
        <v>32</v>
      </c>
      <c r="B214" s="365" t="s">
        <v>30</v>
      </c>
      <c r="C214" s="670">
        <v>1</v>
      </c>
      <c r="D214" s="365">
        <v>0.8</v>
      </c>
      <c r="E214" s="670">
        <v>0.6</v>
      </c>
      <c r="F214" s="834">
        <v>0.7</v>
      </c>
    </row>
    <row r="215" spans="1:18" x14ac:dyDescent="0.25">
      <c r="A215" s="844"/>
      <c r="B215" s="365" t="s">
        <v>31</v>
      </c>
      <c r="C215" s="670">
        <v>0.9</v>
      </c>
      <c r="D215" s="365">
        <v>0.7</v>
      </c>
      <c r="E215" s="670">
        <v>0.5</v>
      </c>
      <c r="F215" s="835"/>
    </row>
    <row r="216" spans="1:18" x14ac:dyDescent="0.25">
      <c r="A216" s="877" t="s">
        <v>33</v>
      </c>
      <c r="B216" s="877"/>
      <c r="C216" s="670">
        <v>0.8</v>
      </c>
      <c r="D216" s="365">
        <v>0.6</v>
      </c>
      <c r="E216" s="670">
        <v>0.5</v>
      </c>
      <c r="F216" s="836"/>
      <c r="G216" s="367"/>
    </row>
    <row r="217" spans="1:18" x14ac:dyDescent="0.25">
      <c r="A217" s="341" t="s">
        <v>35</v>
      </c>
    </row>
    <row r="219" spans="1:18" x14ac:dyDescent="0.25">
      <c r="A219" s="342" t="s">
        <v>40</v>
      </c>
    </row>
    <row r="220" spans="1:18" ht="19.5" customHeight="1" x14ac:dyDescent="0.25">
      <c r="A220" s="763" t="s">
        <v>38</v>
      </c>
      <c r="B220" s="763"/>
      <c r="C220" s="763"/>
      <c r="D220" s="763"/>
      <c r="E220" s="763"/>
      <c r="F220" s="763"/>
      <c r="G220" s="763"/>
      <c r="H220" s="763"/>
      <c r="I220" s="763"/>
      <c r="J220" s="763"/>
      <c r="K220" s="763"/>
      <c r="L220" s="763"/>
      <c r="M220" s="763"/>
      <c r="N220" s="763"/>
      <c r="O220" s="763"/>
      <c r="P220" s="763"/>
      <c r="Q220" s="763"/>
      <c r="R220" s="763"/>
    </row>
    <row r="221" spans="1:18" ht="15" customHeight="1" x14ac:dyDescent="0.25">
      <c r="A221" s="665"/>
      <c r="B221" s="665"/>
      <c r="C221" s="665"/>
      <c r="D221" s="665"/>
      <c r="E221" s="665"/>
      <c r="F221" s="665"/>
      <c r="G221" s="665"/>
      <c r="H221" s="665"/>
      <c r="I221" s="665"/>
      <c r="J221" s="665"/>
      <c r="K221" s="665"/>
      <c r="L221" s="665"/>
      <c r="M221" s="665"/>
      <c r="N221" s="665"/>
      <c r="O221" s="665"/>
      <c r="P221" s="665"/>
      <c r="Q221" s="665"/>
      <c r="R221" s="665"/>
    </row>
    <row r="222" spans="1:18" ht="15" customHeight="1" x14ac:dyDescent="0.25">
      <c r="A222" s="828" t="s">
        <v>109</v>
      </c>
      <c r="B222" s="828"/>
      <c r="C222" s="828"/>
      <c r="D222" s="828"/>
      <c r="E222" s="828"/>
      <c r="F222" s="828"/>
      <c r="G222" s="665"/>
      <c r="H222" s="665"/>
      <c r="I222" s="665"/>
      <c r="J222" s="665"/>
      <c r="K222" s="665"/>
      <c r="L222" s="665"/>
      <c r="M222" s="665"/>
      <c r="N222" s="665"/>
      <c r="O222" s="665"/>
      <c r="P222" s="665"/>
      <c r="Q222" s="665"/>
      <c r="R222" s="665"/>
    </row>
    <row r="223" spans="1:18" ht="15" customHeight="1" x14ac:dyDescent="0.25">
      <c r="A223" s="665"/>
      <c r="B223" s="665"/>
      <c r="C223" s="665"/>
      <c r="D223" s="665"/>
      <c r="E223" s="665"/>
      <c r="F223" s="665"/>
      <c r="G223" s="665"/>
      <c r="H223" s="665"/>
      <c r="I223" s="665"/>
      <c r="J223" s="665"/>
      <c r="K223" s="665"/>
      <c r="L223" s="665"/>
      <c r="M223" s="665"/>
      <c r="N223" s="665"/>
      <c r="O223" s="665"/>
      <c r="P223" s="665"/>
      <c r="Q223" s="665"/>
      <c r="R223" s="665"/>
    </row>
    <row r="224" spans="1:18" x14ac:dyDescent="0.25">
      <c r="B224" s="371" t="s">
        <v>85</v>
      </c>
      <c r="C224" s="371" t="s">
        <v>88</v>
      </c>
      <c r="D224" s="372" t="s">
        <v>89</v>
      </c>
      <c r="E224" s="374" t="s">
        <v>91</v>
      </c>
      <c r="F224" s="370" t="s">
        <v>90</v>
      </c>
    </row>
    <row r="225" spans="1:18" x14ac:dyDescent="0.25">
      <c r="B225" s="373" t="s">
        <v>87</v>
      </c>
      <c r="C225" s="674">
        <v>1</v>
      </c>
      <c r="D225" s="831">
        <v>0</v>
      </c>
      <c r="E225" s="691">
        <f>SUM(F225:F229)</f>
        <v>1</v>
      </c>
      <c r="F225" s="362">
        <f>IF(AND(D225&gt;=0,D225&lt;=1),C225,0)</f>
        <v>1</v>
      </c>
    </row>
    <row r="226" spans="1:18" x14ac:dyDescent="0.25">
      <c r="B226" s="373" t="s">
        <v>80</v>
      </c>
      <c r="C226" s="674">
        <v>1.2</v>
      </c>
      <c r="D226" s="831"/>
      <c r="E226" s="691"/>
      <c r="F226" s="362">
        <f>IF(AND(D225&gt;1,D225&lt;=3),C226,0)</f>
        <v>0</v>
      </c>
    </row>
    <row r="227" spans="1:18" x14ac:dyDescent="0.25">
      <c r="B227" s="366" t="s">
        <v>81</v>
      </c>
      <c r="C227" s="674">
        <v>1.5</v>
      </c>
      <c r="D227" s="831"/>
      <c r="E227" s="691"/>
      <c r="F227" s="362">
        <f>IF(AND(D225&gt;3,D225&lt;=6),C227,0)</f>
        <v>0</v>
      </c>
    </row>
    <row r="228" spans="1:18" x14ac:dyDescent="0.25">
      <c r="B228" s="366" t="s">
        <v>82</v>
      </c>
      <c r="C228" s="674">
        <v>1.7</v>
      </c>
      <c r="D228" s="831"/>
      <c r="E228" s="691"/>
      <c r="F228" s="362">
        <f>IF(AND(D225&gt;6,D225&lt;=9),C228,0)</f>
        <v>0</v>
      </c>
    </row>
    <row r="229" spans="1:18" x14ac:dyDescent="0.25">
      <c r="B229" s="366" t="s">
        <v>86</v>
      </c>
      <c r="C229" s="674">
        <v>2</v>
      </c>
      <c r="D229" s="831"/>
      <c r="E229" s="691"/>
      <c r="F229" s="362">
        <f>IF(D225&gt;9,C229,0)</f>
        <v>0</v>
      </c>
    </row>
    <row r="230" spans="1:18" x14ac:dyDescent="0.25">
      <c r="A230" s="369" t="s">
        <v>39</v>
      </c>
    </row>
    <row r="231" spans="1:18" ht="111" customHeight="1" x14ac:dyDescent="0.25">
      <c r="A231" s="763" t="s">
        <v>337</v>
      </c>
      <c r="B231" s="763"/>
      <c r="C231" s="763"/>
      <c r="D231" s="763"/>
      <c r="E231" s="763"/>
      <c r="F231" s="763"/>
      <c r="G231" s="763"/>
      <c r="H231" s="763"/>
      <c r="I231" s="763"/>
      <c r="J231" s="763"/>
      <c r="K231" s="763"/>
      <c r="L231" s="763"/>
      <c r="M231" s="763"/>
      <c r="N231" s="763"/>
      <c r="O231" s="763"/>
      <c r="P231" s="763"/>
      <c r="Q231" s="763"/>
      <c r="R231" s="763"/>
    </row>
    <row r="233" spans="1:18" x14ac:dyDescent="0.25">
      <c r="A233" s="342" t="s">
        <v>110</v>
      </c>
    </row>
    <row r="234" spans="1:18" ht="15.75" thickBot="1" x14ac:dyDescent="0.3"/>
    <row r="235" spans="1:18" x14ac:dyDescent="0.25">
      <c r="A235" s="873" t="s">
        <v>41</v>
      </c>
      <c r="B235" s="874"/>
      <c r="C235" s="875"/>
      <c r="D235" s="550" t="s">
        <v>47</v>
      </c>
      <c r="E235" s="873" t="s">
        <v>46</v>
      </c>
      <c r="F235" s="875"/>
      <c r="G235" s="550" t="s">
        <v>59</v>
      </c>
      <c r="H235" s="550" t="s">
        <v>126</v>
      </c>
      <c r="I235" s="550" t="s">
        <v>127</v>
      </c>
    </row>
    <row r="236" spans="1:18" ht="15" customHeight="1" x14ac:dyDescent="0.25">
      <c r="A236" s="849" t="s">
        <v>42</v>
      </c>
      <c r="B236" s="850"/>
      <c r="C236" s="547" t="s">
        <v>43</v>
      </c>
      <c r="D236" s="551">
        <v>3</v>
      </c>
      <c r="E236" s="839">
        <v>1</v>
      </c>
      <c r="F236" s="840"/>
      <c r="G236" s="823">
        <f>+E236*D236+E237*D237+E238*D238</f>
        <v>3</v>
      </c>
      <c r="H236" s="555" t="s">
        <v>128</v>
      </c>
      <c r="I236" s="555" t="s">
        <v>132</v>
      </c>
    </row>
    <row r="237" spans="1:18" ht="15" customHeight="1" x14ac:dyDescent="0.25">
      <c r="A237" s="851"/>
      <c r="B237" s="852"/>
      <c r="C237" s="547" t="s">
        <v>44</v>
      </c>
      <c r="D237" s="551">
        <v>0</v>
      </c>
      <c r="E237" s="837">
        <v>2</v>
      </c>
      <c r="F237" s="838"/>
      <c r="G237" s="824"/>
      <c r="H237" s="556" t="s">
        <v>129</v>
      </c>
      <c r="I237" s="557" t="s">
        <v>133</v>
      </c>
    </row>
    <row r="238" spans="1:18" x14ac:dyDescent="0.25">
      <c r="A238" s="853"/>
      <c r="B238" s="854"/>
      <c r="C238" s="547" t="s">
        <v>45</v>
      </c>
      <c r="D238" s="551">
        <v>0</v>
      </c>
      <c r="E238" s="839">
        <v>4</v>
      </c>
      <c r="F238" s="840"/>
      <c r="G238" s="825"/>
      <c r="H238" s="555" t="s">
        <v>130</v>
      </c>
      <c r="I238" s="555" t="s">
        <v>131</v>
      </c>
    </row>
    <row r="239" spans="1:18" ht="17.25" x14ac:dyDescent="0.25">
      <c r="A239" s="849" t="s">
        <v>48</v>
      </c>
      <c r="B239" s="850"/>
      <c r="C239" s="547" t="s">
        <v>43</v>
      </c>
      <c r="D239" s="551">
        <v>1</v>
      </c>
      <c r="E239" s="837">
        <v>2</v>
      </c>
      <c r="F239" s="838"/>
      <c r="G239" s="823">
        <f>+E239*D239+E240*D240+E241*D241</f>
        <v>2</v>
      </c>
      <c r="H239" s="557" t="s">
        <v>134</v>
      </c>
      <c r="I239" s="557" t="s">
        <v>132</v>
      </c>
    </row>
    <row r="240" spans="1:18" ht="30" x14ac:dyDescent="0.25">
      <c r="A240" s="851"/>
      <c r="B240" s="852"/>
      <c r="C240" s="547" t="s">
        <v>44</v>
      </c>
      <c r="D240" s="551">
        <v>0</v>
      </c>
      <c r="E240" s="839">
        <v>4</v>
      </c>
      <c r="F240" s="840"/>
      <c r="G240" s="824"/>
      <c r="H240" s="555" t="s">
        <v>135</v>
      </c>
      <c r="I240" s="555" t="s">
        <v>133</v>
      </c>
    </row>
    <row r="241" spans="1:9" x14ac:dyDescent="0.25">
      <c r="A241" s="853"/>
      <c r="B241" s="854"/>
      <c r="C241" s="547" t="s">
        <v>45</v>
      </c>
      <c r="D241" s="551">
        <v>0</v>
      </c>
      <c r="E241" s="837">
        <v>6</v>
      </c>
      <c r="F241" s="838"/>
      <c r="G241" s="825"/>
      <c r="H241" s="556" t="s">
        <v>136</v>
      </c>
      <c r="I241" s="557" t="s">
        <v>131</v>
      </c>
    </row>
    <row r="242" spans="1:9" x14ac:dyDescent="0.25">
      <c r="A242" s="843" t="s">
        <v>56</v>
      </c>
      <c r="B242" s="844"/>
      <c r="C242" s="547" t="s">
        <v>58</v>
      </c>
      <c r="D242" s="551">
        <v>3</v>
      </c>
      <c r="E242" s="839">
        <v>3</v>
      </c>
      <c r="F242" s="840"/>
      <c r="G242" s="823">
        <f>+E242*D242+E243*D243</f>
        <v>9</v>
      </c>
      <c r="H242" s="558"/>
      <c r="I242" s="558"/>
    </row>
    <row r="243" spans="1:9" x14ac:dyDescent="0.25">
      <c r="A243" s="843"/>
      <c r="B243" s="844"/>
      <c r="C243" s="547" t="s">
        <v>49</v>
      </c>
      <c r="D243" s="551">
        <v>0</v>
      </c>
      <c r="E243" s="837">
        <v>0</v>
      </c>
      <c r="F243" s="838"/>
      <c r="G243" s="825"/>
      <c r="H243" s="558"/>
      <c r="I243" s="558"/>
    </row>
    <row r="244" spans="1:9" x14ac:dyDescent="0.25">
      <c r="A244" s="881" t="s">
        <v>57</v>
      </c>
      <c r="B244" s="882"/>
      <c r="C244" s="547" t="s">
        <v>50</v>
      </c>
      <c r="D244" s="551">
        <v>1</v>
      </c>
      <c r="E244" s="839">
        <v>6</v>
      </c>
      <c r="F244" s="840"/>
      <c r="G244" s="823">
        <f>+E244*D244+E245*D245</f>
        <v>6</v>
      </c>
      <c r="H244" s="558"/>
      <c r="I244" s="558"/>
    </row>
    <row r="245" spans="1:9" x14ac:dyDescent="0.25">
      <c r="A245" s="881"/>
      <c r="B245" s="882"/>
      <c r="C245" s="547" t="s">
        <v>51</v>
      </c>
      <c r="D245" s="551">
        <v>20</v>
      </c>
      <c r="E245" s="837">
        <v>0</v>
      </c>
      <c r="F245" s="838"/>
      <c r="G245" s="825"/>
      <c r="H245" s="558"/>
      <c r="I245" s="558"/>
    </row>
    <row r="246" spans="1:9" x14ac:dyDescent="0.25">
      <c r="A246" s="548" t="s">
        <v>52</v>
      </c>
      <c r="B246" s="384"/>
      <c r="C246" s="549"/>
      <c r="D246" s="551">
        <v>1</v>
      </c>
      <c r="E246" s="839">
        <v>6</v>
      </c>
      <c r="F246" s="840"/>
      <c r="G246" s="553">
        <f>+E246*D246</f>
        <v>6</v>
      </c>
      <c r="H246" s="558"/>
      <c r="I246" s="558"/>
    </row>
    <row r="247" spans="1:9" x14ac:dyDescent="0.25">
      <c r="A247" s="843" t="s">
        <v>53</v>
      </c>
      <c r="B247" s="844"/>
      <c r="C247" s="845"/>
      <c r="D247" s="551">
        <v>2</v>
      </c>
      <c r="E247" s="837">
        <v>1</v>
      </c>
      <c r="F247" s="838"/>
      <c r="G247" s="553">
        <f>+E247*D247</f>
        <v>2</v>
      </c>
      <c r="H247" s="558"/>
      <c r="I247" s="558"/>
    </row>
    <row r="248" spans="1:9" x14ac:dyDescent="0.25">
      <c r="A248" s="843" t="s">
        <v>54</v>
      </c>
      <c r="B248" s="844"/>
      <c r="C248" s="845"/>
      <c r="D248" s="551">
        <v>1</v>
      </c>
      <c r="E248" s="839">
        <v>3</v>
      </c>
      <c r="F248" s="840"/>
      <c r="G248" s="553">
        <f>+E248*D248</f>
        <v>3</v>
      </c>
      <c r="H248" s="558"/>
      <c r="I248" s="558"/>
    </row>
    <row r="249" spans="1:9" ht="15.75" thickBot="1" x14ac:dyDescent="0.3">
      <c r="A249" s="846" t="s">
        <v>55</v>
      </c>
      <c r="B249" s="847"/>
      <c r="C249" s="848"/>
      <c r="D249" s="552">
        <v>2</v>
      </c>
      <c r="E249" s="841">
        <v>2</v>
      </c>
      <c r="F249" s="842"/>
      <c r="G249" s="554">
        <f>+E249*D249</f>
        <v>4</v>
      </c>
      <c r="H249" s="559"/>
      <c r="I249" s="559"/>
    </row>
    <row r="250" spans="1:9" ht="15.75" thickBot="1" x14ac:dyDescent="0.3">
      <c r="A250" s="816" t="s">
        <v>61</v>
      </c>
      <c r="B250" s="817"/>
      <c r="C250" s="817"/>
      <c r="D250" s="817"/>
      <c r="E250" s="817"/>
      <c r="F250" s="818"/>
      <c r="G250" s="560">
        <f>SUM(G236:G249)</f>
        <v>35</v>
      </c>
    </row>
    <row r="252" spans="1:9" x14ac:dyDescent="0.25">
      <c r="A252" s="341" t="s">
        <v>62</v>
      </c>
    </row>
    <row r="257" spans="1:18" ht="15.75" thickBot="1" x14ac:dyDescent="0.3"/>
    <row r="258" spans="1:18" x14ac:dyDescent="0.25">
      <c r="F258" s="623" t="s">
        <v>78</v>
      </c>
      <c r="G258" s="620">
        <f>$F$214</f>
        <v>0.7</v>
      </c>
    </row>
    <row r="259" spans="1:18" x14ac:dyDescent="0.25">
      <c r="F259" s="624" t="s">
        <v>92</v>
      </c>
      <c r="G259" s="553">
        <f>$E$225</f>
        <v>1</v>
      </c>
    </row>
    <row r="260" spans="1:18" x14ac:dyDescent="0.25">
      <c r="F260" s="624" t="s">
        <v>83</v>
      </c>
      <c r="G260" s="553">
        <f>$G$250</f>
        <v>35</v>
      </c>
    </row>
    <row r="261" spans="1:18" ht="15.75" thickBot="1" x14ac:dyDescent="0.3">
      <c r="F261" s="625" t="s">
        <v>84</v>
      </c>
      <c r="G261" s="554">
        <f>$F$198</f>
        <v>400</v>
      </c>
    </row>
    <row r="263" spans="1:18" ht="15.75" thickBot="1" x14ac:dyDescent="0.3"/>
    <row r="264" spans="1:18" ht="15.75" thickBot="1" x14ac:dyDescent="0.3">
      <c r="A264" s="814" t="s">
        <v>237</v>
      </c>
      <c r="B264" s="815"/>
      <c r="C264" s="815"/>
      <c r="D264" s="815"/>
      <c r="E264" s="815"/>
      <c r="F264" s="621" t="s">
        <v>103</v>
      </c>
      <c r="G264" s="622">
        <f>+ROUNDUP(G258*G260/G259/G261*1000,0)</f>
        <v>62</v>
      </c>
    </row>
    <row r="267" spans="1:18" ht="34.5" customHeight="1" x14ac:dyDescent="0.25">
      <c r="A267" s="763" t="s">
        <v>63</v>
      </c>
      <c r="B267" s="763"/>
      <c r="C267" s="763"/>
      <c r="D267" s="763"/>
      <c r="E267" s="763"/>
      <c r="F267" s="763"/>
      <c r="G267" s="763"/>
      <c r="H267" s="763"/>
      <c r="I267" s="763"/>
      <c r="J267" s="763"/>
      <c r="K267" s="763"/>
      <c r="L267" s="763"/>
      <c r="M267" s="763"/>
      <c r="N267" s="763"/>
      <c r="O267" s="763"/>
      <c r="P267" s="763"/>
      <c r="Q267" s="763"/>
      <c r="R267" s="763"/>
    </row>
    <row r="269" spans="1:18" x14ac:dyDescent="0.25">
      <c r="A269" s="341" t="s">
        <v>64</v>
      </c>
    </row>
    <row r="271" spans="1:18" x14ac:dyDescent="0.25">
      <c r="A271" s="819" t="s">
        <v>67</v>
      </c>
      <c r="B271" s="819"/>
      <c r="C271" s="819" t="s">
        <v>65</v>
      </c>
      <c r="D271" s="819"/>
      <c r="E271" s="819" t="s">
        <v>66</v>
      </c>
      <c r="F271" s="819"/>
    </row>
    <row r="272" spans="1:18" x14ac:dyDescent="0.25">
      <c r="A272" s="821" t="s">
        <v>68</v>
      </c>
      <c r="B272" s="821"/>
      <c r="C272" s="822">
        <v>1</v>
      </c>
      <c r="D272" s="822"/>
      <c r="E272" s="821" t="s">
        <v>73</v>
      </c>
      <c r="F272" s="821"/>
    </row>
    <row r="273" spans="1:6" x14ac:dyDescent="0.25">
      <c r="A273" s="821" t="s">
        <v>69</v>
      </c>
      <c r="B273" s="821"/>
      <c r="C273" s="822">
        <v>2</v>
      </c>
      <c r="D273" s="822"/>
      <c r="E273" s="821" t="s">
        <v>74</v>
      </c>
      <c r="F273" s="821"/>
    </row>
    <row r="274" spans="1:6" x14ac:dyDescent="0.25">
      <c r="A274" s="821" t="s">
        <v>70</v>
      </c>
      <c r="B274" s="821"/>
      <c r="C274" s="822">
        <v>3</v>
      </c>
      <c r="D274" s="822"/>
      <c r="E274" s="821" t="s">
        <v>75</v>
      </c>
      <c r="F274" s="821"/>
    </row>
    <row r="275" spans="1:6" x14ac:dyDescent="0.25">
      <c r="A275" s="821" t="s">
        <v>71</v>
      </c>
      <c r="B275" s="821"/>
      <c r="C275" s="822">
        <v>4</v>
      </c>
      <c r="D275" s="822"/>
      <c r="E275" s="821" t="s">
        <v>76</v>
      </c>
      <c r="F275" s="821"/>
    </row>
    <row r="276" spans="1:6" x14ac:dyDescent="0.25">
      <c r="A276" s="821" t="s">
        <v>72</v>
      </c>
      <c r="B276" s="821"/>
      <c r="C276" s="822">
        <v>5</v>
      </c>
      <c r="D276" s="822"/>
      <c r="E276" s="821" t="s">
        <v>77</v>
      </c>
      <c r="F276" s="821"/>
    </row>
    <row r="279" spans="1:6" x14ac:dyDescent="0.25">
      <c r="A279" s="826" t="s">
        <v>67</v>
      </c>
      <c r="B279" s="826"/>
      <c r="C279" s="379">
        <f>$G$264</f>
        <v>62</v>
      </c>
    </row>
    <row r="280" spans="1:6" x14ac:dyDescent="0.25">
      <c r="A280" s="380" t="s">
        <v>105</v>
      </c>
      <c r="B280" s="380"/>
      <c r="C280" s="379">
        <f>IF(G264&lt;=70,C272,IF(AND(G264&gt;70,G264&lt;=100),C273,IF(AND(G264&gt;100,G264&lt;150),C274,IF(AND(G264&gt;=150,G264&lt;200),C275,C276))))</f>
        <v>1</v>
      </c>
    </row>
    <row r="281" spans="1:6" x14ac:dyDescent="0.25">
      <c r="A281" s="380" t="s">
        <v>104</v>
      </c>
      <c r="B281" s="380"/>
      <c r="C281" s="379" t="str">
        <f>IF(G264&lt;=70,E272,IF(AND(G264&gt;70,G264&lt;=100),E273,IF(AND(G264&gt;100,G264&lt;150),E274,IF(AND(G264&gt;=150,G264&lt;200),E275,E276))))</f>
        <v>Muy buena</v>
      </c>
    </row>
    <row r="282" spans="1:6" ht="15.75" thickBot="1" x14ac:dyDescent="0.3"/>
    <row r="283" spans="1:6" x14ac:dyDescent="0.25">
      <c r="A283" s="789" t="s">
        <v>238</v>
      </c>
      <c r="B283" s="790"/>
      <c r="C283" s="790"/>
      <c r="D283" s="791"/>
      <c r="E283" s="619">
        <f>+C279</f>
        <v>62</v>
      </c>
      <c r="F283" s="620">
        <f>+IF(E283&gt;100,0,1)</f>
        <v>1</v>
      </c>
    </row>
    <row r="284" spans="1:6" x14ac:dyDescent="0.25">
      <c r="A284" s="792" t="s">
        <v>239</v>
      </c>
      <c r="B284" s="793"/>
      <c r="C284" s="793"/>
      <c r="D284" s="794"/>
      <c r="E284" s="551">
        <v>100</v>
      </c>
      <c r="F284" s="553">
        <f>+IF(E284&gt;100,0,1)</f>
        <v>1</v>
      </c>
    </row>
    <row r="285" spans="1:6" x14ac:dyDescent="0.25">
      <c r="A285" s="795" t="s">
        <v>240</v>
      </c>
      <c r="B285" s="796"/>
      <c r="C285" s="796"/>
      <c r="D285" s="797"/>
      <c r="E285" s="551">
        <v>24</v>
      </c>
      <c r="F285" s="553">
        <f t="shared" ref="F285:F286" si="22">+IF(E285&gt;100,0,1)</f>
        <v>1</v>
      </c>
    </row>
    <row r="286" spans="1:6" ht="15.75" thickBot="1" x14ac:dyDescent="0.3">
      <c r="A286" s="798" t="s">
        <v>241</v>
      </c>
      <c r="B286" s="799"/>
      <c r="C286" s="799"/>
      <c r="D286" s="800"/>
      <c r="E286" s="552">
        <v>50</v>
      </c>
      <c r="F286" s="554">
        <f t="shared" si="22"/>
        <v>1</v>
      </c>
    </row>
    <row r="287" spans="1:6" ht="15.75" thickBot="1" x14ac:dyDescent="0.3">
      <c r="A287" s="561"/>
      <c r="B287" s="561"/>
      <c r="C287" s="561"/>
      <c r="D287" s="626" t="s">
        <v>244</v>
      </c>
      <c r="E287" s="627">
        <f>SUM(E283:E286)</f>
        <v>236</v>
      </c>
      <c r="F287" s="627">
        <f>SUM(F283:F286)</f>
        <v>4</v>
      </c>
    </row>
    <row r="288" spans="1:6" x14ac:dyDescent="0.25">
      <c r="D288" s="341" t="s">
        <v>339</v>
      </c>
    </row>
    <row r="289" spans="1:8" ht="15.75" thickBot="1" x14ac:dyDescent="0.3"/>
    <row r="290" spans="1:8" ht="15.75" thickBot="1" x14ac:dyDescent="0.3">
      <c r="A290" s="564" t="s">
        <v>242</v>
      </c>
      <c r="B290" s="562"/>
      <c r="C290" s="562"/>
      <c r="D290" s="563"/>
      <c r="E290" s="565">
        <v>4</v>
      </c>
    </row>
    <row r="291" spans="1:8" ht="15.75" thickBot="1" x14ac:dyDescent="0.3"/>
    <row r="292" spans="1:8" ht="15.75" thickBot="1" x14ac:dyDescent="0.3">
      <c r="A292" s="801" t="s">
        <v>243</v>
      </c>
      <c r="B292" s="802"/>
      <c r="C292" s="802"/>
      <c r="D292" s="803"/>
      <c r="E292" s="628">
        <f>+IF(E290=1,(E287/1),IF(E290=2,(E287/2),IF(E290=3,(E287/3),(E287/4))))</f>
        <v>59</v>
      </c>
      <c r="F292" s="629">
        <f>+IF(AND(E292&lt;100,F283=1,F284=1,F285=1,F286=1),1,0)</f>
        <v>1</v>
      </c>
    </row>
    <row r="294" spans="1:8" x14ac:dyDescent="0.25">
      <c r="A294" s="567" t="s">
        <v>338</v>
      </c>
      <c r="B294" s="344"/>
      <c r="C294" s="344"/>
      <c r="D294" s="344"/>
      <c r="E294" s="344"/>
      <c r="F294" s="344"/>
      <c r="G294" s="344"/>
      <c r="H294" s="344"/>
    </row>
    <row r="295" spans="1:8" ht="15.75" thickBot="1" x14ac:dyDescent="0.3">
      <c r="A295" s="383"/>
      <c r="B295" s="383"/>
      <c r="C295" s="383"/>
      <c r="D295" s="383"/>
      <c r="E295" s="383"/>
      <c r="F295" s="383"/>
    </row>
    <row r="296" spans="1:8" ht="15.75" thickBot="1" x14ac:dyDescent="0.3">
      <c r="A296" s="801" t="s">
        <v>354</v>
      </c>
      <c r="B296" s="802"/>
      <c r="C296" s="802"/>
      <c r="D296" s="803"/>
      <c r="E296" s="629">
        <f>+F292</f>
        <v>1</v>
      </c>
      <c r="F296" s="383"/>
    </row>
    <row r="297" spans="1:8" ht="15.75" thickBot="1" x14ac:dyDescent="0.3"/>
    <row r="298" spans="1:8" x14ac:dyDescent="0.25">
      <c r="A298" s="789" t="s">
        <v>245</v>
      </c>
      <c r="B298" s="790"/>
      <c r="C298" s="790"/>
      <c r="D298" s="791"/>
      <c r="E298" s="620" t="s">
        <v>2</v>
      </c>
      <c r="F298" s="619">
        <v>1</v>
      </c>
    </row>
    <row r="299" spans="1:8" x14ac:dyDescent="0.25">
      <c r="A299" s="792" t="s">
        <v>246</v>
      </c>
      <c r="B299" s="793"/>
      <c r="C299" s="793"/>
      <c r="D299" s="794"/>
      <c r="E299" s="553" t="s">
        <v>2</v>
      </c>
      <c r="F299" s="551">
        <v>1</v>
      </c>
    </row>
    <row r="300" spans="1:8" x14ac:dyDescent="0.25">
      <c r="A300" s="795" t="s">
        <v>247</v>
      </c>
      <c r="B300" s="796"/>
      <c r="C300" s="796"/>
      <c r="D300" s="797"/>
      <c r="E300" s="553" t="s">
        <v>2</v>
      </c>
      <c r="F300" s="551">
        <v>1</v>
      </c>
    </row>
    <row r="301" spans="1:8" ht="15.75" thickBot="1" x14ac:dyDescent="0.3">
      <c r="A301" s="798" t="s">
        <v>248</v>
      </c>
      <c r="B301" s="799"/>
      <c r="C301" s="799"/>
      <c r="D301" s="800"/>
      <c r="E301" s="554" t="s">
        <v>2</v>
      </c>
      <c r="F301" s="552">
        <v>1</v>
      </c>
    </row>
    <row r="302" spans="1:8" ht="15.75" thickBot="1" x14ac:dyDescent="0.3">
      <c r="A302" s="561"/>
      <c r="B302" s="561"/>
      <c r="C302" s="561"/>
      <c r="D302" s="801" t="s">
        <v>244</v>
      </c>
      <c r="E302" s="803"/>
      <c r="F302" s="627">
        <f>SUM(F298:F301)</f>
        <v>4</v>
      </c>
    </row>
    <row r="303" spans="1:8" ht="15.75" thickBot="1" x14ac:dyDescent="0.3">
      <c r="D303" s="341" t="s">
        <v>339</v>
      </c>
    </row>
    <row r="304" spans="1:8" ht="15.75" thickBot="1" x14ac:dyDescent="0.3">
      <c r="A304" s="630" t="s">
        <v>242</v>
      </c>
      <c r="B304" s="631"/>
      <c r="C304" s="631"/>
      <c r="D304" s="632"/>
      <c r="E304" s="565">
        <v>4</v>
      </c>
    </row>
    <row r="305" spans="1:6" ht="15.75" thickBot="1" x14ac:dyDescent="0.3"/>
    <row r="306" spans="1:6" ht="15.75" thickBot="1" x14ac:dyDescent="0.3">
      <c r="A306" s="801" t="s">
        <v>355</v>
      </c>
      <c r="B306" s="802"/>
      <c r="C306" s="802"/>
      <c r="D306" s="803"/>
      <c r="E306" s="629">
        <f>+IF(AND(F298=1,F299=1,F300=1,F301=1,E304=4),1,IF(AND(F298=1,F299=1,F300=1,E304=3),1,IF(AND(F298=1,F299=1,E304=2),1,IF(AND(F298=1,E304=1),1,0))))</f>
        <v>1</v>
      </c>
    </row>
    <row r="307" spans="1:6" ht="15.75" thickBot="1" x14ac:dyDescent="0.3"/>
    <row r="308" spans="1:6" x14ac:dyDescent="0.25">
      <c r="A308" s="789" t="s">
        <v>250</v>
      </c>
      <c r="B308" s="790"/>
      <c r="C308" s="790"/>
      <c r="D308" s="791"/>
      <c r="E308" s="620" t="s">
        <v>2</v>
      </c>
      <c r="F308" s="619">
        <v>1</v>
      </c>
    </row>
    <row r="309" spans="1:6" x14ac:dyDescent="0.25">
      <c r="A309" s="792" t="s">
        <v>251</v>
      </c>
      <c r="B309" s="793"/>
      <c r="C309" s="793"/>
      <c r="D309" s="794"/>
      <c r="E309" s="553" t="s">
        <v>2</v>
      </c>
      <c r="F309" s="551">
        <v>1</v>
      </c>
    </row>
    <row r="310" spans="1:6" x14ac:dyDescent="0.25">
      <c r="A310" s="795" t="s">
        <v>252</v>
      </c>
      <c r="B310" s="796"/>
      <c r="C310" s="796"/>
      <c r="D310" s="797"/>
      <c r="E310" s="553" t="s">
        <v>2</v>
      </c>
      <c r="F310" s="551">
        <v>1</v>
      </c>
    </row>
    <row r="311" spans="1:6" ht="15.75" thickBot="1" x14ac:dyDescent="0.3">
      <c r="A311" s="798" t="s">
        <v>253</v>
      </c>
      <c r="B311" s="799"/>
      <c r="C311" s="799"/>
      <c r="D311" s="800"/>
      <c r="E311" s="554" t="s">
        <v>2</v>
      </c>
      <c r="F311" s="552">
        <v>1</v>
      </c>
    </row>
    <row r="312" spans="1:6" ht="15.75" thickBot="1" x14ac:dyDescent="0.3">
      <c r="A312" s="561"/>
      <c r="B312" s="561"/>
      <c r="C312" s="561"/>
      <c r="D312" s="801" t="s">
        <v>244</v>
      </c>
      <c r="E312" s="803"/>
      <c r="F312" s="627">
        <f>SUM(F308:F311)</f>
        <v>4</v>
      </c>
    </row>
    <row r="313" spans="1:6" x14ac:dyDescent="0.25">
      <c r="D313" s="341" t="s">
        <v>339</v>
      </c>
    </row>
    <row r="314" spans="1:6" ht="15.75" thickBot="1" x14ac:dyDescent="0.3"/>
    <row r="315" spans="1:6" ht="15.75" thickBot="1" x14ac:dyDescent="0.3">
      <c r="A315" s="630" t="s">
        <v>242</v>
      </c>
      <c r="B315" s="631"/>
      <c r="C315" s="631"/>
      <c r="D315" s="632"/>
      <c r="E315" s="565">
        <v>1</v>
      </c>
    </row>
    <row r="316" spans="1:6" ht="15.75" thickBot="1" x14ac:dyDescent="0.3"/>
    <row r="317" spans="1:6" ht="15.75" thickBot="1" x14ac:dyDescent="0.3">
      <c r="A317" s="801" t="s">
        <v>356</v>
      </c>
      <c r="B317" s="802"/>
      <c r="C317" s="802"/>
      <c r="D317" s="803"/>
      <c r="E317" s="629">
        <f>+IF(AND(F308=1,F309=1,F310=1,F311=1,E315=4),1,IF(AND(F308=1,F309=1,F310=1,E315=3),1,IF(AND(F308=1,F309=1,E315=2),1,IF(AND(F308=1,E315=1),1,0))))</f>
        <v>1</v>
      </c>
    </row>
    <row r="318" spans="1:6" ht="15.75" thickBot="1" x14ac:dyDescent="0.3"/>
    <row r="319" spans="1:6" x14ac:dyDescent="0.25">
      <c r="A319" s="789" t="s">
        <v>350</v>
      </c>
      <c r="B319" s="790"/>
      <c r="C319" s="790"/>
      <c r="D319" s="791"/>
      <c r="E319" s="620" t="s">
        <v>2</v>
      </c>
      <c r="F319" s="619">
        <v>1</v>
      </c>
    </row>
    <row r="320" spans="1:6" x14ac:dyDescent="0.25">
      <c r="A320" s="792" t="s">
        <v>351</v>
      </c>
      <c r="B320" s="793"/>
      <c r="C320" s="793"/>
      <c r="D320" s="794"/>
      <c r="E320" s="553" t="s">
        <v>2</v>
      </c>
      <c r="F320" s="551">
        <v>1</v>
      </c>
    </row>
    <row r="321" spans="1:6" x14ac:dyDescent="0.25">
      <c r="A321" s="795" t="s">
        <v>352</v>
      </c>
      <c r="B321" s="796"/>
      <c r="C321" s="796"/>
      <c r="D321" s="797"/>
      <c r="E321" s="553" t="s">
        <v>2</v>
      </c>
      <c r="F321" s="551">
        <v>1</v>
      </c>
    </row>
    <row r="322" spans="1:6" ht="15.75" thickBot="1" x14ac:dyDescent="0.3">
      <c r="A322" s="798" t="s">
        <v>353</v>
      </c>
      <c r="B322" s="799"/>
      <c r="C322" s="799"/>
      <c r="D322" s="800"/>
      <c r="E322" s="554" t="s">
        <v>2</v>
      </c>
      <c r="F322" s="552">
        <v>1</v>
      </c>
    </row>
    <row r="323" spans="1:6" ht="15.75" thickBot="1" x14ac:dyDescent="0.3">
      <c r="A323" s="561"/>
      <c r="B323" s="561"/>
      <c r="C323" s="561"/>
      <c r="D323" s="801" t="s">
        <v>244</v>
      </c>
      <c r="E323" s="803"/>
      <c r="F323" s="627">
        <f>SUM(F319:F322)</f>
        <v>4</v>
      </c>
    </row>
    <row r="324" spans="1:6" ht="15.75" thickBot="1" x14ac:dyDescent="0.3">
      <c r="D324" s="341" t="s">
        <v>339</v>
      </c>
    </row>
    <row r="325" spans="1:6" ht="15.75" thickBot="1" x14ac:dyDescent="0.3">
      <c r="A325" s="630" t="s">
        <v>242</v>
      </c>
      <c r="B325" s="631"/>
      <c r="C325" s="631"/>
      <c r="D325" s="632"/>
      <c r="E325" s="565">
        <v>4</v>
      </c>
    </row>
    <row r="326" spans="1:6" ht="15.75" thickBot="1" x14ac:dyDescent="0.3"/>
    <row r="327" spans="1:6" ht="15.75" thickBot="1" x14ac:dyDescent="0.3">
      <c r="A327" s="801" t="s">
        <v>358</v>
      </c>
      <c r="B327" s="802"/>
      <c r="C327" s="802"/>
      <c r="D327" s="803"/>
      <c r="E327" s="629">
        <f>+IF(AND(F319=1,F320=1,F321=1,F322=1,E325=4),1,IF(AND(F319=1,F320=1,F321=1,E325=3),1,IF(AND(F319=1,F320=1,E325=2),1,IF(AND(F319=1,E325=1),1,0))))</f>
        <v>1</v>
      </c>
    </row>
    <row r="328" spans="1:6" ht="15.75" thickBot="1" x14ac:dyDescent="0.3"/>
    <row r="329" spans="1:6" x14ac:dyDescent="0.25">
      <c r="A329" s="789" t="s">
        <v>360</v>
      </c>
      <c r="B329" s="790"/>
      <c r="C329" s="790"/>
      <c r="D329" s="791"/>
      <c r="E329" s="620" t="s">
        <v>2</v>
      </c>
      <c r="F329" s="619">
        <v>1</v>
      </c>
    </row>
    <row r="330" spans="1:6" x14ac:dyDescent="0.25">
      <c r="A330" s="792" t="s">
        <v>361</v>
      </c>
      <c r="B330" s="793"/>
      <c r="C330" s="793"/>
      <c r="D330" s="794"/>
      <c r="E330" s="553" t="s">
        <v>2</v>
      </c>
      <c r="F330" s="551">
        <v>1</v>
      </c>
    </row>
    <row r="331" spans="1:6" x14ac:dyDescent="0.25">
      <c r="A331" s="795" t="s">
        <v>362</v>
      </c>
      <c r="B331" s="796"/>
      <c r="C331" s="796"/>
      <c r="D331" s="797"/>
      <c r="E331" s="553" t="s">
        <v>2</v>
      </c>
      <c r="F331" s="551">
        <v>1</v>
      </c>
    </row>
    <row r="332" spans="1:6" ht="15.75" thickBot="1" x14ac:dyDescent="0.3">
      <c r="A332" s="798" t="s">
        <v>363</v>
      </c>
      <c r="B332" s="799"/>
      <c r="C332" s="799"/>
      <c r="D332" s="800"/>
      <c r="E332" s="554" t="s">
        <v>2</v>
      </c>
      <c r="F332" s="552">
        <v>1</v>
      </c>
    </row>
    <row r="333" spans="1:6" ht="15.75" thickBot="1" x14ac:dyDescent="0.3">
      <c r="A333" s="561"/>
      <c r="B333" s="561"/>
      <c r="C333" s="561"/>
      <c r="D333" s="801" t="s">
        <v>244</v>
      </c>
      <c r="E333" s="803"/>
      <c r="F333" s="627">
        <f>SUM(F329:F332)</f>
        <v>4</v>
      </c>
    </row>
    <row r="334" spans="1:6" x14ac:dyDescent="0.25">
      <c r="D334" s="341" t="s">
        <v>339</v>
      </c>
    </row>
    <row r="335" spans="1:6" ht="15.75" thickBot="1" x14ac:dyDescent="0.3"/>
    <row r="336" spans="1:6" ht="15.75" thickBot="1" x14ac:dyDescent="0.3">
      <c r="A336" s="630" t="s">
        <v>242</v>
      </c>
      <c r="B336" s="631"/>
      <c r="C336" s="631"/>
      <c r="D336" s="632"/>
      <c r="E336" s="565">
        <v>1</v>
      </c>
    </row>
    <row r="337" spans="1:6" ht="15.75" thickBot="1" x14ac:dyDescent="0.3"/>
    <row r="338" spans="1:6" ht="15.75" thickBot="1" x14ac:dyDescent="0.3">
      <c r="A338" s="801" t="s">
        <v>359</v>
      </c>
      <c r="B338" s="802"/>
      <c r="C338" s="802"/>
      <c r="D338" s="803"/>
      <c r="E338" s="629">
        <f>+IF(AND(F329=1,F330=1,F331=1,F332=1,E336=4),1,IF(AND(F329=1,F330=1,F331=1,E336=3),1,IF(AND(F329=1,F330=1,E336=2),1,IF(AND(F329=1,E336=1),1,0))))</f>
        <v>1</v>
      </c>
    </row>
    <row r="339" spans="1:6" ht="15.75" thickBot="1" x14ac:dyDescent="0.3">
      <c r="A339" s="383"/>
    </row>
    <row r="340" spans="1:6" x14ac:dyDescent="0.25">
      <c r="A340" s="789" t="s">
        <v>365</v>
      </c>
      <c r="B340" s="790"/>
      <c r="C340" s="790"/>
      <c r="D340" s="791"/>
      <c r="E340" s="620" t="s">
        <v>2</v>
      </c>
      <c r="F340" s="619">
        <v>1</v>
      </c>
    </row>
    <row r="341" spans="1:6" x14ac:dyDescent="0.25">
      <c r="A341" s="792" t="s">
        <v>366</v>
      </c>
      <c r="B341" s="793"/>
      <c r="C341" s="793"/>
      <c r="D341" s="794"/>
      <c r="E341" s="553" t="s">
        <v>2</v>
      </c>
      <c r="F341" s="551">
        <v>1</v>
      </c>
    </row>
    <row r="342" spans="1:6" x14ac:dyDescent="0.25">
      <c r="A342" s="795" t="s">
        <v>367</v>
      </c>
      <c r="B342" s="796"/>
      <c r="C342" s="796"/>
      <c r="D342" s="797"/>
      <c r="E342" s="553" t="s">
        <v>2</v>
      </c>
      <c r="F342" s="551">
        <v>1</v>
      </c>
    </row>
    <row r="343" spans="1:6" ht="15.75" thickBot="1" x14ac:dyDescent="0.3">
      <c r="A343" s="798" t="s">
        <v>368</v>
      </c>
      <c r="B343" s="799"/>
      <c r="C343" s="799"/>
      <c r="D343" s="800"/>
      <c r="E343" s="554" t="s">
        <v>2</v>
      </c>
      <c r="F343" s="552">
        <v>1</v>
      </c>
    </row>
    <row r="344" spans="1:6" ht="15.75" thickBot="1" x14ac:dyDescent="0.3">
      <c r="A344" s="561"/>
      <c r="B344" s="561"/>
      <c r="C344" s="561"/>
      <c r="D344" s="801" t="s">
        <v>244</v>
      </c>
      <c r="E344" s="803"/>
      <c r="F344" s="627">
        <f>SUM(F340:F343)</f>
        <v>4</v>
      </c>
    </row>
    <row r="345" spans="1:6" ht="15.75" thickBot="1" x14ac:dyDescent="0.3">
      <c r="D345" s="341" t="s">
        <v>339</v>
      </c>
    </row>
    <row r="346" spans="1:6" ht="15.75" thickBot="1" x14ac:dyDescent="0.3">
      <c r="A346" s="630" t="s">
        <v>242</v>
      </c>
      <c r="B346" s="631"/>
      <c r="C346" s="631"/>
      <c r="D346" s="632"/>
      <c r="E346" s="565">
        <v>4</v>
      </c>
    </row>
    <row r="347" spans="1:6" ht="15.75" thickBot="1" x14ac:dyDescent="0.3"/>
    <row r="348" spans="1:6" ht="15.75" thickBot="1" x14ac:dyDescent="0.3">
      <c r="A348" s="801" t="s">
        <v>364</v>
      </c>
      <c r="B348" s="802"/>
      <c r="C348" s="802"/>
      <c r="D348" s="803"/>
      <c r="E348" s="629">
        <f>+IF(AND(F340=1,F341=1,F342=1,F343=1,E346=4),1,IF(AND(F340=1,F341=1,F342=1,E346=3),1,IF(AND(F340=1,F341=1,E346=2),1,IF(AND(F340=1,E346=1),1,0))))</f>
        <v>1</v>
      </c>
    </row>
    <row r="349" spans="1:6" ht="15.75" thickBot="1" x14ac:dyDescent="0.3"/>
    <row r="350" spans="1:6" x14ac:dyDescent="0.25">
      <c r="A350" s="789" t="s">
        <v>432</v>
      </c>
      <c r="B350" s="790"/>
      <c r="C350" s="790"/>
      <c r="D350" s="791"/>
      <c r="E350" s="620" t="s">
        <v>2</v>
      </c>
      <c r="F350" s="619">
        <v>1</v>
      </c>
    </row>
    <row r="351" spans="1:6" x14ac:dyDescent="0.25">
      <c r="A351" s="792" t="s">
        <v>435</v>
      </c>
      <c r="B351" s="793"/>
      <c r="C351" s="793"/>
      <c r="D351" s="794"/>
      <c r="E351" s="553" t="s">
        <v>2</v>
      </c>
      <c r="F351" s="551">
        <v>1</v>
      </c>
    </row>
    <row r="352" spans="1:6" x14ac:dyDescent="0.25">
      <c r="A352" s="795" t="s">
        <v>433</v>
      </c>
      <c r="B352" s="796"/>
      <c r="C352" s="796"/>
      <c r="D352" s="797"/>
      <c r="E352" s="553" t="s">
        <v>2</v>
      </c>
      <c r="F352" s="551">
        <v>1</v>
      </c>
    </row>
    <row r="353" spans="1:6" ht="15.75" thickBot="1" x14ac:dyDescent="0.3">
      <c r="A353" s="798" t="s">
        <v>434</v>
      </c>
      <c r="B353" s="799"/>
      <c r="C353" s="799"/>
      <c r="D353" s="800"/>
      <c r="E353" s="554" t="s">
        <v>2</v>
      </c>
      <c r="F353" s="552">
        <v>1</v>
      </c>
    </row>
    <row r="354" spans="1:6" ht="15.75" thickBot="1" x14ac:dyDescent="0.3">
      <c r="A354" s="561"/>
      <c r="B354" s="561"/>
      <c r="C354" s="561"/>
      <c r="D354" s="801" t="s">
        <v>244</v>
      </c>
      <c r="E354" s="803"/>
      <c r="F354" s="627">
        <f>SUM(F350:F353)</f>
        <v>4</v>
      </c>
    </row>
    <row r="355" spans="1:6" x14ac:dyDescent="0.25">
      <c r="D355" s="341" t="s">
        <v>339</v>
      </c>
    </row>
    <row r="356" spans="1:6" ht="15.75" thickBot="1" x14ac:dyDescent="0.3"/>
    <row r="357" spans="1:6" ht="15.75" thickBot="1" x14ac:dyDescent="0.3">
      <c r="A357" s="630" t="s">
        <v>242</v>
      </c>
      <c r="B357" s="631"/>
      <c r="C357" s="631"/>
      <c r="D357" s="632"/>
      <c r="E357" s="565">
        <v>1</v>
      </c>
    </row>
    <row r="358" spans="1:6" ht="15.75" thickBot="1" x14ac:dyDescent="0.3"/>
    <row r="359" spans="1:6" ht="15.75" thickBot="1" x14ac:dyDescent="0.3">
      <c r="A359" s="801" t="s">
        <v>431</v>
      </c>
      <c r="B359" s="802"/>
      <c r="C359" s="802"/>
      <c r="D359" s="803"/>
      <c r="E359" s="629">
        <f>+IF(AND(F350=1,F351=1,F352=1,F353=1,E357=4),1,IF(AND(F350=1,F351=1,F352=1,E357=3),1,IF(AND(F350=1,F351=1,E357=2),1,IF(AND(F350=1,E357=1),1,0))))</f>
        <v>1</v>
      </c>
    </row>
    <row r="361" spans="1:6" ht="15.75" thickBot="1" x14ac:dyDescent="0.3"/>
    <row r="362" spans="1:6" x14ac:dyDescent="0.25">
      <c r="A362" s="789" t="s">
        <v>369</v>
      </c>
      <c r="B362" s="790"/>
      <c r="C362" s="790"/>
      <c r="D362" s="791"/>
      <c r="E362" s="620" t="s">
        <v>2</v>
      </c>
      <c r="F362" s="619">
        <v>1</v>
      </c>
    </row>
    <row r="363" spans="1:6" x14ac:dyDescent="0.25">
      <c r="A363" s="792" t="s">
        <v>370</v>
      </c>
      <c r="B363" s="793"/>
      <c r="C363" s="793"/>
      <c r="D363" s="794"/>
      <c r="E363" s="553" t="s">
        <v>2</v>
      </c>
      <c r="F363" s="551">
        <v>1</v>
      </c>
    </row>
    <row r="364" spans="1:6" x14ac:dyDescent="0.25">
      <c r="A364" s="795" t="s">
        <v>371</v>
      </c>
      <c r="B364" s="796"/>
      <c r="C364" s="796"/>
      <c r="D364" s="797"/>
      <c r="E364" s="553" t="s">
        <v>2</v>
      </c>
      <c r="F364" s="551">
        <v>1</v>
      </c>
    </row>
    <row r="365" spans="1:6" ht="15.75" thickBot="1" x14ac:dyDescent="0.3">
      <c r="A365" s="798" t="s">
        <v>372</v>
      </c>
      <c r="B365" s="799"/>
      <c r="C365" s="799"/>
      <c r="D365" s="800"/>
      <c r="E365" s="554" t="s">
        <v>2</v>
      </c>
      <c r="F365" s="552">
        <v>1</v>
      </c>
    </row>
    <row r="366" spans="1:6" ht="15.75" thickBot="1" x14ac:dyDescent="0.3">
      <c r="A366" s="561"/>
      <c r="B366" s="561"/>
      <c r="C366" s="561"/>
      <c r="D366" s="801" t="s">
        <v>244</v>
      </c>
      <c r="E366" s="803"/>
      <c r="F366" s="627">
        <f>SUM(F362:F365)</f>
        <v>4</v>
      </c>
    </row>
    <row r="367" spans="1:6" x14ac:dyDescent="0.25">
      <c r="D367" s="341" t="s">
        <v>339</v>
      </c>
    </row>
    <row r="368" spans="1:6" ht="15.75" thickBot="1" x14ac:dyDescent="0.3"/>
    <row r="369" spans="1:6" ht="15.75" thickBot="1" x14ac:dyDescent="0.3">
      <c r="A369" s="630" t="s">
        <v>242</v>
      </c>
      <c r="B369" s="631"/>
      <c r="C369" s="631"/>
      <c r="D369" s="632"/>
      <c r="E369" s="565">
        <v>1</v>
      </c>
    </row>
    <row r="370" spans="1:6" ht="15.75" thickBot="1" x14ac:dyDescent="0.3"/>
    <row r="371" spans="1:6" ht="15.75" thickBot="1" x14ac:dyDescent="0.3">
      <c r="A371" s="801" t="s">
        <v>436</v>
      </c>
      <c r="B371" s="802"/>
      <c r="C371" s="802"/>
      <c r="D371" s="803"/>
      <c r="E371" s="629">
        <f>+IF(AND(F362=1,F363=1,F364=1,F365=1,E369=4),1,IF(AND(F362=1,F363=1,F364=1,E369=3),1,IF(AND(F362=1,F363=1,E369=2),1,IF(AND(F362=1,E369=1),1,0))))</f>
        <v>1</v>
      </c>
    </row>
    <row r="372" spans="1:6" ht="15.75" thickBot="1" x14ac:dyDescent="0.3"/>
    <row r="373" spans="1:6" x14ac:dyDescent="0.25">
      <c r="A373" s="789" t="s">
        <v>373</v>
      </c>
      <c r="B373" s="790"/>
      <c r="C373" s="790"/>
      <c r="D373" s="791"/>
      <c r="E373" s="620" t="s">
        <v>2</v>
      </c>
      <c r="F373" s="619">
        <v>1</v>
      </c>
    </row>
    <row r="374" spans="1:6" x14ac:dyDescent="0.25">
      <c r="A374" s="792" t="s">
        <v>374</v>
      </c>
      <c r="B374" s="793"/>
      <c r="C374" s="793"/>
      <c r="D374" s="794"/>
      <c r="E374" s="553" t="s">
        <v>2</v>
      </c>
      <c r="F374" s="551">
        <v>1</v>
      </c>
    </row>
    <row r="375" spans="1:6" x14ac:dyDescent="0.25">
      <c r="A375" s="795" t="s">
        <v>375</v>
      </c>
      <c r="B375" s="796"/>
      <c r="C375" s="796"/>
      <c r="D375" s="797"/>
      <c r="E375" s="553" t="s">
        <v>2</v>
      </c>
      <c r="F375" s="551">
        <v>1</v>
      </c>
    </row>
    <row r="376" spans="1:6" ht="15.75" thickBot="1" x14ac:dyDescent="0.3">
      <c r="A376" s="798" t="s">
        <v>376</v>
      </c>
      <c r="B376" s="799"/>
      <c r="C376" s="799"/>
      <c r="D376" s="800"/>
      <c r="E376" s="554" t="s">
        <v>2</v>
      </c>
      <c r="F376" s="552">
        <v>1</v>
      </c>
    </row>
    <row r="377" spans="1:6" ht="15.75" thickBot="1" x14ac:dyDescent="0.3">
      <c r="A377" s="561"/>
      <c r="B377" s="561"/>
      <c r="C377" s="561"/>
      <c r="D377" s="801" t="s">
        <v>244</v>
      </c>
      <c r="E377" s="803"/>
      <c r="F377" s="627">
        <f>SUM(F373:F376)</f>
        <v>4</v>
      </c>
    </row>
    <row r="378" spans="1:6" ht="15.75" thickBot="1" x14ac:dyDescent="0.3">
      <c r="D378" s="341" t="s">
        <v>339</v>
      </c>
    </row>
    <row r="379" spans="1:6" ht="15.75" thickBot="1" x14ac:dyDescent="0.3">
      <c r="A379" s="630" t="s">
        <v>242</v>
      </c>
      <c r="B379" s="631"/>
      <c r="C379" s="631"/>
      <c r="D379" s="632"/>
      <c r="E379" s="565">
        <v>4</v>
      </c>
    </row>
    <row r="380" spans="1:6" ht="15.75" thickBot="1" x14ac:dyDescent="0.3"/>
    <row r="381" spans="1:6" ht="15.75" thickBot="1" x14ac:dyDescent="0.3">
      <c r="A381" s="801" t="s">
        <v>437</v>
      </c>
      <c r="B381" s="802"/>
      <c r="C381" s="802"/>
      <c r="D381" s="803"/>
      <c r="E381" s="629">
        <f>+IF(AND(F373=1,F374=1,F375=1,F376=1,E379=4),1,IF(AND(F373=1,F374=1,F375=1,E379=3),1,IF(AND(F373=1,F374=1,E379=2),1,IF(AND(F373=1,E379=1),1,0))))</f>
        <v>1</v>
      </c>
    </row>
    <row r="383" spans="1:6" hidden="1" x14ac:dyDescent="0.25">
      <c r="A383" s="789" t="s">
        <v>377</v>
      </c>
      <c r="B383" s="790"/>
      <c r="C383" s="790"/>
      <c r="D383" s="791"/>
      <c r="E383" s="620" t="s">
        <v>2</v>
      </c>
      <c r="F383" s="619">
        <v>1</v>
      </c>
    </row>
    <row r="384" spans="1:6" hidden="1" x14ac:dyDescent="0.25">
      <c r="A384" s="792" t="s">
        <v>378</v>
      </c>
      <c r="B384" s="793"/>
      <c r="C384" s="793"/>
      <c r="D384" s="794"/>
      <c r="E384" s="553" t="s">
        <v>2</v>
      </c>
      <c r="F384" s="551">
        <v>1</v>
      </c>
    </row>
    <row r="385" spans="1:6" hidden="1" x14ac:dyDescent="0.25">
      <c r="A385" s="795" t="s">
        <v>379</v>
      </c>
      <c r="B385" s="796"/>
      <c r="C385" s="796"/>
      <c r="D385" s="797"/>
      <c r="E385" s="553" t="s">
        <v>2</v>
      </c>
      <c r="F385" s="551">
        <v>1</v>
      </c>
    </row>
    <row r="386" spans="1:6" ht="15.75" hidden="1" thickBot="1" x14ac:dyDescent="0.3">
      <c r="A386" s="798" t="s">
        <v>380</v>
      </c>
      <c r="B386" s="799"/>
      <c r="C386" s="799"/>
      <c r="D386" s="800"/>
      <c r="E386" s="554" t="s">
        <v>2</v>
      </c>
      <c r="F386" s="552">
        <v>1</v>
      </c>
    </row>
    <row r="387" spans="1:6" ht="15.75" hidden="1" thickBot="1" x14ac:dyDescent="0.3">
      <c r="A387" s="561"/>
      <c r="B387" s="561"/>
      <c r="C387" s="561"/>
      <c r="D387" s="801" t="s">
        <v>244</v>
      </c>
      <c r="E387" s="803"/>
      <c r="F387" s="627">
        <f>SUM(F383:F386)</f>
        <v>4</v>
      </c>
    </row>
    <row r="388" spans="1:6" hidden="1" x14ac:dyDescent="0.25">
      <c r="D388" s="341" t="s">
        <v>339</v>
      </c>
    </row>
    <row r="389" spans="1:6" hidden="1" x14ac:dyDescent="0.25"/>
    <row r="390" spans="1:6" ht="15.75" hidden="1" thickBot="1" x14ac:dyDescent="0.3">
      <c r="A390" s="630" t="s">
        <v>242</v>
      </c>
      <c r="B390" s="631"/>
      <c r="C390" s="631"/>
      <c r="D390" s="632"/>
      <c r="E390" s="565">
        <v>1</v>
      </c>
    </row>
    <row r="391" spans="1:6" ht="12.75" hidden="1" customHeight="1" thickBot="1" x14ac:dyDescent="0.3"/>
    <row r="392" spans="1:6" ht="15.75" hidden="1" thickBot="1" x14ac:dyDescent="0.3">
      <c r="A392" s="801" t="s">
        <v>438</v>
      </c>
      <c r="B392" s="802"/>
      <c r="C392" s="802"/>
      <c r="D392" s="803"/>
      <c r="E392" s="629">
        <f>+IF(AND(F383=1,F384=1,F385=1,F386=1,E390=4),1,IF(AND(F383=1,F384=1,F385=1,E390=3),1,IF(AND(F383=1,F384=1,E390=2),1,IF(AND(F383=1,E390=1),1,0))))</f>
        <v>1</v>
      </c>
    </row>
    <row r="393" spans="1:6" ht="15.75" thickBot="1" x14ac:dyDescent="0.3"/>
    <row r="394" spans="1:6" x14ac:dyDescent="0.25">
      <c r="A394" s="789" t="s">
        <v>382</v>
      </c>
      <c r="B394" s="790"/>
      <c r="C394" s="790"/>
      <c r="D394" s="791"/>
      <c r="E394" s="620" t="s">
        <v>2</v>
      </c>
      <c r="F394" s="619">
        <v>1</v>
      </c>
    </row>
    <row r="395" spans="1:6" x14ac:dyDescent="0.25">
      <c r="A395" s="792" t="s">
        <v>383</v>
      </c>
      <c r="B395" s="793"/>
      <c r="C395" s="793"/>
      <c r="D395" s="794"/>
      <c r="E395" s="553" t="s">
        <v>2</v>
      </c>
      <c r="F395" s="551">
        <v>1</v>
      </c>
    </row>
    <row r="396" spans="1:6" x14ac:dyDescent="0.25">
      <c r="A396" s="795" t="s">
        <v>384</v>
      </c>
      <c r="B396" s="796"/>
      <c r="C396" s="796"/>
      <c r="D396" s="797"/>
      <c r="E396" s="553" t="s">
        <v>2</v>
      </c>
      <c r="F396" s="551">
        <v>1</v>
      </c>
    </row>
    <row r="397" spans="1:6" ht="15.75" thickBot="1" x14ac:dyDescent="0.3">
      <c r="A397" s="798" t="s">
        <v>385</v>
      </c>
      <c r="B397" s="799"/>
      <c r="C397" s="799"/>
      <c r="D397" s="800"/>
      <c r="E397" s="554" t="s">
        <v>2</v>
      </c>
      <c r="F397" s="552">
        <v>1</v>
      </c>
    </row>
    <row r="398" spans="1:6" ht="15.75" thickBot="1" x14ac:dyDescent="0.3">
      <c r="A398" s="561"/>
      <c r="B398" s="561"/>
      <c r="C398" s="561"/>
      <c r="D398" s="801" t="s">
        <v>244</v>
      </c>
      <c r="E398" s="803"/>
      <c r="F398" s="627">
        <f>SUM(F394:F397)</f>
        <v>4</v>
      </c>
    </row>
    <row r="399" spans="1:6" ht="15.75" thickBot="1" x14ac:dyDescent="0.3">
      <c r="D399" s="341" t="s">
        <v>339</v>
      </c>
    </row>
    <row r="400" spans="1:6" ht="15.75" thickBot="1" x14ac:dyDescent="0.3">
      <c r="A400" s="630" t="s">
        <v>242</v>
      </c>
      <c r="B400" s="631"/>
      <c r="C400" s="631"/>
      <c r="D400" s="632"/>
      <c r="E400" s="565">
        <v>4</v>
      </c>
    </row>
    <row r="401" spans="1:18" ht="15.75" thickBot="1" x14ac:dyDescent="0.3"/>
    <row r="402" spans="1:18" ht="15.75" thickBot="1" x14ac:dyDescent="0.3">
      <c r="A402" s="801" t="s">
        <v>381</v>
      </c>
      <c r="B402" s="802"/>
      <c r="C402" s="802"/>
      <c r="D402" s="803"/>
      <c r="E402" s="629">
        <f>+IF(AND(F394=1,F395=1,F396=1,F397=1,E400=4),1,IF(AND(F394=1,F395=1,F396=1,E400=3),1,IF(AND(F394=1,F395=1,E400=2),1,IF(AND(F394=1,E400=1),1,0))))</f>
        <v>1</v>
      </c>
    </row>
    <row r="403" spans="1:18" ht="15.75" thickBot="1" x14ac:dyDescent="0.3"/>
    <row r="404" spans="1:18" x14ac:dyDescent="0.25">
      <c r="A404" s="789" t="s">
        <v>387</v>
      </c>
      <c r="B404" s="790"/>
      <c r="C404" s="790"/>
      <c r="D404" s="791"/>
      <c r="E404" s="620" t="s">
        <v>2</v>
      </c>
      <c r="F404" s="619">
        <v>1</v>
      </c>
    </row>
    <row r="405" spans="1:18" x14ac:dyDescent="0.25">
      <c r="A405" s="792" t="s">
        <v>388</v>
      </c>
      <c r="B405" s="793"/>
      <c r="C405" s="793"/>
      <c r="D405" s="794"/>
      <c r="E405" s="553" t="s">
        <v>2</v>
      </c>
      <c r="F405" s="551">
        <v>1</v>
      </c>
    </row>
    <row r="406" spans="1:18" x14ac:dyDescent="0.25">
      <c r="A406" s="795" t="s">
        <v>389</v>
      </c>
      <c r="B406" s="796"/>
      <c r="C406" s="796"/>
      <c r="D406" s="797"/>
      <c r="E406" s="553" t="s">
        <v>2</v>
      </c>
      <c r="F406" s="551">
        <v>1</v>
      </c>
    </row>
    <row r="407" spans="1:18" ht="15.75" thickBot="1" x14ac:dyDescent="0.3">
      <c r="A407" s="798" t="s">
        <v>390</v>
      </c>
      <c r="B407" s="799"/>
      <c r="C407" s="799"/>
      <c r="D407" s="800"/>
      <c r="E407" s="554" t="s">
        <v>2</v>
      </c>
      <c r="F407" s="552">
        <v>1</v>
      </c>
    </row>
    <row r="408" spans="1:18" ht="15.75" thickBot="1" x14ac:dyDescent="0.3">
      <c r="A408" s="561"/>
      <c r="B408" s="561"/>
      <c r="C408" s="561"/>
      <c r="D408" s="801" t="s">
        <v>244</v>
      </c>
      <c r="E408" s="803"/>
      <c r="F408" s="627">
        <f>SUM(F404:F407)</f>
        <v>4</v>
      </c>
    </row>
    <row r="409" spans="1:18" x14ac:dyDescent="0.25">
      <c r="D409" s="341" t="s">
        <v>339</v>
      </c>
    </row>
    <row r="410" spans="1:18" ht="15.75" thickBot="1" x14ac:dyDescent="0.3"/>
    <row r="411" spans="1:18" ht="15.75" thickBot="1" x14ac:dyDescent="0.3">
      <c r="A411" s="630" t="s">
        <v>242</v>
      </c>
      <c r="B411" s="631"/>
      <c r="C411" s="631"/>
      <c r="D411" s="632"/>
      <c r="E411" s="565">
        <v>1</v>
      </c>
    </row>
    <row r="412" spans="1:18" ht="15.75" thickBot="1" x14ac:dyDescent="0.3"/>
    <row r="413" spans="1:18" ht="15.75" thickBot="1" x14ac:dyDescent="0.3">
      <c r="A413" s="801" t="s">
        <v>386</v>
      </c>
      <c r="B413" s="802"/>
      <c r="C413" s="802"/>
      <c r="D413" s="803"/>
      <c r="E413" s="629">
        <f>+IF(AND(F404=1,F405=1,F406=1,F407=1,E411=4),1,IF(AND(F404=1,F405=1,F406=1,E411=3),1,IF(AND(F404=1,F405=1,E411=2),1,IF(AND(F404=1,E411=1),1,0))))</f>
        <v>1</v>
      </c>
    </row>
    <row r="415" spans="1:18" ht="15.75" thickBot="1" x14ac:dyDescent="0.3"/>
    <row r="416" spans="1:18" ht="15.75" thickBot="1" x14ac:dyDescent="0.3">
      <c r="A416" s="345" t="s">
        <v>174</v>
      </c>
      <c r="B416" s="346"/>
      <c r="C416" s="346"/>
      <c r="D416" s="346"/>
      <c r="E416" s="387"/>
      <c r="F416" s="346"/>
      <c r="G416" s="346"/>
      <c r="H416" s="346"/>
      <c r="I416" s="346"/>
      <c r="J416" s="346"/>
      <c r="K416" s="641" t="s">
        <v>1</v>
      </c>
      <c r="L416" s="636" t="s">
        <v>169</v>
      </c>
      <c r="M416" s="669" t="s">
        <v>1</v>
      </c>
      <c r="N416" s="669" t="s">
        <v>168</v>
      </c>
      <c r="O416" s="669" t="s">
        <v>170</v>
      </c>
      <c r="P416" s="451" t="s">
        <v>167</v>
      </c>
      <c r="Q416" s="748" t="s">
        <v>173</v>
      </c>
      <c r="R416" s="756"/>
    </row>
    <row r="417" spans="1:36" x14ac:dyDescent="0.25">
      <c r="A417" s="348"/>
      <c r="B417" s="349"/>
      <c r="C417" s="349"/>
      <c r="D417" s="349"/>
      <c r="E417" s="527" t="s">
        <v>357</v>
      </c>
      <c r="F417" s="392" t="s">
        <v>254</v>
      </c>
      <c r="G417" s="395"/>
      <c r="H417" s="396"/>
      <c r="I417" s="397"/>
      <c r="J417" s="415"/>
      <c r="K417" s="640" t="s">
        <v>2</v>
      </c>
      <c r="L417" s="633">
        <v>5</v>
      </c>
      <c r="M417" s="657">
        <f>$E$296</f>
        <v>1</v>
      </c>
      <c r="N417" s="492">
        <f>+L417*M417</f>
        <v>5</v>
      </c>
      <c r="O417" s="446">
        <v>1</v>
      </c>
      <c r="P417" s="447">
        <f>+L417*O417</f>
        <v>5</v>
      </c>
      <c r="Q417" s="349"/>
      <c r="R417" s="351"/>
    </row>
    <row r="418" spans="1:36" x14ac:dyDescent="0.25">
      <c r="A418" s="348"/>
      <c r="B418" s="349"/>
      <c r="C418" s="349"/>
      <c r="D418" s="349"/>
      <c r="E418" s="528" t="s">
        <v>340</v>
      </c>
      <c r="F418" s="752" t="s">
        <v>249</v>
      </c>
      <c r="G418" s="753"/>
      <c r="H418" s="753"/>
      <c r="I418" s="754"/>
      <c r="J418" s="416"/>
      <c r="K418" s="637" t="s">
        <v>2</v>
      </c>
      <c r="L418" s="634">
        <v>1</v>
      </c>
      <c r="M418" s="658">
        <f>$E$306</f>
        <v>1</v>
      </c>
      <c r="N418" s="493">
        <f t="shared" ref="N418:N427" si="23">+L418*M418</f>
        <v>1</v>
      </c>
      <c r="O418" s="368">
        <v>1</v>
      </c>
      <c r="P418" s="421">
        <f t="shared" ref="P418:P427" si="24">+L418*O418</f>
        <v>1</v>
      </c>
      <c r="Q418" s="349"/>
      <c r="R418" s="351"/>
    </row>
    <row r="419" spans="1:36" x14ac:dyDescent="0.25">
      <c r="A419" s="348"/>
      <c r="B419" s="349"/>
      <c r="C419" s="349"/>
      <c r="D419" s="349"/>
      <c r="E419" s="527" t="s">
        <v>341</v>
      </c>
      <c r="F419" s="392" t="s">
        <v>255</v>
      </c>
      <c r="G419" s="395"/>
      <c r="H419" s="396"/>
      <c r="I419" s="397"/>
      <c r="J419" s="415"/>
      <c r="K419" s="637" t="s">
        <v>2</v>
      </c>
      <c r="L419" s="634">
        <v>4</v>
      </c>
      <c r="M419" s="658">
        <f>$E$317</f>
        <v>1</v>
      </c>
      <c r="N419" s="493">
        <f t="shared" si="23"/>
        <v>4</v>
      </c>
      <c r="O419" s="368">
        <v>1</v>
      </c>
      <c r="P419" s="421">
        <f t="shared" si="24"/>
        <v>4</v>
      </c>
      <c r="Q419" s="349"/>
      <c r="R419" s="351"/>
    </row>
    <row r="420" spans="1:36" x14ac:dyDescent="0.25">
      <c r="A420" s="352"/>
      <c r="B420" s="349"/>
      <c r="C420" s="349"/>
      <c r="D420" s="349"/>
      <c r="E420" s="528" t="s">
        <v>344</v>
      </c>
      <c r="F420" s="752" t="s">
        <v>117</v>
      </c>
      <c r="G420" s="753"/>
      <c r="H420" s="753"/>
      <c r="I420" s="754"/>
      <c r="J420" s="416"/>
      <c r="K420" s="637" t="s">
        <v>2</v>
      </c>
      <c r="L420" s="634">
        <v>5</v>
      </c>
      <c r="M420" s="658">
        <f>$E$327</f>
        <v>1</v>
      </c>
      <c r="N420" s="493">
        <f t="shared" si="23"/>
        <v>5</v>
      </c>
      <c r="O420" s="368">
        <v>1</v>
      </c>
      <c r="P420" s="421">
        <f t="shared" si="24"/>
        <v>5</v>
      </c>
      <c r="Q420" s="349"/>
      <c r="R420" s="351"/>
    </row>
    <row r="421" spans="1:36" x14ac:dyDescent="0.25">
      <c r="A421" s="352"/>
      <c r="B421" s="349"/>
      <c r="C421" s="349"/>
      <c r="D421" s="349"/>
      <c r="E421" s="527" t="s">
        <v>342</v>
      </c>
      <c r="F421" s="392" t="s">
        <v>144</v>
      </c>
      <c r="G421" s="395"/>
      <c r="H421" s="396"/>
      <c r="I421" s="397"/>
      <c r="J421" s="415"/>
      <c r="K421" s="637" t="s">
        <v>2</v>
      </c>
      <c r="L421" s="634">
        <v>3</v>
      </c>
      <c r="M421" s="658">
        <f>$E$338</f>
        <v>1</v>
      </c>
      <c r="N421" s="493">
        <f t="shared" si="23"/>
        <v>3</v>
      </c>
      <c r="O421" s="368">
        <v>1</v>
      </c>
      <c r="P421" s="421">
        <f t="shared" si="24"/>
        <v>3</v>
      </c>
      <c r="Q421" s="349"/>
      <c r="R421" s="351"/>
    </row>
    <row r="422" spans="1:36" x14ac:dyDescent="0.25">
      <c r="A422" s="352"/>
      <c r="B422" s="349"/>
      <c r="C422" s="349"/>
      <c r="D422" s="349"/>
      <c r="E422" s="528" t="s">
        <v>343</v>
      </c>
      <c r="F422" s="752" t="s">
        <v>119</v>
      </c>
      <c r="G422" s="753"/>
      <c r="H422" s="753"/>
      <c r="I422" s="754"/>
      <c r="J422" s="416"/>
      <c r="K422" s="637" t="s">
        <v>2</v>
      </c>
      <c r="L422" s="634">
        <v>3</v>
      </c>
      <c r="M422" s="658">
        <f>$E$348</f>
        <v>1</v>
      </c>
      <c r="N422" s="493">
        <f t="shared" si="23"/>
        <v>3</v>
      </c>
      <c r="O422" s="368">
        <v>1</v>
      </c>
      <c r="P422" s="421">
        <f t="shared" si="24"/>
        <v>3</v>
      </c>
      <c r="Q422" s="787" t="s">
        <v>173</v>
      </c>
      <c r="R422" s="788"/>
    </row>
    <row r="423" spans="1:36" x14ac:dyDescent="0.25">
      <c r="A423" s="352"/>
      <c r="B423" s="349"/>
      <c r="C423" s="349"/>
      <c r="D423" s="349"/>
      <c r="E423" s="527" t="s">
        <v>345</v>
      </c>
      <c r="F423" s="392" t="s">
        <v>264</v>
      </c>
      <c r="G423" s="395"/>
      <c r="H423" s="396"/>
      <c r="I423" s="397"/>
      <c r="J423" s="415"/>
      <c r="K423" s="637" t="s">
        <v>2</v>
      </c>
      <c r="L423" s="634">
        <v>3</v>
      </c>
      <c r="M423" s="658">
        <f>$E$371</f>
        <v>1</v>
      </c>
      <c r="N423" s="493">
        <f t="shared" si="23"/>
        <v>3</v>
      </c>
      <c r="O423" s="368">
        <v>1</v>
      </c>
      <c r="P423" s="421">
        <f t="shared" si="24"/>
        <v>3</v>
      </c>
      <c r="Q423" s="635">
        <f>+N428/P428*10</f>
        <v>10</v>
      </c>
      <c r="R423" s="569" t="str">
        <f>+IF(Q423&lt;7,"INACEPTABLE","ACEPTABLE")</f>
        <v>ACEPTABLE</v>
      </c>
    </row>
    <row r="424" spans="1:36" x14ac:dyDescent="0.25">
      <c r="A424" s="352"/>
      <c r="B424" s="349"/>
      <c r="C424" s="349"/>
      <c r="D424" s="349"/>
      <c r="E424" s="528" t="s">
        <v>346</v>
      </c>
      <c r="F424" s="752" t="s">
        <v>262</v>
      </c>
      <c r="G424" s="753"/>
      <c r="H424" s="753"/>
      <c r="I424" s="754"/>
      <c r="J424" s="416"/>
      <c r="K424" s="637" t="s">
        <v>2</v>
      </c>
      <c r="L424" s="634">
        <v>3</v>
      </c>
      <c r="M424" s="658">
        <f>$E$359</f>
        <v>1</v>
      </c>
      <c r="N424" s="493"/>
      <c r="O424" s="368"/>
      <c r="P424" s="421"/>
      <c r="Q424" s="390"/>
      <c r="R424" s="566"/>
    </row>
    <row r="425" spans="1:36" x14ac:dyDescent="0.25">
      <c r="A425" s="352"/>
      <c r="B425" s="349"/>
      <c r="C425" s="349"/>
      <c r="D425" s="349"/>
      <c r="E425" s="527" t="s">
        <v>347</v>
      </c>
      <c r="F425" s="392" t="s">
        <v>145</v>
      </c>
      <c r="G425" s="395"/>
      <c r="H425" s="396"/>
      <c r="I425" s="397"/>
      <c r="J425" s="415"/>
      <c r="K425" s="637" t="s">
        <v>2</v>
      </c>
      <c r="L425" s="634">
        <v>3</v>
      </c>
      <c r="M425" s="658">
        <f>$E$381</f>
        <v>1</v>
      </c>
      <c r="N425" s="493">
        <f t="shared" si="23"/>
        <v>3</v>
      </c>
      <c r="O425" s="368">
        <v>1</v>
      </c>
      <c r="P425" s="421">
        <f t="shared" si="24"/>
        <v>3</v>
      </c>
      <c r="Q425" s="349"/>
      <c r="R425" s="351"/>
    </row>
    <row r="426" spans="1:36" x14ac:dyDescent="0.25">
      <c r="A426" s="352"/>
      <c r="B426" s="349"/>
      <c r="C426" s="349"/>
      <c r="D426" s="349"/>
      <c r="E426" s="528" t="s">
        <v>348</v>
      </c>
      <c r="F426" s="679" t="s">
        <v>124</v>
      </c>
      <c r="G426" s="680"/>
      <c r="H426" s="681"/>
      <c r="I426" s="682"/>
      <c r="J426" s="416"/>
      <c r="K426" s="637" t="s">
        <v>2</v>
      </c>
      <c r="L426" s="634">
        <v>5</v>
      </c>
      <c r="M426" s="658">
        <f>$E$402</f>
        <v>1</v>
      </c>
      <c r="N426" s="493">
        <f t="shared" si="23"/>
        <v>5</v>
      </c>
      <c r="O426" s="368">
        <v>1</v>
      </c>
      <c r="P426" s="421">
        <f t="shared" si="24"/>
        <v>5</v>
      </c>
      <c r="Q426" s="349"/>
      <c r="R426" s="351"/>
    </row>
    <row r="427" spans="1:36" x14ac:dyDescent="0.25">
      <c r="A427" s="352"/>
      <c r="B427" s="349"/>
      <c r="C427" s="349"/>
      <c r="D427" s="349"/>
      <c r="E427" s="527" t="s">
        <v>349</v>
      </c>
      <c r="F427" s="811" t="s">
        <v>125</v>
      </c>
      <c r="G427" s="812"/>
      <c r="H427" s="812"/>
      <c r="I427" s="813"/>
      <c r="J427" s="415"/>
      <c r="K427" s="637" t="s">
        <v>2</v>
      </c>
      <c r="L427" s="634">
        <v>3</v>
      </c>
      <c r="M427" s="658">
        <f>$E$413</f>
        <v>1</v>
      </c>
      <c r="N427" s="493">
        <f t="shared" si="23"/>
        <v>3</v>
      </c>
      <c r="O427" s="368">
        <v>1</v>
      </c>
      <c r="P427" s="421">
        <f t="shared" si="24"/>
        <v>3</v>
      </c>
      <c r="Q427" s="349"/>
      <c r="R427" s="351"/>
    </row>
    <row r="428" spans="1:36" ht="15.75" thickBot="1" x14ac:dyDescent="0.3">
      <c r="A428" s="353"/>
      <c r="B428" s="354"/>
      <c r="C428" s="354"/>
      <c r="D428" s="354"/>
      <c r="E428" s="354"/>
      <c r="F428" s="354"/>
      <c r="G428" s="354"/>
      <c r="H428" s="354"/>
      <c r="I428" s="354"/>
      <c r="J428" s="354"/>
      <c r="K428" s="638"/>
      <c r="L428" s="639"/>
      <c r="M428" s="668" t="s">
        <v>171</v>
      </c>
      <c r="N428" s="429">
        <f>SUM(N417:N427)</f>
        <v>35</v>
      </c>
      <c r="O428" s="668" t="s">
        <v>172</v>
      </c>
      <c r="P428" s="430">
        <f>SUM(P417:P427)</f>
        <v>35</v>
      </c>
      <c r="Q428" s="354"/>
      <c r="R428" s="355"/>
    </row>
    <row r="429" spans="1:36" ht="15.75" thickBot="1" x14ac:dyDescent="0.3">
      <c r="S429" s="361"/>
      <c r="T429" s="361"/>
      <c r="U429" s="361"/>
      <c r="V429" s="361"/>
      <c r="W429" s="361"/>
      <c r="X429" s="361"/>
      <c r="Y429" s="361"/>
    </row>
    <row r="430" spans="1:36" ht="18.75" thickBot="1" x14ac:dyDescent="0.4">
      <c r="A430" s="345" t="s">
        <v>401</v>
      </c>
      <c r="B430" s="346"/>
      <c r="C430" s="346"/>
      <c r="D430" s="346"/>
      <c r="E430" s="387"/>
      <c r="F430" s="346"/>
      <c r="G430" s="346"/>
      <c r="H430" s="346"/>
      <c r="I430" s="346"/>
      <c r="J430" s="346"/>
      <c r="K430" s="677" t="s">
        <v>1</v>
      </c>
      <c r="L430" s="661" t="s">
        <v>169</v>
      </c>
      <c r="M430" s="669" t="s">
        <v>1</v>
      </c>
      <c r="N430" s="669" t="s">
        <v>168</v>
      </c>
      <c r="O430" s="669" t="s">
        <v>170</v>
      </c>
      <c r="P430" s="451" t="s">
        <v>167</v>
      </c>
      <c r="Q430" s="747" t="s">
        <v>272</v>
      </c>
      <c r="R430" s="756"/>
      <c r="S430" s="758"/>
      <c r="T430" s="758"/>
      <c r="U430" s="758"/>
      <c r="V430" s="662"/>
      <c r="W430" s="662"/>
      <c r="X430" s="662"/>
      <c r="Y430" s="662"/>
      <c r="AD430" s="383"/>
      <c r="AE430" s="383"/>
      <c r="AF430" s="383"/>
      <c r="AG430" s="383"/>
      <c r="AH430" s="383"/>
      <c r="AI430" s="383"/>
      <c r="AJ430" s="383"/>
    </row>
    <row r="431" spans="1:36" x14ac:dyDescent="0.25">
      <c r="A431" s="348"/>
      <c r="B431" s="349"/>
      <c r="C431" s="349"/>
      <c r="D431" s="349"/>
      <c r="E431" s="393" t="s">
        <v>147</v>
      </c>
      <c r="F431" s="392" t="s">
        <v>113</v>
      </c>
      <c r="G431" s="395"/>
      <c r="H431" s="396"/>
      <c r="I431" s="397"/>
      <c r="J431" s="415"/>
      <c r="K431" s="433" t="s">
        <v>2</v>
      </c>
      <c r="L431" s="444">
        <v>4</v>
      </c>
      <c r="M431" s="445">
        <v>1</v>
      </c>
      <c r="N431" s="446">
        <f>+L431*M431</f>
        <v>4</v>
      </c>
      <c r="O431" s="446">
        <v>1</v>
      </c>
      <c r="P431" s="447">
        <f>+L431*O431</f>
        <v>4</v>
      </c>
      <c r="Q431" s="422"/>
      <c r="R431" s="434"/>
      <c r="S431" s="410"/>
      <c r="T431" s="642"/>
      <c r="U431" s="410"/>
      <c r="V431" s="757"/>
      <c r="W431" s="757"/>
      <c r="X431" s="757"/>
      <c r="Y431" s="757"/>
      <c r="AD431" s="383"/>
      <c r="AE431" s="383"/>
      <c r="AF431" s="383"/>
      <c r="AG431" s="383"/>
      <c r="AH431" s="383"/>
      <c r="AI431" s="383"/>
      <c r="AJ431" s="383"/>
    </row>
    <row r="432" spans="1:36" x14ac:dyDescent="0.25">
      <c r="A432" s="348"/>
      <c r="B432" s="349"/>
      <c r="C432" s="349"/>
      <c r="D432" s="349"/>
      <c r="E432" s="394" t="s">
        <v>148</v>
      </c>
      <c r="F432" s="752" t="s">
        <v>116</v>
      </c>
      <c r="G432" s="753"/>
      <c r="H432" s="753"/>
      <c r="I432" s="754"/>
      <c r="J432" s="416"/>
      <c r="K432" s="433" t="s">
        <v>2</v>
      </c>
      <c r="L432" s="428">
        <v>2</v>
      </c>
      <c r="M432" s="391">
        <v>0</v>
      </c>
      <c r="N432" s="368">
        <f t="shared" ref="N432:N436" si="25">+L432*M432</f>
        <v>0</v>
      </c>
      <c r="O432" s="368">
        <v>1</v>
      </c>
      <c r="P432" s="421">
        <f t="shared" ref="P432:P436" si="26">+L432*O432</f>
        <v>2</v>
      </c>
      <c r="Q432" s="422"/>
      <c r="R432" s="434"/>
      <c r="S432" s="410"/>
      <c r="T432" s="642"/>
      <c r="U432" s="410"/>
      <c r="V432" s="757"/>
      <c r="W432" s="757"/>
      <c r="X432" s="757"/>
      <c r="Y432" s="757"/>
      <c r="AD432" s="383"/>
      <c r="AE432" s="383"/>
      <c r="AF432" s="383"/>
      <c r="AG432" s="383"/>
      <c r="AH432" s="383"/>
      <c r="AI432" s="383"/>
      <c r="AJ432" s="383"/>
    </row>
    <row r="433" spans="1:36" x14ac:dyDescent="0.25">
      <c r="A433" s="348"/>
      <c r="B433" s="349"/>
      <c r="C433" s="349"/>
      <c r="D433" s="349"/>
      <c r="E433" s="393" t="s">
        <v>149</v>
      </c>
      <c r="F433" s="392" t="s">
        <v>118</v>
      </c>
      <c r="G433" s="395"/>
      <c r="H433" s="396"/>
      <c r="I433" s="397"/>
      <c r="J433" s="415"/>
      <c r="K433" s="433" t="s">
        <v>2</v>
      </c>
      <c r="L433" s="428">
        <v>3</v>
      </c>
      <c r="M433" s="391">
        <v>1</v>
      </c>
      <c r="N433" s="368">
        <f t="shared" si="25"/>
        <v>3</v>
      </c>
      <c r="O433" s="368">
        <v>1</v>
      </c>
      <c r="P433" s="421">
        <f t="shared" si="26"/>
        <v>3</v>
      </c>
      <c r="Q433" s="422"/>
      <c r="R433" s="434"/>
      <c r="S433" s="410"/>
      <c r="T433" s="642"/>
      <c r="U433" s="410"/>
      <c r="V433" s="757"/>
      <c r="W433" s="757"/>
      <c r="X433" s="757"/>
      <c r="Y433" s="757"/>
      <c r="AD433" s="383"/>
      <c r="AE433" s="383"/>
      <c r="AF433" s="383"/>
      <c r="AG433" s="383"/>
      <c r="AH433" s="383"/>
      <c r="AI433" s="383"/>
      <c r="AJ433" s="383"/>
    </row>
    <row r="434" spans="1:36" x14ac:dyDescent="0.25">
      <c r="A434" s="352"/>
      <c r="B434" s="349"/>
      <c r="C434" s="349"/>
      <c r="D434" s="349"/>
      <c r="E434" s="394" t="s">
        <v>150</v>
      </c>
      <c r="F434" s="752" t="s">
        <v>139</v>
      </c>
      <c r="G434" s="753"/>
      <c r="H434" s="753"/>
      <c r="I434" s="754"/>
      <c r="J434" s="416"/>
      <c r="K434" s="433" t="s">
        <v>2</v>
      </c>
      <c r="L434" s="428">
        <v>3</v>
      </c>
      <c r="M434" s="391">
        <v>1</v>
      </c>
      <c r="N434" s="368">
        <f t="shared" si="25"/>
        <v>3</v>
      </c>
      <c r="O434" s="368">
        <v>1</v>
      </c>
      <c r="P434" s="421">
        <f t="shared" si="26"/>
        <v>3</v>
      </c>
      <c r="Q434" s="422"/>
      <c r="R434" s="434"/>
      <c r="S434" s="410"/>
      <c r="T434" s="642"/>
      <c r="U434" s="410"/>
      <c r="V434" s="757"/>
      <c r="W434" s="757"/>
      <c r="X434" s="757"/>
      <c r="Y434" s="757"/>
    </row>
    <row r="435" spans="1:36" x14ac:dyDescent="0.25">
      <c r="A435" s="352"/>
      <c r="B435" s="349"/>
      <c r="C435" s="349"/>
      <c r="D435" s="349"/>
      <c r="E435" s="393" t="s">
        <v>151</v>
      </c>
      <c r="F435" s="392" t="s">
        <v>310</v>
      </c>
      <c r="G435" s="395"/>
      <c r="H435" s="396"/>
      <c r="I435" s="397"/>
      <c r="J435" s="415"/>
      <c r="K435" s="433" t="s">
        <v>2</v>
      </c>
      <c r="L435" s="428">
        <v>3</v>
      </c>
      <c r="M435" s="391">
        <v>1</v>
      </c>
      <c r="N435" s="368">
        <f t="shared" si="25"/>
        <v>3</v>
      </c>
      <c r="O435" s="368">
        <v>1</v>
      </c>
      <c r="P435" s="421">
        <f t="shared" si="26"/>
        <v>3</v>
      </c>
      <c r="Q435" s="422"/>
      <c r="R435" s="434"/>
      <c r="S435" s="410"/>
      <c r="T435" s="642"/>
      <c r="U435" s="410"/>
      <c r="V435" s="757"/>
      <c r="W435" s="757"/>
      <c r="X435" s="757"/>
      <c r="Y435" s="757"/>
    </row>
    <row r="436" spans="1:36" x14ac:dyDescent="0.25">
      <c r="A436" s="352"/>
      <c r="B436" s="349"/>
      <c r="C436" s="349"/>
      <c r="D436" s="349"/>
      <c r="E436" s="394" t="s">
        <v>152</v>
      </c>
      <c r="F436" s="752" t="s">
        <v>140</v>
      </c>
      <c r="G436" s="753"/>
      <c r="H436" s="753"/>
      <c r="I436" s="754"/>
      <c r="J436" s="416"/>
      <c r="K436" s="433" t="s">
        <v>2</v>
      </c>
      <c r="L436" s="428">
        <v>1</v>
      </c>
      <c r="M436" s="391">
        <v>1</v>
      </c>
      <c r="N436" s="368">
        <f t="shared" si="25"/>
        <v>1</v>
      </c>
      <c r="O436" s="368">
        <v>1</v>
      </c>
      <c r="P436" s="421">
        <f t="shared" si="26"/>
        <v>1</v>
      </c>
      <c r="Q436" s="435">
        <f>+N437/P437*10</f>
        <v>8.75</v>
      </c>
      <c r="R436" s="436" t="str">
        <f>+IF(Q436&lt;7,"INACEPTABLE","ACEPTABLE")</f>
        <v>ACEPTABLE</v>
      </c>
    </row>
    <row r="437" spans="1:36" ht="15.75" thickBot="1" x14ac:dyDescent="0.3">
      <c r="A437" s="353"/>
      <c r="B437" s="354"/>
      <c r="C437" s="354"/>
      <c r="D437" s="354"/>
      <c r="E437" s="354"/>
      <c r="F437" s="388"/>
      <c r="G437" s="354"/>
      <c r="H437" s="354"/>
      <c r="I437" s="354"/>
      <c r="J437" s="354"/>
      <c r="K437" s="354"/>
      <c r="L437" s="423"/>
      <c r="M437" s="668" t="s">
        <v>171</v>
      </c>
      <c r="N437" s="429">
        <f>SUM(N431:N436)</f>
        <v>14</v>
      </c>
      <c r="O437" s="668" t="s">
        <v>172</v>
      </c>
      <c r="P437" s="430">
        <f>SUM(P431:P436)</f>
        <v>16</v>
      </c>
      <c r="Q437" s="423"/>
      <c r="R437" s="426"/>
    </row>
    <row r="438" spans="1:36" ht="15.75" thickBot="1" x14ac:dyDescent="0.3"/>
    <row r="439" spans="1:36" ht="18.75" thickBot="1" x14ac:dyDescent="0.4">
      <c r="A439" s="345" t="s">
        <v>402</v>
      </c>
      <c r="B439" s="346"/>
      <c r="C439" s="346"/>
      <c r="D439" s="346"/>
      <c r="E439" s="387"/>
      <c r="F439" s="346"/>
      <c r="G439" s="346"/>
      <c r="H439" s="346"/>
      <c r="I439" s="346"/>
      <c r="J439" s="346"/>
      <c r="K439" s="677" t="s">
        <v>1</v>
      </c>
      <c r="L439" s="661" t="s">
        <v>169</v>
      </c>
      <c r="M439" s="669" t="s">
        <v>1</v>
      </c>
      <c r="N439" s="669" t="s">
        <v>168</v>
      </c>
      <c r="O439" s="669" t="s">
        <v>170</v>
      </c>
      <c r="P439" s="451" t="s">
        <v>167</v>
      </c>
      <c r="Q439" s="747" t="s">
        <v>272</v>
      </c>
      <c r="R439" s="756"/>
      <c r="S439" s="758"/>
      <c r="T439" s="758"/>
      <c r="U439" s="758"/>
      <c r="V439" s="662"/>
      <c r="W439" s="662"/>
      <c r="X439" s="662"/>
      <c r="Y439" s="662"/>
      <c r="AD439" s="383"/>
      <c r="AE439" s="383"/>
      <c r="AF439" s="383"/>
      <c r="AG439" s="383"/>
      <c r="AH439" s="383"/>
      <c r="AI439" s="383"/>
      <c r="AJ439" s="383"/>
    </row>
    <row r="440" spans="1:36" x14ac:dyDescent="0.25">
      <c r="A440" s="348"/>
      <c r="B440" s="349"/>
      <c r="C440" s="349"/>
      <c r="D440" s="349"/>
      <c r="E440" s="393" t="s">
        <v>147</v>
      </c>
      <c r="F440" s="392" t="s">
        <v>113</v>
      </c>
      <c r="G440" s="395"/>
      <c r="H440" s="396"/>
      <c r="I440" s="397"/>
      <c r="J440" s="415"/>
      <c r="K440" s="433" t="s">
        <v>2</v>
      </c>
      <c r="L440" s="444">
        <v>4</v>
      </c>
      <c r="M440" s="445">
        <v>1</v>
      </c>
      <c r="N440" s="446">
        <f>+L440*M440</f>
        <v>4</v>
      </c>
      <c r="O440" s="446">
        <v>1</v>
      </c>
      <c r="P440" s="447">
        <f>+L440*O440</f>
        <v>4</v>
      </c>
      <c r="Q440" s="422"/>
      <c r="R440" s="434"/>
      <c r="S440" s="410"/>
      <c r="T440" s="642"/>
      <c r="U440" s="410"/>
      <c r="V440" s="757"/>
      <c r="W440" s="757"/>
      <c r="X440" s="757"/>
      <c r="Y440" s="757"/>
      <c r="AD440" s="383"/>
      <c r="AE440" s="383"/>
      <c r="AF440" s="383"/>
      <c r="AG440" s="383"/>
      <c r="AH440" s="383"/>
      <c r="AI440" s="383"/>
      <c r="AJ440" s="383"/>
    </row>
    <row r="441" spans="1:36" x14ac:dyDescent="0.25">
      <c r="A441" s="348"/>
      <c r="B441" s="349"/>
      <c r="C441" s="349"/>
      <c r="D441" s="349"/>
      <c r="E441" s="394" t="s">
        <v>148</v>
      </c>
      <c r="F441" s="752" t="s">
        <v>116</v>
      </c>
      <c r="G441" s="753"/>
      <c r="H441" s="753"/>
      <c r="I441" s="754"/>
      <c r="J441" s="416"/>
      <c r="K441" s="433" t="s">
        <v>2</v>
      </c>
      <c r="L441" s="428">
        <v>2</v>
      </c>
      <c r="M441" s="391">
        <v>1</v>
      </c>
      <c r="N441" s="368">
        <f t="shared" ref="N441:N445" si="27">+L441*M441</f>
        <v>2</v>
      </c>
      <c r="O441" s="368">
        <v>1</v>
      </c>
      <c r="P441" s="421">
        <f t="shared" ref="P441:P445" si="28">+L441*O441</f>
        <v>2</v>
      </c>
      <c r="Q441" s="422"/>
      <c r="R441" s="434"/>
      <c r="S441" s="410"/>
      <c r="T441" s="642"/>
      <c r="U441" s="410"/>
      <c r="V441" s="757"/>
      <c r="W441" s="757"/>
      <c r="X441" s="757"/>
      <c r="Y441" s="757"/>
      <c r="AD441" s="383"/>
      <c r="AE441" s="383"/>
      <c r="AF441" s="383"/>
      <c r="AG441" s="383"/>
      <c r="AH441" s="383"/>
      <c r="AI441" s="383"/>
      <c r="AJ441" s="383"/>
    </row>
    <row r="442" spans="1:36" x14ac:dyDescent="0.25">
      <c r="A442" s="348"/>
      <c r="B442" s="349"/>
      <c r="C442" s="349"/>
      <c r="D442" s="349"/>
      <c r="E442" s="393" t="s">
        <v>149</v>
      </c>
      <c r="F442" s="392" t="s">
        <v>118</v>
      </c>
      <c r="G442" s="395"/>
      <c r="H442" s="396"/>
      <c r="I442" s="397"/>
      <c r="J442" s="415"/>
      <c r="K442" s="433" t="s">
        <v>2</v>
      </c>
      <c r="L442" s="428">
        <v>3</v>
      </c>
      <c r="M442" s="391">
        <v>1</v>
      </c>
      <c r="N442" s="368">
        <f t="shared" si="27"/>
        <v>3</v>
      </c>
      <c r="O442" s="368">
        <v>1</v>
      </c>
      <c r="P442" s="421">
        <f t="shared" si="28"/>
        <v>3</v>
      </c>
      <c r="Q442" s="422"/>
      <c r="R442" s="434"/>
      <c r="S442" s="410"/>
      <c r="T442" s="642"/>
      <c r="U442" s="410"/>
      <c r="V442" s="757"/>
      <c r="W442" s="757"/>
      <c r="X442" s="757"/>
      <c r="Y442" s="757"/>
      <c r="AD442" s="383"/>
      <c r="AE442" s="383"/>
      <c r="AF442" s="383"/>
      <c r="AG442" s="383"/>
      <c r="AH442" s="383"/>
      <c r="AI442" s="383"/>
      <c r="AJ442" s="383"/>
    </row>
    <row r="443" spans="1:36" x14ac:dyDescent="0.25">
      <c r="A443" s="352"/>
      <c r="B443" s="349"/>
      <c r="C443" s="349"/>
      <c r="D443" s="349"/>
      <c r="E443" s="394" t="s">
        <v>150</v>
      </c>
      <c r="F443" s="752" t="s">
        <v>139</v>
      </c>
      <c r="G443" s="753"/>
      <c r="H443" s="753"/>
      <c r="I443" s="754"/>
      <c r="J443" s="416"/>
      <c r="K443" s="433" t="s">
        <v>2</v>
      </c>
      <c r="L443" s="428">
        <v>3</v>
      </c>
      <c r="M443" s="391">
        <v>1</v>
      </c>
      <c r="N443" s="368">
        <f t="shared" si="27"/>
        <v>3</v>
      </c>
      <c r="O443" s="368">
        <v>1</v>
      </c>
      <c r="P443" s="421">
        <f t="shared" si="28"/>
        <v>3</v>
      </c>
      <c r="Q443" s="422"/>
      <c r="R443" s="434"/>
      <c r="S443" s="410"/>
      <c r="T443" s="642"/>
      <c r="U443" s="410"/>
      <c r="V443" s="757"/>
      <c r="W443" s="757"/>
      <c r="X443" s="757"/>
      <c r="Y443" s="757"/>
    </row>
    <row r="444" spans="1:36" x14ac:dyDescent="0.25">
      <c r="A444" s="352"/>
      <c r="B444" s="349"/>
      <c r="C444" s="349"/>
      <c r="D444" s="349"/>
      <c r="E444" s="393" t="s">
        <v>151</v>
      </c>
      <c r="F444" s="392" t="s">
        <v>310</v>
      </c>
      <c r="G444" s="395"/>
      <c r="H444" s="396"/>
      <c r="I444" s="397"/>
      <c r="J444" s="415"/>
      <c r="K444" s="433" t="s">
        <v>2</v>
      </c>
      <c r="L444" s="428">
        <v>3</v>
      </c>
      <c r="M444" s="391">
        <v>1</v>
      </c>
      <c r="N444" s="368">
        <f t="shared" si="27"/>
        <v>3</v>
      </c>
      <c r="O444" s="368">
        <v>1</v>
      </c>
      <c r="P444" s="421">
        <f t="shared" si="28"/>
        <v>3</v>
      </c>
      <c r="Q444" s="422"/>
      <c r="R444" s="434"/>
      <c r="S444" s="410"/>
      <c r="T444" s="642"/>
      <c r="U444" s="410"/>
      <c r="V444" s="757"/>
      <c r="W444" s="757"/>
      <c r="X444" s="757"/>
      <c r="Y444" s="757"/>
    </row>
    <row r="445" spans="1:36" x14ac:dyDescent="0.25">
      <c r="A445" s="352"/>
      <c r="B445" s="349"/>
      <c r="C445" s="349"/>
      <c r="D445" s="349"/>
      <c r="E445" s="394" t="s">
        <v>152</v>
      </c>
      <c r="F445" s="752" t="s">
        <v>140</v>
      </c>
      <c r="G445" s="753"/>
      <c r="H445" s="753"/>
      <c r="I445" s="754"/>
      <c r="J445" s="416"/>
      <c r="K445" s="433" t="s">
        <v>2</v>
      </c>
      <c r="L445" s="428">
        <v>1</v>
      </c>
      <c r="M445" s="391">
        <v>1</v>
      </c>
      <c r="N445" s="368">
        <f t="shared" si="27"/>
        <v>1</v>
      </c>
      <c r="O445" s="368">
        <v>1</v>
      </c>
      <c r="P445" s="421">
        <f t="shared" si="28"/>
        <v>1</v>
      </c>
      <c r="Q445" s="435">
        <f>+N446/P446*10</f>
        <v>10</v>
      </c>
      <c r="R445" s="436" t="str">
        <f>+IF(Q445&lt;7,"INACEPTABLE","ACEPTABLE")</f>
        <v>ACEPTABLE</v>
      </c>
      <c r="S445" s="361"/>
      <c r="T445" s="361"/>
      <c r="U445" s="361"/>
      <c r="V445" s="361"/>
      <c r="W445" s="361"/>
      <c r="X445" s="361"/>
      <c r="Y445" s="361"/>
    </row>
    <row r="446" spans="1:36" ht="15.75" thickBot="1" x14ac:dyDescent="0.3">
      <c r="A446" s="353"/>
      <c r="B446" s="354"/>
      <c r="C446" s="354"/>
      <c r="D446" s="354"/>
      <c r="E446" s="354"/>
      <c r="F446" s="388"/>
      <c r="G446" s="354"/>
      <c r="H446" s="354"/>
      <c r="I446" s="354"/>
      <c r="J446" s="354"/>
      <c r="K446" s="354"/>
      <c r="L446" s="423"/>
      <c r="M446" s="668" t="s">
        <v>171</v>
      </c>
      <c r="N446" s="429">
        <f>SUM(N440:N445)</f>
        <v>16</v>
      </c>
      <c r="O446" s="668" t="s">
        <v>172</v>
      </c>
      <c r="P446" s="430">
        <f>SUM(P440:P445)</f>
        <v>16</v>
      </c>
      <c r="Q446" s="423"/>
      <c r="R446" s="426"/>
      <c r="S446" s="361"/>
      <c r="T446" s="361"/>
      <c r="U446" s="361"/>
      <c r="V446" s="361"/>
      <c r="W446" s="361"/>
      <c r="X446" s="361"/>
      <c r="Y446" s="361"/>
    </row>
    <row r="447" spans="1:36" ht="15.75" thickBot="1" x14ac:dyDescent="0.3">
      <c r="S447" s="361"/>
      <c r="T447" s="361"/>
      <c r="U447" s="361"/>
      <c r="V447" s="361"/>
      <c r="W447" s="361"/>
      <c r="X447" s="361"/>
      <c r="Y447" s="361"/>
    </row>
    <row r="448" spans="1:36" ht="18.75" thickBot="1" x14ac:dyDescent="0.4">
      <c r="A448" s="345" t="s">
        <v>403</v>
      </c>
      <c r="B448" s="346"/>
      <c r="C448" s="346"/>
      <c r="D448" s="346"/>
      <c r="E448" s="387"/>
      <c r="F448" s="346"/>
      <c r="G448" s="346"/>
      <c r="H448" s="346"/>
      <c r="I448" s="346"/>
      <c r="J448" s="346"/>
      <c r="K448" s="677" t="s">
        <v>1</v>
      </c>
      <c r="L448" s="661" t="s">
        <v>169</v>
      </c>
      <c r="M448" s="669" t="s">
        <v>1</v>
      </c>
      <c r="N448" s="669" t="s">
        <v>168</v>
      </c>
      <c r="O448" s="669" t="s">
        <v>170</v>
      </c>
      <c r="P448" s="451" t="s">
        <v>167</v>
      </c>
      <c r="Q448" s="747" t="s">
        <v>272</v>
      </c>
      <c r="R448" s="756"/>
      <c r="S448" s="758"/>
      <c r="T448" s="758"/>
      <c r="U448" s="758"/>
      <c r="V448" s="662"/>
      <c r="W448" s="662"/>
      <c r="X448" s="662"/>
      <c r="Y448" s="662"/>
      <c r="AD448" s="383"/>
      <c r="AE448" s="383"/>
      <c r="AF448" s="383"/>
      <c r="AG448" s="383"/>
      <c r="AH448" s="383"/>
      <c r="AI448" s="383"/>
      <c r="AJ448" s="383"/>
    </row>
    <row r="449" spans="1:36" x14ac:dyDescent="0.25">
      <c r="A449" s="348"/>
      <c r="B449" s="349"/>
      <c r="C449" s="349"/>
      <c r="D449" s="349"/>
      <c r="E449" s="393" t="s">
        <v>147</v>
      </c>
      <c r="F449" s="392" t="s">
        <v>113</v>
      </c>
      <c r="G449" s="395"/>
      <c r="H449" s="396"/>
      <c r="I449" s="397"/>
      <c r="J449" s="415"/>
      <c r="K449" s="433" t="s">
        <v>2</v>
      </c>
      <c r="L449" s="444">
        <v>4</v>
      </c>
      <c r="M449" s="445">
        <v>1</v>
      </c>
      <c r="N449" s="446">
        <f>+L449*M449</f>
        <v>4</v>
      </c>
      <c r="O449" s="446">
        <v>1</v>
      </c>
      <c r="P449" s="447">
        <f>+L449*O449</f>
        <v>4</v>
      </c>
      <c r="Q449" s="422"/>
      <c r="R449" s="434"/>
      <c r="S449" s="410"/>
      <c r="T449" s="642"/>
      <c r="U449" s="410"/>
      <c r="V449" s="757"/>
      <c r="W449" s="757"/>
      <c r="X449" s="757"/>
      <c r="Y449" s="757"/>
      <c r="AD449" s="383"/>
      <c r="AE449" s="383"/>
      <c r="AF449" s="383"/>
      <c r="AG449" s="383"/>
      <c r="AH449" s="383"/>
      <c r="AI449" s="383"/>
      <c r="AJ449" s="383"/>
    </row>
    <row r="450" spans="1:36" x14ac:dyDescent="0.25">
      <c r="A450" s="348"/>
      <c r="B450" s="349"/>
      <c r="C450" s="349"/>
      <c r="D450" s="349"/>
      <c r="E450" s="394" t="s">
        <v>148</v>
      </c>
      <c r="F450" s="752" t="s">
        <v>116</v>
      </c>
      <c r="G450" s="753"/>
      <c r="H450" s="753"/>
      <c r="I450" s="754"/>
      <c r="J450" s="416"/>
      <c r="K450" s="433" t="s">
        <v>2</v>
      </c>
      <c r="L450" s="428">
        <v>2</v>
      </c>
      <c r="M450" s="391">
        <v>1</v>
      </c>
      <c r="N450" s="368">
        <f t="shared" ref="N450:N454" si="29">+L450*M450</f>
        <v>2</v>
      </c>
      <c r="O450" s="368">
        <v>1</v>
      </c>
      <c r="P450" s="421">
        <f t="shared" ref="P450:P454" si="30">+L450*O450</f>
        <v>2</v>
      </c>
      <c r="Q450" s="422"/>
      <c r="R450" s="434"/>
      <c r="S450" s="410"/>
      <c r="T450" s="642"/>
      <c r="U450" s="410"/>
      <c r="V450" s="757"/>
      <c r="W450" s="757"/>
      <c r="X450" s="757"/>
      <c r="Y450" s="757"/>
      <c r="AD450" s="383"/>
      <c r="AE450" s="383"/>
      <c r="AF450" s="383"/>
      <c r="AG450" s="383"/>
      <c r="AH450" s="383"/>
      <c r="AI450" s="383"/>
      <c r="AJ450" s="383"/>
    </row>
    <row r="451" spans="1:36" x14ac:dyDescent="0.25">
      <c r="A451" s="348"/>
      <c r="B451" s="349"/>
      <c r="C451" s="349"/>
      <c r="D451" s="349"/>
      <c r="E451" s="393" t="s">
        <v>149</v>
      </c>
      <c r="F451" s="392" t="s">
        <v>118</v>
      </c>
      <c r="G451" s="395"/>
      <c r="H451" s="396"/>
      <c r="I451" s="397"/>
      <c r="J451" s="415"/>
      <c r="K451" s="433" t="s">
        <v>2</v>
      </c>
      <c r="L451" s="428">
        <v>3</v>
      </c>
      <c r="M451" s="391">
        <v>1</v>
      </c>
      <c r="N451" s="368">
        <f t="shared" si="29"/>
        <v>3</v>
      </c>
      <c r="O451" s="368">
        <v>1</v>
      </c>
      <c r="P451" s="421">
        <f t="shared" si="30"/>
        <v>3</v>
      </c>
      <c r="Q451" s="422"/>
      <c r="R451" s="434"/>
      <c r="S451" s="410"/>
      <c r="T451" s="642"/>
      <c r="U451" s="410"/>
      <c r="V451" s="757"/>
      <c r="W451" s="757"/>
      <c r="X451" s="757"/>
      <c r="Y451" s="757"/>
      <c r="AD451" s="383"/>
      <c r="AE451" s="383"/>
      <c r="AF451" s="383"/>
      <c r="AG451" s="383"/>
      <c r="AH451" s="383"/>
      <c r="AI451" s="383"/>
      <c r="AJ451" s="383"/>
    </row>
    <row r="452" spans="1:36" x14ac:dyDescent="0.25">
      <c r="A452" s="352"/>
      <c r="B452" s="349"/>
      <c r="C452" s="349"/>
      <c r="D452" s="349"/>
      <c r="E452" s="394" t="s">
        <v>150</v>
      </c>
      <c r="F452" s="752" t="s">
        <v>139</v>
      </c>
      <c r="G452" s="753"/>
      <c r="H452" s="753"/>
      <c r="I452" s="754"/>
      <c r="J452" s="416"/>
      <c r="K452" s="433" t="s">
        <v>2</v>
      </c>
      <c r="L452" s="428">
        <v>3</v>
      </c>
      <c r="M452" s="391">
        <v>1</v>
      </c>
      <c r="N452" s="368">
        <f t="shared" si="29"/>
        <v>3</v>
      </c>
      <c r="O452" s="368">
        <v>1</v>
      </c>
      <c r="P452" s="421">
        <f t="shared" si="30"/>
        <v>3</v>
      </c>
      <c r="Q452" s="422"/>
      <c r="R452" s="434"/>
      <c r="S452" s="410"/>
      <c r="T452" s="642"/>
      <c r="U452" s="410"/>
      <c r="V452" s="757"/>
      <c r="W452" s="757"/>
      <c r="X452" s="757"/>
      <c r="Y452" s="757"/>
    </row>
    <row r="453" spans="1:36" x14ac:dyDescent="0.25">
      <c r="A453" s="352"/>
      <c r="B453" s="349"/>
      <c r="C453" s="349"/>
      <c r="D453" s="349"/>
      <c r="E453" s="393" t="s">
        <v>151</v>
      </c>
      <c r="F453" s="392" t="s">
        <v>310</v>
      </c>
      <c r="G453" s="395"/>
      <c r="H453" s="396"/>
      <c r="I453" s="397"/>
      <c r="J453" s="415"/>
      <c r="K453" s="433" t="s">
        <v>2</v>
      </c>
      <c r="L453" s="428">
        <v>3</v>
      </c>
      <c r="M453" s="391">
        <v>0</v>
      </c>
      <c r="N453" s="368">
        <f t="shared" si="29"/>
        <v>0</v>
      </c>
      <c r="O453" s="368">
        <v>1</v>
      </c>
      <c r="P453" s="421">
        <f t="shared" si="30"/>
        <v>3</v>
      </c>
      <c r="Q453" s="422"/>
      <c r="R453" s="434"/>
      <c r="S453" s="410"/>
      <c r="T453" s="642"/>
      <c r="U453" s="410"/>
      <c r="V453" s="757"/>
      <c r="W453" s="757"/>
      <c r="X453" s="757"/>
      <c r="Y453" s="757"/>
    </row>
    <row r="454" spans="1:36" x14ac:dyDescent="0.25">
      <c r="A454" s="352"/>
      <c r="B454" s="349"/>
      <c r="C454" s="349"/>
      <c r="D454" s="349"/>
      <c r="E454" s="394" t="s">
        <v>152</v>
      </c>
      <c r="F454" s="752" t="s">
        <v>140</v>
      </c>
      <c r="G454" s="753"/>
      <c r="H454" s="753"/>
      <c r="I454" s="754"/>
      <c r="J454" s="416"/>
      <c r="K454" s="433" t="s">
        <v>2</v>
      </c>
      <c r="L454" s="428">
        <v>1</v>
      </c>
      <c r="M454" s="391">
        <v>1</v>
      </c>
      <c r="N454" s="368">
        <f t="shared" si="29"/>
        <v>1</v>
      </c>
      <c r="O454" s="368">
        <v>1</v>
      </c>
      <c r="P454" s="421">
        <f t="shared" si="30"/>
        <v>1</v>
      </c>
      <c r="Q454" s="435">
        <f>+N455/P455*10</f>
        <v>8.125</v>
      </c>
      <c r="R454" s="436" t="str">
        <f>+IF(Q454&lt;7,"INACEPTABLE","ACEPTABLE")</f>
        <v>ACEPTABLE</v>
      </c>
      <c r="S454" s="361"/>
      <c r="T454" s="361"/>
      <c r="U454" s="361"/>
      <c r="V454" s="361"/>
      <c r="W454" s="361"/>
      <c r="X454" s="361"/>
      <c r="Y454" s="361"/>
    </row>
    <row r="455" spans="1:36" ht="15.75" thickBot="1" x14ac:dyDescent="0.3">
      <c r="A455" s="353"/>
      <c r="B455" s="354"/>
      <c r="C455" s="354"/>
      <c r="D455" s="354"/>
      <c r="E455" s="354"/>
      <c r="F455" s="388"/>
      <c r="G455" s="354"/>
      <c r="H455" s="354"/>
      <c r="I455" s="354"/>
      <c r="J455" s="354"/>
      <c r="K455" s="354"/>
      <c r="L455" s="423"/>
      <c r="M455" s="668" t="s">
        <v>171</v>
      </c>
      <c r="N455" s="429">
        <f>SUM(N449:N454)</f>
        <v>13</v>
      </c>
      <c r="O455" s="668" t="s">
        <v>172</v>
      </c>
      <c r="P455" s="430">
        <f>SUM(P449:P454)</f>
        <v>16</v>
      </c>
      <c r="Q455" s="423"/>
      <c r="R455" s="426"/>
      <c r="S455" s="361"/>
      <c r="T455" s="361"/>
      <c r="U455" s="361"/>
      <c r="V455" s="361"/>
      <c r="W455" s="361"/>
      <c r="X455" s="361"/>
      <c r="Y455" s="361"/>
    </row>
    <row r="456" spans="1:36" ht="15.75" thickBot="1" x14ac:dyDescent="0.3">
      <c r="S456" s="361"/>
      <c r="T456" s="361"/>
      <c r="U456" s="361"/>
      <c r="V456" s="361"/>
      <c r="W456" s="361"/>
      <c r="X456" s="361"/>
      <c r="Y456" s="361"/>
    </row>
    <row r="457" spans="1:36" ht="18.75" thickBot="1" x14ac:dyDescent="0.4">
      <c r="A457" s="345" t="s">
        <v>404</v>
      </c>
      <c r="B457" s="346"/>
      <c r="C457" s="346"/>
      <c r="D457" s="346"/>
      <c r="E457" s="387"/>
      <c r="F457" s="346"/>
      <c r="G457" s="346"/>
      <c r="H457" s="346"/>
      <c r="I457" s="346"/>
      <c r="J457" s="346"/>
      <c r="K457" s="677" t="s">
        <v>1</v>
      </c>
      <c r="L457" s="661" t="s">
        <v>169</v>
      </c>
      <c r="M457" s="669" t="s">
        <v>1</v>
      </c>
      <c r="N457" s="669" t="s">
        <v>168</v>
      </c>
      <c r="O457" s="669" t="s">
        <v>170</v>
      </c>
      <c r="P457" s="451" t="s">
        <v>167</v>
      </c>
      <c r="Q457" s="747" t="s">
        <v>272</v>
      </c>
      <c r="R457" s="756"/>
      <c r="S457" s="758"/>
      <c r="T457" s="758"/>
      <c r="U457" s="758"/>
      <c r="V457" s="662"/>
      <c r="W457" s="662"/>
      <c r="X457" s="662"/>
      <c r="Y457" s="662"/>
      <c r="AD457" s="383"/>
      <c r="AE457" s="383"/>
      <c r="AF457" s="383"/>
      <c r="AG457" s="383"/>
      <c r="AH457" s="383"/>
      <c r="AI457" s="383"/>
      <c r="AJ457" s="383"/>
    </row>
    <row r="458" spans="1:36" x14ac:dyDescent="0.25">
      <c r="A458" s="348"/>
      <c r="B458" s="349"/>
      <c r="C458" s="349"/>
      <c r="D458" s="349"/>
      <c r="E458" s="393" t="s">
        <v>147</v>
      </c>
      <c r="F458" s="392" t="s">
        <v>113</v>
      </c>
      <c r="G458" s="395"/>
      <c r="H458" s="396"/>
      <c r="I458" s="397"/>
      <c r="J458" s="415"/>
      <c r="K458" s="433" t="s">
        <v>2</v>
      </c>
      <c r="L458" s="444">
        <v>4</v>
      </c>
      <c r="M458" s="445">
        <v>1</v>
      </c>
      <c r="N458" s="446">
        <f>+L458*M458</f>
        <v>4</v>
      </c>
      <c r="O458" s="446">
        <v>1</v>
      </c>
      <c r="P458" s="447">
        <f>+L458*O458</f>
        <v>4</v>
      </c>
      <c r="Q458" s="422"/>
      <c r="R458" s="434"/>
      <c r="S458" s="410"/>
      <c r="T458" s="642"/>
      <c r="U458" s="410"/>
      <c r="V458" s="757"/>
      <c r="W458" s="757"/>
      <c r="X458" s="757"/>
      <c r="Y458" s="757"/>
      <c r="AD458" s="383"/>
      <c r="AE458" s="383"/>
      <c r="AF458" s="383"/>
      <c r="AG458" s="383"/>
      <c r="AH458" s="383"/>
      <c r="AI458" s="383"/>
      <c r="AJ458" s="383"/>
    </row>
    <row r="459" spans="1:36" x14ac:dyDescent="0.25">
      <c r="A459" s="348"/>
      <c r="B459" s="349"/>
      <c r="C459" s="349"/>
      <c r="D459" s="349"/>
      <c r="E459" s="394" t="s">
        <v>148</v>
      </c>
      <c r="F459" s="752" t="s">
        <v>116</v>
      </c>
      <c r="G459" s="753"/>
      <c r="H459" s="753"/>
      <c r="I459" s="754"/>
      <c r="J459" s="416"/>
      <c r="K459" s="433" t="s">
        <v>2</v>
      </c>
      <c r="L459" s="428">
        <v>2</v>
      </c>
      <c r="M459" s="391">
        <v>1</v>
      </c>
      <c r="N459" s="368">
        <f t="shared" ref="N459:N463" si="31">+L459*M459</f>
        <v>2</v>
      </c>
      <c r="O459" s="368">
        <v>1</v>
      </c>
      <c r="P459" s="421">
        <f t="shared" ref="P459:P463" si="32">+L459*O459</f>
        <v>2</v>
      </c>
      <c r="Q459" s="422"/>
      <c r="R459" s="434"/>
      <c r="S459" s="410"/>
      <c r="T459" s="642"/>
      <c r="U459" s="410"/>
      <c r="V459" s="757"/>
      <c r="W459" s="757"/>
      <c r="X459" s="757"/>
      <c r="Y459" s="757"/>
      <c r="AD459" s="383"/>
      <c r="AE459" s="383"/>
      <c r="AF459" s="383"/>
      <c r="AG459" s="383"/>
      <c r="AH459" s="383"/>
      <c r="AI459" s="383"/>
      <c r="AJ459" s="383"/>
    </row>
    <row r="460" spans="1:36" x14ac:dyDescent="0.25">
      <c r="A460" s="348"/>
      <c r="B460" s="349"/>
      <c r="C460" s="349"/>
      <c r="D460" s="349"/>
      <c r="E460" s="393" t="s">
        <v>149</v>
      </c>
      <c r="F460" s="392" t="s">
        <v>118</v>
      </c>
      <c r="G460" s="395"/>
      <c r="H460" s="396"/>
      <c r="I460" s="397"/>
      <c r="J460" s="415"/>
      <c r="K460" s="433" t="s">
        <v>2</v>
      </c>
      <c r="L460" s="428">
        <v>3</v>
      </c>
      <c r="M460" s="391">
        <v>1</v>
      </c>
      <c r="N460" s="368">
        <f t="shared" si="31"/>
        <v>3</v>
      </c>
      <c r="O460" s="368">
        <v>1</v>
      </c>
      <c r="P460" s="421">
        <f t="shared" si="32"/>
        <v>3</v>
      </c>
      <c r="Q460" s="422"/>
      <c r="R460" s="434"/>
      <c r="S460" s="410"/>
      <c r="T460" s="642"/>
      <c r="U460" s="410"/>
      <c r="V460" s="757"/>
      <c r="W460" s="757"/>
      <c r="X460" s="757"/>
      <c r="Y460" s="757"/>
      <c r="AD460" s="383"/>
      <c r="AE460" s="383"/>
      <c r="AF460" s="383"/>
      <c r="AG460" s="383"/>
      <c r="AH460" s="383"/>
      <c r="AI460" s="383"/>
      <c r="AJ460" s="383"/>
    </row>
    <row r="461" spans="1:36" x14ac:dyDescent="0.25">
      <c r="A461" s="352"/>
      <c r="B461" s="349"/>
      <c r="C461" s="349"/>
      <c r="D461" s="349"/>
      <c r="E461" s="394" t="s">
        <v>150</v>
      </c>
      <c r="F461" s="752" t="s">
        <v>139</v>
      </c>
      <c r="G461" s="753"/>
      <c r="H461" s="753"/>
      <c r="I461" s="754"/>
      <c r="J461" s="416"/>
      <c r="K461" s="433" t="s">
        <v>2</v>
      </c>
      <c r="L461" s="428">
        <v>3</v>
      </c>
      <c r="M461" s="391">
        <v>1</v>
      </c>
      <c r="N461" s="368">
        <f t="shared" si="31"/>
        <v>3</v>
      </c>
      <c r="O461" s="368">
        <v>1</v>
      </c>
      <c r="P461" s="421">
        <f t="shared" si="32"/>
        <v>3</v>
      </c>
      <c r="Q461" s="422"/>
      <c r="R461" s="434"/>
      <c r="S461" s="410"/>
      <c r="T461" s="642"/>
      <c r="U461" s="410"/>
      <c r="V461" s="757"/>
      <c r="W461" s="757"/>
      <c r="X461" s="757"/>
      <c r="Y461" s="757"/>
    </row>
    <row r="462" spans="1:36" x14ac:dyDescent="0.25">
      <c r="A462" s="352"/>
      <c r="B462" s="349"/>
      <c r="C462" s="349"/>
      <c r="D462" s="349"/>
      <c r="E462" s="393" t="s">
        <v>151</v>
      </c>
      <c r="F462" s="392" t="s">
        <v>310</v>
      </c>
      <c r="G462" s="395"/>
      <c r="H462" s="396"/>
      <c r="I462" s="397"/>
      <c r="J462" s="415"/>
      <c r="K462" s="433" t="s">
        <v>2</v>
      </c>
      <c r="L462" s="428">
        <v>3</v>
      </c>
      <c r="M462" s="391">
        <v>1</v>
      </c>
      <c r="N462" s="368">
        <f t="shared" si="31"/>
        <v>3</v>
      </c>
      <c r="O462" s="368">
        <v>1</v>
      </c>
      <c r="P462" s="421">
        <f t="shared" si="32"/>
        <v>3</v>
      </c>
      <c r="Q462" s="422"/>
      <c r="R462" s="434"/>
      <c r="S462" s="410"/>
      <c r="T462" s="642"/>
      <c r="U462" s="410"/>
      <c r="V462" s="757"/>
      <c r="W462" s="757"/>
      <c r="X462" s="757"/>
      <c r="Y462" s="757"/>
    </row>
    <row r="463" spans="1:36" x14ac:dyDescent="0.25">
      <c r="A463" s="352"/>
      <c r="B463" s="349"/>
      <c r="C463" s="349"/>
      <c r="D463" s="349"/>
      <c r="E463" s="394" t="s">
        <v>152</v>
      </c>
      <c r="F463" s="752" t="s">
        <v>140</v>
      </c>
      <c r="G463" s="753"/>
      <c r="H463" s="753"/>
      <c r="I463" s="754"/>
      <c r="J463" s="416"/>
      <c r="K463" s="433" t="s">
        <v>2</v>
      </c>
      <c r="L463" s="428">
        <v>1</v>
      </c>
      <c r="M463" s="391">
        <v>1</v>
      </c>
      <c r="N463" s="368">
        <f t="shared" si="31"/>
        <v>1</v>
      </c>
      <c r="O463" s="368">
        <v>1</v>
      </c>
      <c r="P463" s="421">
        <f t="shared" si="32"/>
        <v>1</v>
      </c>
      <c r="Q463" s="435">
        <f>+N464/P464*10</f>
        <v>10</v>
      </c>
      <c r="R463" s="436" t="str">
        <f>+IF(Q463&lt;7,"INACEPTABLE","ACEPTABLE")</f>
        <v>ACEPTABLE</v>
      </c>
    </row>
    <row r="464" spans="1:36" ht="15.75" thickBot="1" x14ac:dyDescent="0.3">
      <c r="A464" s="353"/>
      <c r="B464" s="354"/>
      <c r="C464" s="354"/>
      <c r="D464" s="354"/>
      <c r="E464" s="354"/>
      <c r="F464" s="388"/>
      <c r="G464" s="354"/>
      <c r="H464" s="354"/>
      <c r="I464" s="354"/>
      <c r="J464" s="354"/>
      <c r="K464" s="354"/>
      <c r="L464" s="423"/>
      <c r="M464" s="668" t="s">
        <v>171</v>
      </c>
      <c r="N464" s="429">
        <f>SUM(N458:N463)</f>
        <v>16</v>
      </c>
      <c r="O464" s="668" t="s">
        <v>172</v>
      </c>
      <c r="P464" s="430">
        <f>SUM(P458:P463)</f>
        <v>16</v>
      </c>
      <c r="Q464" s="423"/>
      <c r="R464" s="426"/>
    </row>
    <row r="465" spans="1:36" ht="15.75" thickBot="1" x14ac:dyDescent="0.3">
      <c r="A465" s="349"/>
      <c r="B465" s="349"/>
      <c r="C465" s="349"/>
      <c r="D465" s="349"/>
      <c r="E465" s="349"/>
      <c r="F465" s="361"/>
      <c r="G465" s="349"/>
      <c r="H465" s="349"/>
      <c r="I465" s="349"/>
      <c r="J465" s="349"/>
      <c r="K465" s="349"/>
      <c r="L465" s="349"/>
      <c r="M465" s="481"/>
      <c r="N465" s="410"/>
      <c r="O465" s="481"/>
      <c r="P465" s="410"/>
      <c r="Q465" s="361"/>
      <c r="R465" s="349"/>
    </row>
    <row r="466" spans="1:36" ht="18.75" thickBot="1" x14ac:dyDescent="0.4">
      <c r="A466" s="345" t="s">
        <v>405</v>
      </c>
      <c r="B466" s="346"/>
      <c r="C466" s="346"/>
      <c r="D466" s="346"/>
      <c r="E466" s="387"/>
      <c r="F466" s="346"/>
      <c r="G466" s="346"/>
      <c r="H466" s="346"/>
      <c r="I466" s="346"/>
      <c r="J466" s="346"/>
      <c r="K466" s="677" t="s">
        <v>1</v>
      </c>
      <c r="L466" s="661" t="s">
        <v>169</v>
      </c>
      <c r="M466" s="669" t="s">
        <v>1</v>
      </c>
      <c r="N466" s="669" t="s">
        <v>168</v>
      </c>
      <c r="O466" s="669" t="s">
        <v>170</v>
      </c>
      <c r="P466" s="451" t="s">
        <v>167</v>
      </c>
      <c r="Q466" s="747" t="s">
        <v>272</v>
      </c>
      <c r="R466" s="756"/>
      <c r="S466" s="758"/>
      <c r="T466" s="758"/>
      <c r="U466" s="758"/>
      <c r="V466" s="662"/>
      <c r="W466" s="662"/>
      <c r="X466" s="662"/>
      <c r="Y466" s="662"/>
      <c r="AD466" s="383"/>
      <c r="AE466" s="383"/>
      <c r="AF466" s="383"/>
      <c r="AG466" s="383"/>
      <c r="AH466" s="383"/>
      <c r="AI466" s="383"/>
      <c r="AJ466" s="383"/>
    </row>
    <row r="467" spans="1:36" x14ac:dyDescent="0.25">
      <c r="A467" s="348"/>
      <c r="B467" s="349"/>
      <c r="C467" s="349"/>
      <c r="D467" s="349"/>
      <c r="E467" s="393" t="s">
        <v>147</v>
      </c>
      <c r="F467" s="392" t="s">
        <v>113</v>
      </c>
      <c r="G467" s="395"/>
      <c r="H467" s="396"/>
      <c r="I467" s="397"/>
      <c r="J467" s="415"/>
      <c r="K467" s="433" t="s">
        <v>2</v>
      </c>
      <c r="L467" s="444">
        <v>4</v>
      </c>
      <c r="M467" s="445"/>
      <c r="N467" s="446">
        <f>+L467*M467</f>
        <v>0</v>
      </c>
      <c r="O467" s="446">
        <v>1</v>
      </c>
      <c r="P467" s="447">
        <f>+L467*O467</f>
        <v>4</v>
      </c>
      <c r="Q467" s="422"/>
      <c r="R467" s="434"/>
      <c r="S467" s="410"/>
      <c r="T467" s="642"/>
      <c r="U467" s="410"/>
      <c r="V467" s="757"/>
      <c r="W467" s="757"/>
      <c r="X467" s="757"/>
      <c r="Y467" s="757"/>
      <c r="AD467" s="383"/>
      <c r="AE467" s="383"/>
      <c r="AF467" s="383"/>
      <c r="AG467" s="383"/>
      <c r="AH467" s="383"/>
      <c r="AI467" s="383"/>
      <c r="AJ467" s="383"/>
    </row>
    <row r="468" spans="1:36" x14ac:dyDescent="0.25">
      <c r="A468" s="348"/>
      <c r="B468" s="349"/>
      <c r="C468" s="349"/>
      <c r="D468" s="349"/>
      <c r="E468" s="394" t="s">
        <v>148</v>
      </c>
      <c r="F468" s="752" t="s">
        <v>116</v>
      </c>
      <c r="G468" s="753"/>
      <c r="H468" s="753"/>
      <c r="I468" s="754"/>
      <c r="J468" s="416"/>
      <c r="K468" s="433" t="s">
        <v>2</v>
      </c>
      <c r="L468" s="428">
        <v>2</v>
      </c>
      <c r="M468" s="391"/>
      <c r="N468" s="368">
        <f t="shared" ref="N468:N472" si="33">+L468*M468</f>
        <v>0</v>
      </c>
      <c r="O468" s="368">
        <v>1</v>
      </c>
      <c r="P468" s="421">
        <f t="shared" ref="P468:P472" si="34">+L468*O468</f>
        <v>2</v>
      </c>
      <c r="Q468" s="422"/>
      <c r="R468" s="434"/>
      <c r="S468" s="410"/>
      <c r="T468" s="642"/>
      <c r="U468" s="410"/>
      <c r="V468" s="757"/>
      <c r="W468" s="757"/>
      <c r="X468" s="757"/>
      <c r="Y468" s="757"/>
      <c r="AD468" s="383"/>
      <c r="AE468" s="383"/>
      <c r="AF468" s="383"/>
      <c r="AG468" s="383"/>
      <c r="AH468" s="383"/>
      <c r="AI468" s="383"/>
      <c r="AJ468" s="383"/>
    </row>
    <row r="469" spans="1:36" x14ac:dyDescent="0.25">
      <c r="A469" s="348"/>
      <c r="B469" s="349"/>
      <c r="C469" s="349"/>
      <c r="D469" s="349"/>
      <c r="E469" s="393" t="s">
        <v>149</v>
      </c>
      <c r="F469" s="392" t="s">
        <v>118</v>
      </c>
      <c r="G469" s="395"/>
      <c r="H469" s="396"/>
      <c r="I469" s="397"/>
      <c r="J469" s="415"/>
      <c r="K469" s="433" t="s">
        <v>2</v>
      </c>
      <c r="L469" s="428">
        <v>3</v>
      </c>
      <c r="M469" s="391"/>
      <c r="N469" s="368">
        <f t="shared" si="33"/>
        <v>0</v>
      </c>
      <c r="O469" s="368">
        <v>1</v>
      </c>
      <c r="P469" s="421">
        <f t="shared" si="34"/>
        <v>3</v>
      </c>
      <c r="Q469" s="422"/>
      <c r="R469" s="434"/>
      <c r="S469" s="410"/>
      <c r="T469" s="642"/>
      <c r="U469" s="410"/>
      <c r="V469" s="757"/>
      <c r="W469" s="757"/>
      <c r="X469" s="757"/>
      <c r="Y469" s="757"/>
      <c r="AD469" s="383"/>
      <c r="AE469" s="383"/>
      <c r="AF469" s="383"/>
      <c r="AG469" s="383"/>
      <c r="AH469" s="383"/>
      <c r="AI469" s="383"/>
      <c r="AJ469" s="383"/>
    </row>
    <row r="470" spans="1:36" x14ac:dyDescent="0.25">
      <c r="A470" s="352"/>
      <c r="B470" s="349"/>
      <c r="C470" s="349"/>
      <c r="D470" s="349"/>
      <c r="E470" s="394" t="s">
        <v>150</v>
      </c>
      <c r="F470" s="752" t="s">
        <v>139</v>
      </c>
      <c r="G470" s="753"/>
      <c r="H470" s="753"/>
      <c r="I470" s="754"/>
      <c r="J470" s="416"/>
      <c r="K470" s="433" t="s">
        <v>2</v>
      </c>
      <c r="L470" s="428">
        <v>3</v>
      </c>
      <c r="M470" s="391"/>
      <c r="N470" s="368">
        <f t="shared" si="33"/>
        <v>0</v>
      </c>
      <c r="O470" s="368">
        <v>1</v>
      </c>
      <c r="P470" s="421">
        <f t="shared" si="34"/>
        <v>3</v>
      </c>
      <c r="Q470" s="422"/>
      <c r="R470" s="434"/>
      <c r="S470" s="410"/>
      <c r="T470" s="642"/>
      <c r="U470" s="410"/>
      <c r="V470" s="757"/>
      <c r="W470" s="757"/>
      <c r="X470" s="757"/>
      <c r="Y470" s="757"/>
    </row>
    <row r="471" spans="1:36" x14ac:dyDescent="0.25">
      <c r="A471" s="352"/>
      <c r="B471" s="349"/>
      <c r="C471" s="349"/>
      <c r="D471" s="349"/>
      <c r="E471" s="393" t="s">
        <v>151</v>
      </c>
      <c r="F471" s="392" t="s">
        <v>310</v>
      </c>
      <c r="G471" s="395"/>
      <c r="H471" s="396"/>
      <c r="I471" s="397"/>
      <c r="J471" s="415"/>
      <c r="K471" s="433" t="s">
        <v>2</v>
      </c>
      <c r="L471" s="428">
        <v>3</v>
      </c>
      <c r="M471" s="391"/>
      <c r="N471" s="368">
        <f t="shared" si="33"/>
        <v>0</v>
      </c>
      <c r="O471" s="368">
        <v>1</v>
      </c>
      <c r="P471" s="421">
        <f t="shared" si="34"/>
        <v>3</v>
      </c>
      <c r="Q471" s="422"/>
      <c r="R471" s="434"/>
      <c r="S471" s="410"/>
      <c r="T471" s="642"/>
      <c r="U471" s="410"/>
      <c r="V471" s="757"/>
      <c r="W471" s="757"/>
      <c r="X471" s="757"/>
      <c r="Y471" s="757"/>
    </row>
    <row r="472" spans="1:36" x14ac:dyDescent="0.25">
      <c r="A472" s="352"/>
      <c r="B472" s="349"/>
      <c r="C472" s="349"/>
      <c r="D472" s="349"/>
      <c r="E472" s="394" t="s">
        <v>152</v>
      </c>
      <c r="F472" s="752" t="s">
        <v>140</v>
      </c>
      <c r="G472" s="753"/>
      <c r="H472" s="753"/>
      <c r="I472" s="754"/>
      <c r="J472" s="416"/>
      <c r="K472" s="433" t="s">
        <v>2</v>
      </c>
      <c r="L472" s="428">
        <v>1</v>
      </c>
      <c r="M472" s="391"/>
      <c r="N472" s="368">
        <f t="shared" si="33"/>
        <v>0</v>
      </c>
      <c r="O472" s="368">
        <v>1</v>
      </c>
      <c r="P472" s="421">
        <f t="shared" si="34"/>
        <v>1</v>
      </c>
      <c r="Q472" s="435">
        <f>+N473/P473*10</f>
        <v>0</v>
      </c>
      <c r="R472" s="436" t="str">
        <f>+IF(Q472&lt;7,"INACEPTABLE","ACEPTABLE")</f>
        <v>INACEPTABLE</v>
      </c>
    </row>
    <row r="473" spans="1:36" ht="15.75" thickBot="1" x14ac:dyDescent="0.3">
      <c r="A473" s="353"/>
      <c r="B473" s="354"/>
      <c r="C473" s="354"/>
      <c r="D473" s="354"/>
      <c r="E473" s="354"/>
      <c r="F473" s="388"/>
      <c r="G473" s="354"/>
      <c r="H473" s="354"/>
      <c r="I473" s="354"/>
      <c r="J473" s="354"/>
      <c r="K473" s="354"/>
      <c r="L473" s="423"/>
      <c r="M473" s="668" t="s">
        <v>171</v>
      </c>
      <c r="N473" s="429">
        <f>SUM(N467:N472)</f>
        <v>0</v>
      </c>
      <c r="O473" s="668" t="s">
        <v>172</v>
      </c>
      <c r="P473" s="430">
        <f>SUM(P467:P472)</f>
        <v>16</v>
      </c>
      <c r="Q473" s="423"/>
      <c r="R473" s="426"/>
    </row>
    <row r="474" spans="1:36" x14ac:dyDescent="0.25">
      <c r="A474" s="349"/>
      <c r="B474" s="349"/>
      <c r="C474" s="349"/>
      <c r="D474" s="349"/>
      <c r="E474" s="349"/>
      <c r="F474" s="361"/>
      <c r="G474" s="349"/>
      <c r="H474" s="349"/>
      <c r="I474" s="349"/>
      <c r="J474" s="349"/>
      <c r="K474" s="349"/>
      <c r="L474" s="349"/>
      <c r="M474" s="481"/>
      <c r="N474" s="410"/>
      <c r="O474" s="481"/>
      <c r="P474" s="410"/>
      <c r="Q474" s="361"/>
      <c r="R474" s="349"/>
    </row>
    <row r="475" spans="1:36" ht="15.75" thickBot="1" x14ac:dyDescent="0.3">
      <c r="A475" s="349"/>
      <c r="B475" s="349"/>
      <c r="C475" s="349"/>
      <c r="D475" s="349"/>
      <c r="E475" s="349"/>
      <c r="F475" s="361"/>
      <c r="G475" s="349"/>
      <c r="H475" s="349"/>
      <c r="I475" s="349"/>
      <c r="J475" s="349"/>
      <c r="K475" s="349"/>
      <c r="L475" s="349"/>
      <c r="M475" s="481"/>
      <c r="N475" s="410"/>
      <c r="O475" s="481"/>
      <c r="P475" s="410"/>
      <c r="Q475" s="361"/>
      <c r="R475" s="349"/>
    </row>
    <row r="476" spans="1:36" ht="15.75" thickBot="1" x14ac:dyDescent="0.3">
      <c r="A476" s="349"/>
      <c r="B476" s="349"/>
      <c r="C476" s="349"/>
      <c r="D476" s="349"/>
      <c r="E476" s="349"/>
      <c r="F476" s="361"/>
      <c r="G476" s="349"/>
      <c r="H476" s="349"/>
      <c r="I476" s="349"/>
      <c r="J476" s="349"/>
      <c r="K476" s="349"/>
      <c r="L476" s="685" t="s">
        <v>176</v>
      </c>
      <c r="M476" s="686"/>
      <c r="N476" s="686"/>
      <c r="O476" s="454" t="s">
        <v>177</v>
      </c>
      <c r="P476" s="454" t="s">
        <v>178</v>
      </c>
      <c r="Q476" s="454" t="s">
        <v>209</v>
      </c>
      <c r="R476" s="454" t="s">
        <v>222</v>
      </c>
    </row>
    <row r="477" spans="1:36" ht="18.75" x14ac:dyDescent="0.25">
      <c r="A477" s="349"/>
      <c r="B477" s="349"/>
      <c r="C477" s="349"/>
      <c r="D477" s="349"/>
      <c r="E477" s="349"/>
      <c r="F477" s="361"/>
      <c r="G477" s="349"/>
      <c r="H477" s="349"/>
      <c r="I477" s="349"/>
      <c r="J477" s="349"/>
      <c r="K477" s="349"/>
      <c r="L477" s="337" t="s">
        <v>396</v>
      </c>
      <c r="M477" s="643">
        <f>$Q$436</f>
        <v>8.75</v>
      </c>
      <c r="N477" s="446" t="str">
        <f>+IF(AND(M477&lt;7,M477&gt;0),"INACEPTABLE",IF(M477=0,"No Valor","ACEPTABLE"))</f>
        <v>ACEPTABLE</v>
      </c>
      <c r="O477" s="687">
        <f>(COUNTIF(N477:N481,"INACEPTABLE"))</f>
        <v>0</v>
      </c>
      <c r="P477" s="687" t="str">
        <f>+IF(O477=1,"PENALIZACIÓN 1",IF(O477&gt;1,"PENALIZACIÓN 1 + 2","ACEPTABLE"))</f>
        <v>ACEPTABLE</v>
      </c>
      <c r="Q477" s="690">
        <f>+IF(AND(M477&gt;0,M478&gt;0,M479&gt;0,M480&gt;0,M481&gt;0),5,IF(AND(M477&gt;0,M478&gt;0,M479&gt;0,M480&gt;0,M481=0),4,IF(AND(M477&gt;0,M478&gt;0,M479&gt;0,M480=0,M481=0),3,IF(AND(M477&gt;0,M478&gt;0,M479=0,M480=0,M481=0),2,IF(AND(M477&gt;0,M478=0,M479=0,M480=0,M481=0),1,0)))))</f>
        <v>4</v>
      </c>
      <c r="R477" s="693">
        <f>IF(AND(O477=0,Q477&gt;0),(SUM(M477:M481)/Q477),0)</f>
        <v>9.21875</v>
      </c>
    </row>
    <row r="478" spans="1:36" ht="18.75" x14ac:dyDescent="0.25">
      <c r="A478" s="349"/>
      <c r="B478" s="349"/>
      <c r="C478" s="349"/>
      <c r="D478" s="349"/>
      <c r="E478" s="349"/>
      <c r="F478" s="361"/>
      <c r="G478" s="349"/>
      <c r="H478" s="349"/>
      <c r="I478" s="349"/>
      <c r="J478" s="349"/>
      <c r="K478" s="349"/>
      <c r="L478" s="338" t="s">
        <v>397</v>
      </c>
      <c r="M478" s="644">
        <f>$Q$445</f>
        <v>10</v>
      </c>
      <c r="N478" s="446" t="str">
        <f>+IF(AND(M478&lt;7,M478&gt;0),"INACEPTABLE",IF(M478=0,"No Valor","ACEPTABLE"))</f>
        <v>ACEPTABLE</v>
      </c>
      <c r="O478" s="688"/>
      <c r="P478" s="688"/>
      <c r="Q478" s="691"/>
      <c r="R478" s="694"/>
    </row>
    <row r="479" spans="1:36" ht="18.75" x14ac:dyDescent="0.25">
      <c r="L479" s="339" t="s">
        <v>398</v>
      </c>
      <c r="M479" s="644">
        <f>$Q$454</f>
        <v>8.125</v>
      </c>
      <c r="N479" s="446" t="str">
        <f>+IF(AND(M479&lt;7,M479&gt;0),"INACEPTABLE",IF(M479=0,"No Valor","ACEPTABLE"))</f>
        <v>ACEPTABLE</v>
      </c>
      <c r="O479" s="688"/>
      <c r="P479" s="688"/>
      <c r="Q479" s="691"/>
      <c r="R479" s="694"/>
    </row>
    <row r="480" spans="1:36" ht="18.75" x14ac:dyDescent="0.25">
      <c r="L480" s="338" t="s">
        <v>399</v>
      </c>
      <c r="M480" s="644">
        <f>$Q$463</f>
        <v>10</v>
      </c>
      <c r="N480" s="446" t="str">
        <f>+IF(AND(M480&lt;7,M480&gt;0),"INACEPTABLE",IF(M480=0,"No Valor","ACEPTABLE"))</f>
        <v>ACEPTABLE</v>
      </c>
      <c r="O480" s="688"/>
      <c r="P480" s="688"/>
      <c r="Q480" s="691"/>
      <c r="R480" s="694"/>
    </row>
    <row r="481" spans="1:19" ht="19.5" thickBot="1" x14ac:dyDescent="0.3">
      <c r="L481" s="340" t="s">
        <v>400</v>
      </c>
      <c r="M481" s="645">
        <f>$Q$472</f>
        <v>0</v>
      </c>
      <c r="N481" s="646" t="str">
        <f>+IF(AND(M481&lt;7,M481&gt;0),"INACEPTABLE",IF(M481=0,"No Valor","ACEPTABLE"))</f>
        <v>No Valor</v>
      </c>
      <c r="O481" s="689"/>
      <c r="P481" s="689"/>
      <c r="Q481" s="692"/>
      <c r="R481" s="695"/>
    </row>
    <row r="483" spans="1:19" ht="15.75" thickBot="1" x14ac:dyDescent="0.3"/>
    <row r="484" spans="1:19" ht="15.75" thickBot="1" x14ac:dyDescent="0.3">
      <c r="A484" s="417" t="s">
        <v>159</v>
      </c>
      <c r="B484" s="418"/>
      <c r="C484" s="418"/>
      <c r="D484" s="418"/>
      <c r="E484" s="419"/>
      <c r="F484" s="418"/>
      <c r="G484" s="418"/>
      <c r="H484" s="418"/>
      <c r="I484" s="418"/>
      <c r="J484" s="418"/>
      <c r="K484" s="427" t="s">
        <v>1</v>
      </c>
      <c r="L484" s="661" t="s">
        <v>169</v>
      </c>
      <c r="M484" s="669" t="s">
        <v>1</v>
      </c>
      <c r="N484" s="669" t="s">
        <v>168</v>
      </c>
      <c r="O484" s="669" t="s">
        <v>170</v>
      </c>
      <c r="P484" s="451" t="s">
        <v>167</v>
      </c>
      <c r="Q484" s="747" t="s">
        <v>210</v>
      </c>
      <c r="R484" s="756"/>
      <c r="S484" s="454" t="s">
        <v>211</v>
      </c>
    </row>
    <row r="485" spans="1:19" x14ac:dyDescent="0.25">
      <c r="A485" s="420"/>
      <c r="B485" s="349"/>
      <c r="C485" s="349"/>
      <c r="D485" s="349"/>
      <c r="E485" s="393" t="s">
        <v>153</v>
      </c>
      <c r="F485" s="392" t="s">
        <v>123</v>
      </c>
      <c r="G485" s="395"/>
      <c r="H485" s="396"/>
      <c r="I485" s="397"/>
      <c r="J485" s="415"/>
      <c r="K485" s="421" t="s">
        <v>2</v>
      </c>
      <c r="L485" s="444">
        <v>4</v>
      </c>
      <c r="M485" s="445">
        <v>1</v>
      </c>
      <c r="N485" s="446">
        <f>+L485*M485</f>
        <v>4</v>
      </c>
      <c r="O485" s="446">
        <v>1</v>
      </c>
      <c r="P485" s="447">
        <f>+L485*O485</f>
        <v>4</v>
      </c>
      <c r="Q485" s="422"/>
      <c r="R485" s="434"/>
      <c r="S485" s="749" t="str">
        <f>+IF(R488="INACEPTABLE","PENALIZACIÓN","ACEPTABLE")</f>
        <v>PENALIZACIÓN</v>
      </c>
    </row>
    <row r="486" spans="1:19" x14ac:dyDescent="0.25">
      <c r="A486" s="420"/>
      <c r="B486" s="349"/>
      <c r="C486" s="349"/>
      <c r="D486" s="349"/>
      <c r="E486" s="394" t="s">
        <v>154</v>
      </c>
      <c r="F486" s="752" t="s">
        <v>141</v>
      </c>
      <c r="G486" s="753"/>
      <c r="H486" s="753"/>
      <c r="I486" s="754"/>
      <c r="J486" s="416"/>
      <c r="K486" s="421" t="s">
        <v>2</v>
      </c>
      <c r="L486" s="428">
        <v>3</v>
      </c>
      <c r="M486" s="391">
        <v>0</v>
      </c>
      <c r="N486" s="368">
        <f t="shared" ref="N486:N487" si="35">+L486*M486</f>
        <v>0</v>
      </c>
      <c r="O486" s="368">
        <v>1</v>
      </c>
      <c r="P486" s="421">
        <f t="shared" ref="P486:P487" si="36">+L486*O486</f>
        <v>3</v>
      </c>
      <c r="Q486" s="422"/>
      <c r="R486" s="434"/>
      <c r="S486" s="750"/>
    </row>
    <row r="487" spans="1:19" x14ac:dyDescent="0.25">
      <c r="A487" s="420"/>
      <c r="B487" s="349"/>
      <c r="C487" s="349"/>
      <c r="D487" s="349"/>
      <c r="E487" s="393" t="s">
        <v>155</v>
      </c>
      <c r="F487" s="392" t="s">
        <v>441</v>
      </c>
      <c r="G487" s="395"/>
      <c r="H487" s="396"/>
      <c r="I487" s="397"/>
      <c r="J487" s="415"/>
      <c r="K487" s="421" t="s">
        <v>2</v>
      </c>
      <c r="L487" s="428">
        <v>2</v>
      </c>
      <c r="M487" s="455">
        <v>1</v>
      </c>
      <c r="N487" s="456">
        <f t="shared" si="35"/>
        <v>2</v>
      </c>
      <c r="O487" s="456">
        <v>1</v>
      </c>
      <c r="P487" s="457">
        <f t="shared" si="36"/>
        <v>2</v>
      </c>
      <c r="Q487" s="741" t="s">
        <v>210</v>
      </c>
      <c r="R487" s="755"/>
      <c r="S487" s="750"/>
    </row>
    <row r="488" spans="1:19" ht="15.75" thickBot="1" x14ac:dyDescent="0.3">
      <c r="A488" s="423"/>
      <c r="B488" s="424"/>
      <c r="C488" s="424"/>
      <c r="D488" s="424"/>
      <c r="E488" s="424"/>
      <c r="F488" s="460"/>
      <c r="G488" s="424"/>
      <c r="H488" s="424"/>
      <c r="I488" s="424"/>
      <c r="J488" s="424"/>
      <c r="K488" s="426"/>
      <c r="L488" s="423"/>
      <c r="M488" s="668" t="s">
        <v>171</v>
      </c>
      <c r="N488" s="429">
        <f>SUM(N485:N487)</f>
        <v>6</v>
      </c>
      <c r="O488" s="668" t="s">
        <v>172</v>
      </c>
      <c r="P488" s="430">
        <f>SUM(P485:P487)</f>
        <v>9</v>
      </c>
      <c r="Q488" s="458">
        <f>+N488/P488*10</f>
        <v>6.6666666666666661</v>
      </c>
      <c r="R488" s="459" t="str">
        <f>+IF(Q488&lt;7,"INACEPTABLE","ACEPTABLE")</f>
        <v>INACEPTABLE</v>
      </c>
      <c r="S488" s="751"/>
    </row>
    <row r="489" spans="1:19" ht="15.75" thickBot="1" x14ac:dyDescent="0.3"/>
    <row r="490" spans="1:19" ht="15.75" thickBot="1" x14ac:dyDescent="0.3">
      <c r="L490" s="685" t="s">
        <v>176</v>
      </c>
      <c r="M490" s="686"/>
      <c r="N490" s="686"/>
      <c r="O490" s="454" t="s">
        <v>177</v>
      </c>
      <c r="P490" s="454" t="s">
        <v>178</v>
      </c>
      <c r="Q490" s="454" t="s">
        <v>209</v>
      </c>
      <c r="R490" s="454" t="s">
        <v>210</v>
      </c>
    </row>
    <row r="491" spans="1:19" x14ac:dyDescent="0.25">
      <c r="L491" s="337" t="s">
        <v>408</v>
      </c>
      <c r="M491" s="332">
        <v>7</v>
      </c>
      <c r="N491" s="446" t="str">
        <f>+IF(AND(M491&lt;7,M491&gt;0),"INACEPTABLE",IF(M491=0,"No Valor","ACEPTABLE"))</f>
        <v>ACEPTABLE</v>
      </c>
      <c r="O491" s="687">
        <f>(COUNTIF(N491:N495,"INACEPTABLE"))</f>
        <v>0</v>
      </c>
      <c r="P491" s="687" t="str">
        <f>+IF(O491=1,"PENALIZACIÓN 1",IF(O491&gt;1,"PENALIZACIÓN 1 + 2","ACEPTABLE"))</f>
        <v>ACEPTABLE</v>
      </c>
      <c r="Q491" s="690">
        <f>+IF(AND(M491&gt;0,M492&gt;0,M493&gt;0,M494&gt;0,M495&gt;0),5,IF(AND(M491&gt;0,M492&gt;0,M493&gt;0,M494&gt;0,M495=0),4,IF(AND(M491&gt;0,M492&gt;0,M493&gt;0,M494=0,M495=0),3,IF(AND(M491&gt;0,M492&gt;0,M493=0,M494=0,M495=0),2,IF(AND(M491&gt;0,M492=0,M493=0,M494=0,M495=0),1,0)))))</f>
        <v>4</v>
      </c>
      <c r="R491" s="693">
        <f>IF(AND(O491=0,Q491&gt;0),(SUM(M491:M495)/Q491),0)</f>
        <v>7.53125</v>
      </c>
    </row>
    <row r="492" spans="1:19" x14ac:dyDescent="0.25">
      <c r="L492" s="338" t="s">
        <v>409</v>
      </c>
      <c r="M492" s="333">
        <v>8</v>
      </c>
      <c r="N492" s="446" t="str">
        <f>+IF(AND(M492&lt;7,M492&gt;0),"INACEPTABLE",IF(M492=0,"No Valor","ACEPTABLE"))</f>
        <v>ACEPTABLE</v>
      </c>
      <c r="O492" s="688"/>
      <c r="P492" s="688"/>
      <c r="Q492" s="691"/>
      <c r="R492" s="694"/>
    </row>
    <row r="493" spans="1:19" x14ac:dyDescent="0.25">
      <c r="L493" s="339" t="s">
        <v>410</v>
      </c>
      <c r="M493" s="333">
        <f>$Q$454</f>
        <v>8.125</v>
      </c>
      <c r="N493" s="446" t="str">
        <f>+IF(AND(M493&lt;7,M493&gt;0),"INACEPTABLE",IF(M493=0,"No Valor","ACEPTABLE"))</f>
        <v>ACEPTABLE</v>
      </c>
      <c r="O493" s="688"/>
      <c r="P493" s="688"/>
      <c r="Q493" s="691"/>
      <c r="R493" s="694"/>
    </row>
    <row r="494" spans="1:19" x14ac:dyDescent="0.25">
      <c r="L494" s="338" t="s">
        <v>411</v>
      </c>
      <c r="M494" s="333">
        <v>7</v>
      </c>
      <c r="N494" s="446" t="str">
        <f>+IF(AND(M494&lt;7,M494&gt;0),"INACEPTABLE",IF(M494=0,"No Valor","ACEPTABLE"))</f>
        <v>ACEPTABLE</v>
      </c>
      <c r="O494" s="688"/>
      <c r="P494" s="688"/>
      <c r="Q494" s="691"/>
      <c r="R494" s="694"/>
    </row>
    <row r="495" spans="1:19" ht="15.75" thickBot="1" x14ac:dyDescent="0.3">
      <c r="L495" s="340" t="s">
        <v>412</v>
      </c>
      <c r="M495" s="334"/>
      <c r="N495" s="646" t="str">
        <f>+IF(AND(M495&lt;7,M495&gt;0),"INACEPTABLE",IF(M495=0,"No Valor","ACEPTABLE"))</f>
        <v>No Valor</v>
      </c>
      <c r="O495" s="689"/>
      <c r="P495" s="689"/>
      <c r="Q495" s="692"/>
      <c r="R495" s="695"/>
    </row>
    <row r="496" spans="1:19" x14ac:dyDescent="0.25">
      <c r="M496" s="341" t="s">
        <v>413</v>
      </c>
    </row>
    <row r="497" spans="1:30" ht="15.75" thickBot="1" x14ac:dyDescent="0.3"/>
    <row r="498" spans="1:30" ht="15.75" thickBot="1" x14ac:dyDescent="0.3">
      <c r="A498" s="417" t="s">
        <v>229</v>
      </c>
      <c r="B498" s="346"/>
      <c r="C498" s="346"/>
      <c r="D498" s="346"/>
      <c r="E498" s="419"/>
      <c r="F498" s="358"/>
      <c r="G498" s="346"/>
      <c r="H498" s="346"/>
      <c r="I498" s="346"/>
      <c r="J498" s="346"/>
      <c r="K498" s="427" t="s">
        <v>1</v>
      </c>
      <c r="L498" s="661" t="s">
        <v>169</v>
      </c>
      <c r="M498" s="669" t="s">
        <v>1</v>
      </c>
      <c r="N498" s="669" t="s">
        <v>168</v>
      </c>
      <c r="O498" s="669" t="s">
        <v>170</v>
      </c>
      <c r="P498" s="451" t="s">
        <v>167</v>
      </c>
      <c r="Q498" s="747" t="s">
        <v>212</v>
      </c>
      <c r="R498" s="748"/>
      <c r="S498" s="454" t="s">
        <v>211</v>
      </c>
      <c r="AD498" s="477"/>
    </row>
    <row r="499" spans="1:30" x14ac:dyDescent="0.25">
      <c r="A499" s="352"/>
      <c r="B499" s="349"/>
      <c r="C499" s="349"/>
      <c r="D499" s="349"/>
      <c r="E499" s="393" t="s">
        <v>156</v>
      </c>
      <c r="F499" s="392" t="s">
        <v>121</v>
      </c>
      <c r="G499" s="395"/>
      <c r="H499" s="396"/>
      <c r="I499" s="397"/>
      <c r="J499" s="415"/>
      <c r="K499" s="421" t="s">
        <v>2</v>
      </c>
      <c r="L499" s="444">
        <v>2</v>
      </c>
      <c r="M499" s="445">
        <v>1</v>
      </c>
      <c r="N499" s="446">
        <f>+L499*M499</f>
        <v>2</v>
      </c>
      <c r="O499" s="446">
        <v>1</v>
      </c>
      <c r="P499" s="447">
        <f>+L499*O499</f>
        <v>2</v>
      </c>
      <c r="Q499" s="349"/>
      <c r="R499" s="351"/>
      <c r="S499" s="749" t="str">
        <f>+IF(R503="INACEPTABLE","PENALIZACIÓN","ACEPTABLE")</f>
        <v>PENALIZACIÓN</v>
      </c>
    </row>
    <row r="500" spans="1:30" x14ac:dyDescent="0.25">
      <c r="A500" s="352"/>
      <c r="B500" s="349"/>
      <c r="C500" s="349"/>
      <c r="D500" s="349"/>
      <c r="E500" s="394" t="s">
        <v>157</v>
      </c>
      <c r="F500" s="752" t="s">
        <v>120</v>
      </c>
      <c r="G500" s="753"/>
      <c r="H500" s="753"/>
      <c r="I500" s="754"/>
      <c r="J500" s="416"/>
      <c r="K500" s="421" t="s">
        <v>2</v>
      </c>
      <c r="L500" s="428">
        <v>5</v>
      </c>
      <c r="M500" s="391">
        <v>0</v>
      </c>
      <c r="N500" s="368">
        <f t="shared" ref="N500:N502" si="37">+L500*M500</f>
        <v>0</v>
      </c>
      <c r="O500" s="368">
        <v>1</v>
      </c>
      <c r="P500" s="421">
        <f t="shared" ref="P500:P502" si="38">+L500*O500</f>
        <v>5</v>
      </c>
      <c r="Q500" s="422"/>
      <c r="R500" s="434"/>
      <c r="S500" s="750"/>
    </row>
    <row r="501" spans="1:30" x14ac:dyDescent="0.25">
      <c r="A501" s="352"/>
      <c r="B501" s="349"/>
      <c r="C501" s="349"/>
      <c r="D501" s="349"/>
      <c r="E501" s="393" t="s">
        <v>158</v>
      </c>
      <c r="F501" s="392" t="s">
        <v>308</v>
      </c>
      <c r="G501" s="395"/>
      <c r="H501" s="396"/>
      <c r="I501" s="397"/>
      <c r="J501" s="415"/>
      <c r="K501" s="421" t="s">
        <v>2</v>
      </c>
      <c r="L501" s="428">
        <v>3</v>
      </c>
      <c r="M501" s="391">
        <v>1</v>
      </c>
      <c r="N501" s="368">
        <f t="shared" si="37"/>
        <v>3</v>
      </c>
      <c r="O501" s="368">
        <v>1</v>
      </c>
      <c r="P501" s="421">
        <f t="shared" si="38"/>
        <v>3</v>
      </c>
      <c r="Q501" s="422"/>
      <c r="R501" s="434"/>
      <c r="S501" s="750"/>
    </row>
    <row r="502" spans="1:30" x14ac:dyDescent="0.25">
      <c r="A502" s="352"/>
      <c r="B502" s="349"/>
      <c r="C502" s="349"/>
      <c r="D502" s="349"/>
      <c r="E502" s="394" t="s">
        <v>309</v>
      </c>
      <c r="F502" s="752" t="s">
        <v>122</v>
      </c>
      <c r="G502" s="753"/>
      <c r="H502" s="753"/>
      <c r="I502" s="754"/>
      <c r="J502" s="416"/>
      <c r="K502" s="421" t="s">
        <v>2</v>
      </c>
      <c r="L502" s="428">
        <v>3</v>
      </c>
      <c r="M502" s="391">
        <v>1</v>
      </c>
      <c r="N502" s="368">
        <f t="shared" si="37"/>
        <v>3</v>
      </c>
      <c r="O502" s="368">
        <v>1</v>
      </c>
      <c r="P502" s="421">
        <f t="shared" si="38"/>
        <v>3</v>
      </c>
      <c r="Q502" s="741" t="s">
        <v>212</v>
      </c>
      <c r="R502" s="755"/>
      <c r="S502" s="750"/>
    </row>
    <row r="503" spans="1:30" ht="15.75" thickBot="1" x14ac:dyDescent="0.3">
      <c r="A503" s="353"/>
      <c r="B503" s="354"/>
      <c r="C503" s="354"/>
      <c r="D503" s="354"/>
      <c r="E503" s="354"/>
      <c r="F503" s="354"/>
      <c r="G503" s="354"/>
      <c r="H503" s="354"/>
      <c r="I503" s="354"/>
      <c r="J503" s="354"/>
      <c r="K503" s="354"/>
      <c r="L503" s="354"/>
      <c r="M503" s="668" t="s">
        <v>171</v>
      </c>
      <c r="N503" s="429">
        <f>SUM(N499:N502)</f>
        <v>8</v>
      </c>
      <c r="O503" s="668" t="s">
        <v>172</v>
      </c>
      <c r="P503" s="430">
        <f>SUM(P499:P502)</f>
        <v>13</v>
      </c>
      <c r="Q503" s="458">
        <f>+N503/P503*10</f>
        <v>6.1538461538461542</v>
      </c>
      <c r="R503" s="459" t="str">
        <f>+IF(Q503&lt;7,"INACEPTABLE","ACEPTABLE")</f>
        <v>INACEPTABLE</v>
      </c>
      <c r="S503" s="751"/>
    </row>
    <row r="504" spans="1:30" ht="15.75" thickBot="1" x14ac:dyDescent="0.3"/>
    <row r="505" spans="1:30" ht="15.75" thickBot="1" x14ac:dyDescent="0.3">
      <c r="L505" s="685" t="s">
        <v>176</v>
      </c>
      <c r="M505" s="686"/>
      <c r="N505" s="686"/>
      <c r="O505" s="454" t="s">
        <v>177</v>
      </c>
      <c r="P505" s="454" t="s">
        <v>178</v>
      </c>
      <c r="Q505" s="454" t="s">
        <v>209</v>
      </c>
      <c r="R505" s="454" t="s">
        <v>212</v>
      </c>
    </row>
    <row r="506" spans="1:30" x14ac:dyDescent="0.25">
      <c r="L506" s="337" t="s">
        <v>414</v>
      </c>
      <c r="M506" s="332">
        <v>7</v>
      </c>
      <c r="N506" s="446" t="str">
        <f>+IF(AND(M506&lt;7,M506&gt;0),"INACEPTABLE",IF(M506=0,"No Valor","ACEPTABLE"))</f>
        <v>ACEPTABLE</v>
      </c>
      <c r="O506" s="687">
        <f>(COUNTIF(N506:N510,"INACEPTABLE"))</f>
        <v>0</v>
      </c>
      <c r="P506" s="687" t="str">
        <f>+IF(O506=1,"PENALIZACIÓN 1",IF(O506&gt;1,"PENALIZACIÓN 1 + 2","ACEPTABLE"))</f>
        <v>ACEPTABLE</v>
      </c>
      <c r="Q506" s="690">
        <f>+IF(AND(M506&gt;0,M507&gt;0,M508&gt;0,M509&gt;0,M510&gt;0),5,IF(AND(M506&gt;0,M507&gt;0,M508&gt;0,M509&gt;0,M510=0),4,IF(AND(M506&gt;0,M507&gt;0,M508&gt;0,M509=0,M510=0),3,IF(AND(M506&gt;0,M507&gt;0,M508=0,M509=0,M510=0),2,IF(AND(M506&gt;0,M507=0,M508=0,M509=0,M510=0),1,0)))))</f>
        <v>4</v>
      </c>
      <c r="R506" s="693">
        <f>IF(AND(O506=0,Q506&gt;0),(SUM(M506:M510)/Q506),0)</f>
        <v>7.53125</v>
      </c>
    </row>
    <row r="507" spans="1:30" x14ac:dyDescent="0.25">
      <c r="L507" s="338" t="s">
        <v>415</v>
      </c>
      <c r="M507" s="333">
        <v>8</v>
      </c>
      <c r="N507" s="446" t="str">
        <f>+IF(AND(M507&lt;7,M507&gt;0),"INACEPTABLE",IF(M507=0,"No Valor","ACEPTABLE"))</f>
        <v>ACEPTABLE</v>
      </c>
      <c r="O507" s="688"/>
      <c r="P507" s="688"/>
      <c r="Q507" s="691"/>
      <c r="R507" s="694"/>
    </row>
    <row r="508" spans="1:30" x14ac:dyDescent="0.25">
      <c r="L508" s="339" t="s">
        <v>416</v>
      </c>
      <c r="M508" s="333">
        <f>$Q$454</f>
        <v>8.125</v>
      </c>
      <c r="N508" s="446" t="str">
        <f>+IF(AND(M508&lt;7,M508&gt;0),"INACEPTABLE",IF(M508=0,"No Valor","ACEPTABLE"))</f>
        <v>ACEPTABLE</v>
      </c>
      <c r="O508" s="688"/>
      <c r="P508" s="688"/>
      <c r="Q508" s="691"/>
      <c r="R508" s="694"/>
    </row>
    <row r="509" spans="1:30" x14ac:dyDescent="0.25">
      <c r="L509" s="338" t="s">
        <v>417</v>
      </c>
      <c r="M509" s="333">
        <v>7</v>
      </c>
      <c r="N509" s="446" t="str">
        <f>+IF(AND(M509&lt;7,M509&gt;0),"INACEPTABLE",IF(M509=0,"No Valor","ACEPTABLE"))</f>
        <v>ACEPTABLE</v>
      </c>
      <c r="O509" s="688"/>
      <c r="P509" s="688"/>
      <c r="Q509" s="691"/>
      <c r="R509" s="694"/>
    </row>
    <row r="510" spans="1:30" ht="15.75" thickBot="1" x14ac:dyDescent="0.3">
      <c r="L510" s="340" t="s">
        <v>418</v>
      </c>
      <c r="M510" s="334"/>
      <c r="N510" s="646" t="str">
        <f>+IF(AND(M510&lt;7,M510&gt;0),"INACEPTABLE",IF(M510=0,"No Valor","ACEPTABLE"))</f>
        <v>No Valor</v>
      </c>
      <c r="O510" s="689"/>
      <c r="P510" s="689"/>
      <c r="Q510" s="692"/>
      <c r="R510" s="695"/>
    </row>
    <row r="511" spans="1:30" x14ac:dyDescent="0.25">
      <c r="M511" s="341" t="s">
        <v>413</v>
      </c>
    </row>
    <row r="512" spans="1:30" ht="15.75" thickBot="1" x14ac:dyDescent="0.3"/>
    <row r="513" spans="1:45" ht="15.75" thickBot="1" x14ac:dyDescent="0.3">
      <c r="A513" s="496" t="s">
        <v>215</v>
      </c>
      <c r="B513" s="346"/>
      <c r="C513" s="346"/>
      <c r="D513" s="346"/>
      <c r="E513" s="346"/>
      <c r="F513" s="346"/>
      <c r="G513" s="346"/>
      <c r="H513" s="346"/>
      <c r="I513" s="346"/>
      <c r="J513" s="346"/>
      <c r="K513" s="497" t="s">
        <v>1</v>
      </c>
      <c r="L513" s="482" t="s">
        <v>169</v>
      </c>
      <c r="M513" s="482" t="s">
        <v>1</v>
      </c>
      <c r="N513" s="482" t="s">
        <v>168</v>
      </c>
      <c r="O513" s="482" t="s">
        <v>170</v>
      </c>
      <c r="P513" s="336" t="s">
        <v>167</v>
      </c>
      <c r="Q513" s="747" t="s">
        <v>214</v>
      </c>
      <c r="R513" s="756"/>
      <c r="S513" s="454" t="s">
        <v>211</v>
      </c>
    </row>
    <row r="514" spans="1:45" x14ac:dyDescent="0.25">
      <c r="A514" s="352"/>
      <c r="B514" s="349"/>
      <c r="C514" s="349"/>
      <c r="D514" s="349"/>
      <c r="E514" s="608" t="s">
        <v>323</v>
      </c>
      <c r="F514" s="494" t="s">
        <v>213</v>
      </c>
      <c r="G514" s="495"/>
      <c r="H514" s="495"/>
      <c r="I514" s="495"/>
      <c r="J514" s="415"/>
      <c r="K514" s="498" t="s">
        <v>2</v>
      </c>
      <c r="L514" s="492">
        <v>5</v>
      </c>
      <c r="M514" s="445">
        <v>1</v>
      </c>
      <c r="N514" s="446">
        <f>+L514*M514</f>
        <v>5</v>
      </c>
      <c r="O514" s="446">
        <v>1</v>
      </c>
      <c r="P514" s="568">
        <f>+L514*O514</f>
        <v>5</v>
      </c>
      <c r="Q514" s="422"/>
      <c r="R514" s="434"/>
      <c r="S514" s="749" t="str">
        <f>+IF(R517="INACEPTABLE","PENALIZACIÓN","ACEPTABLE")</f>
        <v>ACEPTABLE</v>
      </c>
    </row>
    <row r="515" spans="1:45" x14ac:dyDescent="0.25">
      <c r="A515" s="360"/>
      <c r="B515" s="349"/>
      <c r="C515" s="349"/>
      <c r="D515" s="349"/>
      <c r="E515" s="609" t="s">
        <v>324</v>
      </c>
      <c r="F515" s="733" t="s">
        <v>0</v>
      </c>
      <c r="G515" s="733"/>
      <c r="H515" s="733"/>
      <c r="I515" s="733"/>
      <c r="J515" s="416"/>
      <c r="K515" s="498" t="s">
        <v>2</v>
      </c>
      <c r="L515" s="493">
        <v>3</v>
      </c>
      <c r="M515" s="391">
        <v>0</v>
      </c>
      <c r="N515" s="368">
        <f t="shared" ref="N515:N516" si="39">+L515*M515</f>
        <v>0</v>
      </c>
      <c r="O515" s="368">
        <v>1</v>
      </c>
      <c r="P515" s="433">
        <f t="shared" ref="P515:P516" si="40">+L515*O515</f>
        <v>3</v>
      </c>
      <c r="Q515" s="422"/>
      <c r="R515" s="434"/>
      <c r="S515" s="750"/>
    </row>
    <row r="516" spans="1:45" x14ac:dyDescent="0.25">
      <c r="A516" s="352"/>
      <c r="B516" s="349"/>
      <c r="C516" s="349"/>
      <c r="D516" s="349"/>
      <c r="E516" s="608" t="s">
        <v>325</v>
      </c>
      <c r="F516" s="494" t="s">
        <v>315</v>
      </c>
      <c r="G516" s="495"/>
      <c r="H516" s="495"/>
      <c r="I516" s="495"/>
      <c r="J516" s="415"/>
      <c r="K516" s="498" t="s">
        <v>2</v>
      </c>
      <c r="L516" s="493">
        <v>4</v>
      </c>
      <c r="M516" s="391">
        <v>1</v>
      </c>
      <c r="N516" s="368">
        <f t="shared" si="39"/>
        <v>4</v>
      </c>
      <c r="O516" s="368">
        <v>1</v>
      </c>
      <c r="P516" s="433">
        <f t="shared" si="40"/>
        <v>4</v>
      </c>
      <c r="Q516" s="741" t="s">
        <v>214</v>
      </c>
      <c r="R516" s="755"/>
      <c r="S516" s="750"/>
    </row>
    <row r="517" spans="1:45" ht="15.75" thickBot="1" x14ac:dyDescent="0.3">
      <c r="A517" s="353"/>
      <c r="B517" s="354"/>
      <c r="C517" s="354"/>
      <c r="D517" s="354"/>
      <c r="E517" s="354"/>
      <c r="F517" s="354"/>
      <c r="G517" s="354"/>
      <c r="H517" s="354"/>
      <c r="I517" s="354"/>
      <c r="J517" s="354"/>
      <c r="K517" s="355"/>
      <c r="L517" s="354"/>
      <c r="M517" s="486" t="s">
        <v>171</v>
      </c>
      <c r="N517" s="487">
        <f>SUM(N514:N516)</f>
        <v>9</v>
      </c>
      <c r="O517" s="486" t="s">
        <v>172</v>
      </c>
      <c r="P517" s="487">
        <f>SUM(P514:P516)</f>
        <v>12</v>
      </c>
      <c r="Q517" s="458">
        <f>+N517/P517*10</f>
        <v>7.5</v>
      </c>
      <c r="R517" s="459" t="str">
        <f>+IF(Q517&lt;7,"INACEPTABLE","ACEPTABLE")</f>
        <v>ACEPTABLE</v>
      </c>
      <c r="S517" s="751"/>
    </row>
    <row r="518" spans="1:45" ht="15.75" thickBot="1" x14ac:dyDescent="0.3">
      <c r="L518" s="349"/>
      <c r="M518" s="481"/>
      <c r="N518" s="410"/>
      <c r="O518" s="481"/>
      <c r="P518" s="410"/>
      <c r="Q518" s="335"/>
      <c r="R518" s="410"/>
      <c r="S518" s="660"/>
    </row>
    <row r="519" spans="1:45" ht="15.75" thickBot="1" x14ac:dyDescent="0.3">
      <c r="L519" s="685" t="s">
        <v>176</v>
      </c>
      <c r="M519" s="686"/>
      <c r="N519" s="686"/>
      <c r="O519" s="454" t="s">
        <v>177</v>
      </c>
      <c r="P519" s="454" t="s">
        <v>178</v>
      </c>
      <c r="Q519" s="454" t="s">
        <v>209</v>
      </c>
      <c r="R519" s="454" t="s">
        <v>214</v>
      </c>
      <c r="S519" s="660"/>
    </row>
    <row r="520" spans="1:45" x14ac:dyDescent="0.25">
      <c r="L520" s="337" t="s">
        <v>323</v>
      </c>
      <c r="M520" s="332">
        <v>7</v>
      </c>
      <c r="N520" s="446" t="str">
        <f>+IF(AND(M520&lt;7,M520&gt;0),"INACEPTABLE",IF(M520=0,"No Valor","ACEPTABLE"))</f>
        <v>ACEPTABLE</v>
      </c>
      <c r="O520" s="687">
        <f>(COUNTIF(N520:N524,"INACEPTABLE"))</f>
        <v>0</v>
      </c>
      <c r="P520" s="687" t="str">
        <f>+IF(O520=1,"PENALIZACIÓN 1",IF(O520&gt;1,"PENALIZACIÓN 1 + 2","ACEPTABLE"))</f>
        <v>ACEPTABLE</v>
      </c>
      <c r="Q520" s="690">
        <f>+IF(AND(M520&gt;0,M521&gt;0,M522&gt;0,M523&gt;0,M524&gt;0),5,IF(AND(M520&gt;0,M521&gt;0,M522&gt;0,M523&gt;0,M524=0),4,IF(AND(M520&gt;0,M521&gt;0,M522&gt;0,M523=0,M524=0),3,IF(AND(M520&gt;0,M521&gt;0,M522=0,M523=0,M524=0),2,IF(AND(M520&gt;0,M521=0,M522=0,M523=0,M524=0),1,0)))))</f>
        <v>4</v>
      </c>
      <c r="R520" s="693">
        <f>IF(AND(O520=0,Q520&gt;0),(SUM(M520:M524)/Q520),0)</f>
        <v>7.53125</v>
      </c>
      <c r="S520" s="660"/>
    </row>
    <row r="521" spans="1:45" x14ac:dyDescent="0.25">
      <c r="L521" s="338" t="s">
        <v>324</v>
      </c>
      <c r="M521" s="333">
        <v>8</v>
      </c>
      <c r="N521" s="446" t="str">
        <f>+IF(AND(M521&lt;7,M521&gt;0),"INACEPTABLE",IF(M521=0,"No Valor","ACEPTABLE"))</f>
        <v>ACEPTABLE</v>
      </c>
      <c r="O521" s="688"/>
      <c r="P521" s="688"/>
      <c r="Q521" s="691"/>
      <c r="R521" s="694"/>
      <c r="S521" s="660"/>
    </row>
    <row r="522" spans="1:45" x14ac:dyDescent="0.25">
      <c r="L522" s="339" t="s">
        <v>325</v>
      </c>
      <c r="M522" s="333">
        <f>$Q$454</f>
        <v>8.125</v>
      </c>
      <c r="N522" s="446" t="str">
        <f>+IF(AND(M522&lt;7,M522&gt;0),"INACEPTABLE",IF(M522=0,"No Valor","ACEPTABLE"))</f>
        <v>ACEPTABLE</v>
      </c>
      <c r="O522" s="688"/>
      <c r="P522" s="688"/>
      <c r="Q522" s="691"/>
      <c r="R522" s="694"/>
      <c r="S522" s="660"/>
    </row>
    <row r="523" spans="1:45" x14ac:dyDescent="0.25">
      <c r="L523" s="338" t="s">
        <v>419</v>
      </c>
      <c r="M523" s="333">
        <v>7</v>
      </c>
      <c r="N523" s="446" t="str">
        <f>+IF(AND(M523&lt;7,M523&gt;0),"INACEPTABLE",IF(M523=0,"No Valor","ACEPTABLE"))</f>
        <v>ACEPTABLE</v>
      </c>
      <c r="O523" s="688"/>
      <c r="P523" s="688"/>
      <c r="Q523" s="691"/>
      <c r="R523" s="694"/>
      <c r="S523" s="660"/>
    </row>
    <row r="524" spans="1:45" ht="15.75" thickBot="1" x14ac:dyDescent="0.3">
      <c r="L524" s="340" t="s">
        <v>420</v>
      </c>
      <c r="M524" s="334"/>
      <c r="N524" s="646" t="str">
        <f>+IF(AND(M524&lt;7,M524&gt;0),"INACEPTABLE",IF(M524=0,"No Valor","ACEPTABLE"))</f>
        <v>No Valor</v>
      </c>
      <c r="O524" s="689"/>
      <c r="P524" s="689"/>
      <c r="Q524" s="692"/>
      <c r="R524" s="695"/>
      <c r="S524" s="660"/>
    </row>
    <row r="525" spans="1:45" x14ac:dyDescent="0.25">
      <c r="M525" s="341" t="s">
        <v>413</v>
      </c>
      <c r="S525" s="660"/>
    </row>
    <row r="526" spans="1:45" ht="15.75" thickBot="1" x14ac:dyDescent="0.3">
      <c r="S526" s="660"/>
    </row>
    <row r="527" spans="1:45" ht="15.75" thickBot="1" x14ac:dyDescent="0.3">
      <c r="A527" s="357" t="s">
        <v>218</v>
      </c>
      <c r="B527" s="346"/>
      <c r="C527" s="346"/>
      <c r="D527" s="346"/>
      <c r="E527" s="346"/>
      <c r="F527" s="346"/>
      <c r="G527" s="346"/>
      <c r="H527" s="346"/>
      <c r="I527" s="346"/>
      <c r="J527" s="347"/>
      <c r="K527" s="598" t="s">
        <v>1</v>
      </c>
      <c r="L527" s="667" t="s">
        <v>169</v>
      </c>
      <c r="M527" s="667" t="s">
        <v>1</v>
      </c>
      <c r="N527" s="667" t="s">
        <v>168</v>
      </c>
      <c r="O527" s="667" t="s">
        <v>170</v>
      </c>
      <c r="P527" s="591" t="s">
        <v>167</v>
      </c>
      <c r="Q527" s="743" t="s">
        <v>217</v>
      </c>
      <c r="R527" s="744"/>
      <c r="S527" s="599" t="s">
        <v>211</v>
      </c>
      <c r="AA527" s="383"/>
      <c r="AB527" s="383"/>
      <c r="AC527" s="383"/>
      <c r="AD527" s="383"/>
      <c r="AE527" s="383"/>
      <c r="AF527" s="383"/>
      <c r="AG527" s="383"/>
      <c r="AH527" s="383"/>
      <c r="AI527" s="383"/>
      <c r="AJ527" s="383"/>
      <c r="AK527" s="383"/>
      <c r="AL527" s="383"/>
      <c r="AM527" s="383"/>
      <c r="AN527" s="383"/>
      <c r="AO527" s="383"/>
      <c r="AP527" s="383"/>
      <c r="AQ527" s="383"/>
      <c r="AR527" s="383"/>
      <c r="AS527" s="383"/>
    </row>
    <row r="528" spans="1:45" x14ac:dyDescent="0.25">
      <c r="A528" s="352"/>
      <c r="B528" s="349"/>
      <c r="C528" s="349"/>
      <c r="D528" s="349"/>
      <c r="E528" s="683" t="s">
        <v>322</v>
      </c>
      <c r="F528" s="761" t="s">
        <v>317</v>
      </c>
      <c r="G528" s="761"/>
      <c r="H528" s="761"/>
      <c r="I528" s="761"/>
      <c r="J528" s="762"/>
      <c r="K528" s="597" t="s">
        <v>2</v>
      </c>
      <c r="L528" s="518">
        <v>5</v>
      </c>
      <c r="M528" s="671">
        <v>1</v>
      </c>
      <c r="N528" s="657">
        <f>+L528*M528</f>
        <v>5</v>
      </c>
      <c r="O528" s="657">
        <v>1</v>
      </c>
      <c r="P528" s="519">
        <f>+L528*O528</f>
        <v>5</v>
      </c>
      <c r="Q528" s="349"/>
      <c r="R528" s="349"/>
      <c r="S528" s="739" t="str">
        <f>+IF(R537="INACEPTABLE","PENALIZACIÓN","ACEPTABLE")</f>
        <v>PENALIZACIÓN</v>
      </c>
      <c r="AA528" s="383"/>
      <c r="AB528" s="383"/>
      <c r="AC528" s="383"/>
      <c r="AD528" s="477"/>
      <c r="AE528" s="383"/>
      <c r="AF528" s="383"/>
      <c r="AG528" s="383"/>
      <c r="AH528" s="383"/>
      <c r="AI528" s="383"/>
      <c r="AJ528" s="383"/>
      <c r="AK528" s="383"/>
      <c r="AL528" s="383"/>
      <c r="AM528" s="383"/>
      <c r="AN528" s="383"/>
      <c r="AO528" s="383"/>
      <c r="AP528" s="383"/>
      <c r="AQ528" s="383"/>
      <c r="AR528" s="383"/>
      <c r="AS528" s="383"/>
    </row>
    <row r="529" spans="1:45" ht="36.75" customHeight="1" x14ac:dyDescent="0.25">
      <c r="A529" s="359"/>
      <c r="B529" s="349"/>
      <c r="C529" s="349"/>
      <c r="D529" s="349"/>
      <c r="E529" s="684" t="s">
        <v>326</v>
      </c>
      <c r="F529" s="759" t="s">
        <v>306</v>
      </c>
      <c r="G529" s="759"/>
      <c r="H529" s="759"/>
      <c r="I529" s="759"/>
      <c r="J529" s="760"/>
      <c r="K529" s="517" t="s">
        <v>2</v>
      </c>
      <c r="L529" s="520">
        <v>5</v>
      </c>
      <c r="M529" s="673">
        <v>0</v>
      </c>
      <c r="N529" s="658">
        <f t="shared" ref="N529:N530" si="41">+L529*M529</f>
        <v>0</v>
      </c>
      <c r="O529" s="658">
        <v>1</v>
      </c>
      <c r="P529" s="521">
        <f t="shared" ref="P529:P530" si="42">+L529*O529</f>
        <v>5</v>
      </c>
      <c r="Q529" s="349"/>
      <c r="R529" s="349"/>
      <c r="S529" s="739"/>
      <c r="AA529" s="383"/>
      <c r="AB529" s="383"/>
      <c r="AC529" s="383"/>
      <c r="AD529" s="383"/>
      <c r="AE529" s="383"/>
      <c r="AF529" s="383"/>
      <c r="AG529" s="383"/>
      <c r="AH529" s="383"/>
      <c r="AI529" s="383"/>
      <c r="AJ529" s="383"/>
      <c r="AK529" s="383"/>
      <c r="AL529" s="383"/>
      <c r="AM529" s="383"/>
      <c r="AN529" s="383"/>
      <c r="AO529" s="383"/>
      <c r="AP529" s="383"/>
      <c r="AQ529" s="383"/>
      <c r="AR529" s="383"/>
      <c r="AS529" s="383"/>
    </row>
    <row r="530" spans="1:45" ht="15" customHeight="1" x14ac:dyDescent="0.25">
      <c r="A530" s="352"/>
      <c r="B530" s="349"/>
      <c r="C530" s="349"/>
      <c r="D530" s="349"/>
      <c r="E530" s="683" t="s">
        <v>327</v>
      </c>
      <c r="F530" s="761" t="s">
        <v>312</v>
      </c>
      <c r="G530" s="761"/>
      <c r="H530" s="761"/>
      <c r="I530" s="761"/>
      <c r="J530" s="762"/>
      <c r="K530" s="517" t="s">
        <v>2</v>
      </c>
      <c r="L530" s="520">
        <v>4</v>
      </c>
      <c r="M530" s="673">
        <v>1</v>
      </c>
      <c r="N530" s="658">
        <f t="shared" si="41"/>
        <v>4</v>
      </c>
      <c r="O530" s="658">
        <v>1</v>
      </c>
      <c r="P530" s="521">
        <f t="shared" si="42"/>
        <v>4</v>
      </c>
      <c r="Q530" s="349"/>
      <c r="R530" s="349"/>
      <c r="S530" s="739"/>
      <c r="AA530" s="383"/>
      <c r="AB530" s="383"/>
      <c r="AC530" s="383"/>
      <c r="AD530" s="383"/>
      <c r="AE530" s="383"/>
      <c r="AF530" s="383"/>
      <c r="AG530" s="383"/>
      <c r="AH530" s="383"/>
      <c r="AI530" s="383"/>
      <c r="AJ530" s="383"/>
      <c r="AK530" s="383"/>
      <c r="AL530" s="383"/>
      <c r="AM530" s="383"/>
      <c r="AN530" s="383"/>
      <c r="AO530" s="383"/>
      <c r="AP530" s="383"/>
      <c r="AQ530" s="383"/>
      <c r="AR530" s="383"/>
      <c r="AS530" s="383"/>
    </row>
    <row r="531" spans="1:45" ht="35.25" customHeight="1" x14ac:dyDescent="0.25">
      <c r="A531" s="352"/>
      <c r="B531" s="349"/>
      <c r="C531" s="349"/>
      <c r="D531" s="349"/>
      <c r="E531" s="684" t="s">
        <v>328</v>
      </c>
      <c r="F531" s="759" t="s">
        <v>316</v>
      </c>
      <c r="G531" s="759"/>
      <c r="H531" s="759"/>
      <c r="I531" s="759"/>
      <c r="J531" s="760"/>
      <c r="K531" s="517" t="s">
        <v>2</v>
      </c>
      <c r="L531" s="518">
        <v>5</v>
      </c>
      <c r="M531" s="671">
        <v>1</v>
      </c>
      <c r="N531" s="657">
        <f>+L531*M531</f>
        <v>5</v>
      </c>
      <c r="O531" s="657">
        <v>1</v>
      </c>
      <c r="P531" s="519">
        <f>+L531*O531</f>
        <v>5</v>
      </c>
      <c r="Q531" s="361"/>
      <c r="R531" s="349"/>
      <c r="S531" s="739"/>
      <c r="AA531" s="383"/>
      <c r="AB531" s="383"/>
      <c r="AC531" s="383"/>
      <c r="AD531" s="383"/>
      <c r="AE531" s="383"/>
      <c r="AF531" s="383"/>
      <c r="AG531" s="383"/>
      <c r="AH531" s="383"/>
      <c r="AI531" s="383"/>
      <c r="AJ531" s="383"/>
      <c r="AK531" s="383"/>
      <c r="AL531" s="383"/>
      <c r="AM531" s="383"/>
      <c r="AN531" s="383"/>
      <c r="AO531" s="383"/>
      <c r="AP531" s="383"/>
      <c r="AQ531" s="383"/>
      <c r="AR531" s="383"/>
      <c r="AS531" s="383"/>
    </row>
    <row r="532" spans="1:45" ht="15" customHeight="1" x14ac:dyDescent="0.25">
      <c r="A532" s="352"/>
      <c r="B532" s="349"/>
      <c r="C532" s="349"/>
      <c r="D532" s="349"/>
      <c r="E532" s="683" t="s">
        <v>329</v>
      </c>
      <c r="F532" s="761" t="s">
        <v>313</v>
      </c>
      <c r="G532" s="761"/>
      <c r="H532" s="761"/>
      <c r="I532" s="761"/>
      <c r="J532" s="762"/>
      <c r="K532" s="517" t="s">
        <v>2</v>
      </c>
      <c r="L532" s="520">
        <v>3</v>
      </c>
      <c r="M532" s="673">
        <v>0</v>
      </c>
      <c r="N532" s="658">
        <f t="shared" ref="N532:N533" si="43">+L532*M532</f>
        <v>0</v>
      </c>
      <c r="O532" s="658">
        <v>1</v>
      </c>
      <c r="P532" s="521">
        <f t="shared" ref="P532:P533" si="44">+L532*O532</f>
        <v>3</v>
      </c>
      <c r="Q532" s="361"/>
      <c r="R532" s="349"/>
      <c r="S532" s="739"/>
      <c r="AA532" s="383"/>
      <c r="AB532" s="383"/>
      <c r="AC532" s="383"/>
      <c r="AD532" s="383"/>
      <c r="AE532" s="383"/>
      <c r="AF532" s="383"/>
      <c r="AG532" s="383"/>
      <c r="AH532" s="383"/>
      <c r="AI532" s="383"/>
      <c r="AJ532" s="383"/>
      <c r="AK532" s="383"/>
      <c r="AL532" s="383"/>
      <c r="AM532" s="383"/>
      <c r="AN532" s="383"/>
      <c r="AO532" s="383"/>
      <c r="AP532" s="383"/>
      <c r="AQ532" s="383"/>
      <c r="AR532" s="383"/>
      <c r="AS532" s="383"/>
    </row>
    <row r="533" spans="1:45" ht="24.75" customHeight="1" x14ac:dyDescent="0.25">
      <c r="A533" s="352"/>
      <c r="B533" s="349"/>
      <c r="C533" s="349"/>
      <c r="D533" s="349"/>
      <c r="E533" s="684" t="s">
        <v>330</v>
      </c>
      <c r="F533" s="759" t="s">
        <v>314</v>
      </c>
      <c r="G533" s="759"/>
      <c r="H533" s="759"/>
      <c r="I533" s="759"/>
      <c r="J533" s="760"/>
      <c r="K533" s="517" t="s">
        <v>2</v>
      </c>
      <c r="L533" s="520">
        <v>4</v>
      </c>
      <c r="M533" s="673">
        <v>1</v>
      </c>
      <c r="N533" s="658">
        <f t="shared" si="43"/>
        <v>4</v>
      </c>
      <c r="O533" s="658">
        <v>1</v>
      </c>
      <c r="P533" s="521">
        <f t="shared" si="44"/>
        <v>4</v>
      </c>
      <c r="Q533" s="361"/>
      <c r="R533" s="349"/>
      <c r="S533" s="739"/>
      <c r="AA533" s="383"/>
      <c r="AB533" s="383"/>
      <c r="AC533" s="383"/>
      <c r="AD533" s="383"/>
      <c r="AE533" s="383"/>
      <c r="AF533" s="383"/>
      <c r="AG533" s="383"/>
      <c r="AH533" s="383"/>
      <c r="AI533" s="383"/>
      <c r="AJ533" s="383"/>
      <c r="AK533" s="383"/>
      <c r="AL533" s="383"/>
      <c r="AM533" s="383"/>
      <c r="AN533" s="383"/>
      <c r="AO533" s="383"/>
      <c r="AP533" s="383"/>
      <c r="AQ533" s="383"/>
      <c r="AR533" s="383"/>
      <c r="AS533" s="383"/>
    </row>
    <row r="534" spans="1:45" ht="15" customHeight="1" x14ac:dyDescent="0.25">
      <c r="A534" s="352"/>
      <c r="B534" s="349"/>
      <c r="C534" s="349"/>
      <c r="D534" s="349"/>
      <c r="E534" s="683" t="s">
        <v>331</v>
      </c>
      <c r="F534" s="761" t="s">
        <v>318</v>
      </c>
      <c r="G534" s="761"/>
      <c r="H534" s="761"/>
      <c r="I534" s="761"/>
      <c r="J534" s="762"/>
      <c r="K534" s="517" t="s">
        <v>2</v>
      </c>
      <c r="L534" s="518">
        <v>3</v>
      </c>
      <c r="M534" s="671">
        <v>1</v>
      </c>
      <c r="N534" s="657">
        <f>+L534*M534</f>
        <v>3</v>
      </c>
      <c r="O534" s="657">
        <v>1</v>
      </c>
      <c r="P534" s="519">
        <f>+L534*O534</f>
        <v>3</v>
      </c>
      <c r="Q534" s="361"/>
      <c r="R534" s="349"/>
      <c r="S534" s="739"/>
      <c r="AA534" s="383"/>
      <c r="AB534" s="383"/>
      <c r="AC534" s="383"/>
      <c r="AD534" s="383"/>
      <c r="AE534" s="383"/>
      <c r="AF534" s="383"/>
      <c r="AG534" s="383"/>
      <c r="AH534" s="383"/>
      <c r="AI534" s="383"/>
      <c r="AJ534" s="383"/>
      <c r="AK534" s="383"/>
      <c r="AL534" s="383"/>
      <c r="AM534" s="383"/>
      <c r="AN534" s="383"/>
      <c r="AO534" s="383"/>
      <c r="AP534" s="383"/>
      <c r="AQ534" s="383"/>
      <c r="AR534" s="383"/>
      <c r="AS534" s="383"/>
    </row>
    <row r="535" spans="1:45" ht="37.5" customHeight="1" x14ac:dyDescent="0.25">
      <c r="A535" s="352"/>
      <c r="B535" s="349"/>
      <c r="C535" s="349"/>
      <c r="D535" s="349"/>
      <c r="E535" s="684" t="s">
        <v>332</v>
      </c>
      <c r="F535" s="759" t="s">
        <v>307</v>
      </c>
      <c r="G535" s="759"/>
      <c r="H535" s="759"/>
      <c r="I535" s="759"/>
      <c r="J535" s="760"/>
      <c r="K535" s="522" t="s">
        <v>2</v>
      </c>
      <c r="L535" s="520">
        <v>4</v>
      </c>
      <c r="M535" s="673">
        <v>0</v>
      </c>
      <c r="N535" s="658">
        <f t="shared" ref="N535:N536" si="45">+L535*M535</f>
        <v>0</v>
      </c>
      <c r="O535" s="658">
        <v>1</v>
      </c>
      <c r="P535" s="521">
        <f t="shared" ref="P535:P536" si="46">+L535*O535</f>
        <v>4</v>
      </c>
      <c r="Q535" s="422"/>
      <c r="R535" s="349"/>
      <c r="S535" s="739"/>
      <c r="AA535" s="383"/>
      <c r="AB535" s="383"/>
      <c r="AC535" s="383"/>
      <c r="AD535" s="383"/>
      <c r="AE535" s="383"/>
      <c r="AF535" s="383"/>
      <c r="AG535" s="383"/>
      <c r="AH535" s="383"/>
      <c r="AI535" s="383"/>
      <c r="AJ535" s="383"/>
      <c r="AK535" s="383"/>
      <c r="AL535" s="383"/>
      <c r="AM535" s="383"/>
      <c r="AN535" s="383"/>
      <c r="AO535" s="383"/>
      <c r="AP535" s="383"/>
      <c r="AQ535" s="383"/>
      <c r="AR535" s="383"/>
      <c r="AS535" s="383"/>
    </row>
    <row r="536" spans="1:45" ht="42.75" customHeight="1" x14ac:dyDescent="0.25">
      <c r="A536" s="352"/>
      <c r="B536" s="349"/>
      <c r="C536" s="349"/>
      <c r="D536" s="349"/>
      <c r="E536" s="683" t="s">
        <v>333</v>
      </c>
      <c r="F536" s="761" t="s">
        <v>311</v>
      </c>
      <c r="G536" s="761"/>
      <c r="H536" s="761"/>
      <c r="I536" s="761"/>
      <c r="J536" s="762"/>
      <c r="K536" s="523" t="s">
        <v>2</v>
      </c>
      <c r="L536" s="520">
        <v>5</v>
      </c>
      <c r="M536" s="673">
        <v>1</v>
      </c>
      <c r="N536" s="658">
        <f t="shared" si="45"/>
        <v>5</v>
      </c>
      <c r="O536" s="658">
        <v>1</v>
      </c>
      <c r="P536" s="521">
        <f t="shared" si="46"/>
        <v>5</v>
      </c>
      <c r="Q536" s="741" t="s">
        <v>217</v>
      </c>
      <c r="R536" s="742"/>
      <c r="S536" s="739"/>
      <c r="AA536" s="383"/>
      <c r="AB536" s="383"/>
      <c r="AC536" s="383"/>
      <c r="AD536" s="383"/>
      <c r="AE536" s="383"/>
      <c r="AF536" s="383"/>
      <c r="AG536" s="383"/>
      <c r="AH536" s="383"/>
      <c r="AI536" s="383"/>
      <c r="AJ536" s="383"/>
      <c r="AK536" s="383"/>
      <c r="AL536" s="383"/>
      <c r="AM536" s="383"/>
      <c r="AN536" s="383"/>
      <c r="AO536" s="383"/>
      <c r="AP536" s="383"/>
      <c r="AQ536" s="383"/>
      <c r="AR536" s="383"/>
      <c r="AS536" s="383"/>
    </row>
    <row r="537" spans="1:45" ht="18" customHeight="1" thickBot="1" x14ac:dyDescent="0.3">
      <c r="A537" s="353"/>
      <c r="B537" s="354"/>
      <c r="C537" s="354"/>
      <c r="D537" s="388"/>
      <c r="E537" s="499"/>
      <c r="F537" s="411"/>
      <c r="G537" s="500"/>
      <c r="H537" s="412"/>
      <c r="I537" s="412"/>
      <c r="J537" s="501"/>
      <c r="K537" s="413"/>
      <c r="L537" s="354"/>
      <c r="M537" s="486" t="s">
        <v>171</v>
      </c>
      <c r="N537" s="487">
        <f>SUM(N528:N536)</f>
        <v>26</v>
      </c>
      <c r="O537" s="486" t="s">
        <v>172</v>
      </c>
      <c r="P537" s="488">
        <f>SUM(P528:P536)</f>
        <v>38</v>
      </c>
      <c r="Q537" s="458">
        <f>+N537/P537*10</f>
        <v>6.8421052631578947</v>
      </c>
      <c r="R537" s="489" t="str">
        <f>+IF(Q537&lt;7,"INACEPTABLE","ACEPTABLE")</f>
        <v>INACEPTABLE</v>
      </c>
      <c r="S537" s="740"/>
      <c r="AA537" s="383"/>
      <c r="AB537" s="383"/>
      <c r="AC537" s="383"/>
      <c r="AD537" s="383"/>
      <c r="AE537" s="383"/>
      <c r="AF537" s="383"/>
      <c r="AG537" s="383"/>
      <c r="AH537" s="383"/>
      <c r="AI537" s="383"/>
      <c r="AJ537" s="383"/>
      <c r="AK537" s="383"/>
      <c r="AL537" s="383"/>
      <c r="AM537" s="383"/>
      <c r="AN537" s="383"/>
      <c r="AO537" s="383"/>
      <c r="AP537" s="383"/>
      <c r="AQ537" s="383"/>
      <c r="AR537" s="383"/>
      <c r="AS537" s="383"/>
    </row>
    <row r="538" spans="1:45" ht="18" customHeight="1" thickBot="1" x14ac:dyDescent="0.3">
      <c r="A538" s="349"/>
      <c r="B538" s="349"/>
      <c r="C538" s="349"/>
      <c r="D538" s="361"/>
      <c r="E538" s="479"/>
      <c r="F538" s="382"/>
      <c r="G538" s="480"/>
      <c r="H538" s="409"/>
      <c r="I538" s="409"/>
      <c r="J538" s="361"/>
      <c r="K538" s="410"/>
      <c r="L538" s="349"/>
      <c r="M538" s="481"/>
      <c r="N538" s="410"/>
      <c r="O538" s="481"/>
      <c r="P538" s="410"/>
      <c r="Q538" s="361"/>
      <c r="R538" s="349"/>
      <c r="AA538" s="383"/>
      <c r="AB538" s="383"/>
      <c r="AC538" s="383"/>
      <c r="AD538" s="383"/>
      <c r="AE538" s="383"/>
      <c r="AF538" s="383"/>
      <c r="AG538" s="383"/>
      <c r="AH538" s="383"/>
      <c r="AI538" s="383"/>
      <c r="AJ538" s="383"/>
      <c r="AK538" s="383"/>
      <c r="AL538" s="383"/>
      <c r="AM538" s="383"/>
      <c r="AN538" s="383"/>
      <c r="AO538" s="383"/>
      <c r="AP538" s="383"/>
      <c r="AQ538" s="383"/>
      <c r="AR538" s="383"/>
      <c r="AS538" s="383"/>
    </row>
    <row r="539" spans="1:45" ht="18" customHeight="1" thickBot="1" x14ac:dyDescent="0.3">
      <c r="A539" s="349"/>
      <c r="B539" s="349"/>
      <c r="C539" s="349"/>
      <c r="D539" s="361"/>
      <c r="E539" s="479"/>
      <c r="F539" s="382"/>
      <c r="G539" s="480"/>
      <c r="H539" s="409"/>
      <c r="I539" s="409"/>
      <c r="J539" s="361"/>
      <c r="K539" s="410"/>
      <c r="L539" s="685" t="s">
        <v>176</v>
      </c>
      <c r="M539" s="686"/>
      <c r="N539" s="686"/>
      <c r="O539" s="454" t="s">
        <v>177</v>
      </c>
      <c r="P539" s="454" t="s">
        <v>178</v>
      </c>
      <c r="Q539" s="454" t="s">
        <v>209</v>
      </c>
      <c r="R539" s="454" t="s">
        <v>421</v>
      </c>
      <c r="AA539" s="383"/>
      <c r="AB539" s="383"/>
      <c r="AC539" s="383"/>
      <c r="AD539" s="383"/>
      <c r="AE539" s="383"/>
      <c r="AF539" s="383"/>
      <c r="AG539" s="383"/>
      <c r="AH539" s="383"/>
      <c r="AI539" s="383"/>
      <c r="AJ539" s="383"/>
      <c r="AK539" s="383"/>
      <c r="AL539" s="383"/>
      <c r="AM539" s="383"/>
      <c r="AN539" s="383"/>
      <c r="AO539" s="383"/>
      <c r="AP539" s="383"/>
      <c r="AQ539" s="383"/>
      <c r="AR539" s="383"/>
      <c r="AS539" s="383"/>
    </row>
    <row r="540" spans="1:45" ht="18" customHeight="1" x14ac:dyDescent="0.25">
      <c r="A540" s="349"/>
      <c r="B540" s="349"/>
      <c r="C540" s="349"/>
      <c r="D540" s="361"/>
      <c r="E540" s="479"/>
      <c r="F540" s="382"/>
      <c r="G540" s="480"/>
      <c r="H540" s="409"/>
      <c r="I540" s="409"/>
      <c r="J540" s="361"/>
      <c r="K540" s="410"/>
      <c r="L540" s="337" t="s">
        <v>422</v>
      </c>
      <c r="M540" s="332">
        <v>7</v>
      </c>
      <c r="N540" s="446" t="str">
        <f>+IF(AND(M540&lt;7,M540&gt;0),"INACEPTABLE",IF(M540=0,"No Valor","ACEPTABLE"))</f>
        <v>ACEPTABLE</v>
      </c>
      <c r="O540" s="687">
        <f>(COUNTIF(N540:N544,"INACEPTABLE"))</f>
        <v>0</v>
      </c>
      <c r="P540" s="687" t="str">
        <f>+IF(O540=1,"PENALIZACIÓN 1",IF(O540&gt;1,"PENALIZACIÓN 1 + 2","ACEPTABLE"))</f>
        <v>ACEPTABLE</v>
      </c>
      <c r="Q540" s="690">
        <f>+IF(AND(M540&gt;0,M541&gt;0,M542&gt;0,M543&gt;0,M544&gt;0),5,IF(AND(M540&gt;0,M541&gt;0,M542&gt;0,M543&gt;0,M544=0),4,IF(AND(M540&gt;0,M541&gt;0,M542&gt;0,M543=0,M544=0),3,IF(AND(M540&gt;0,M541&gt;0,M542=0,M543=0,M544=0),2,IF(AND(M540&gt;0,M541=0,M542=0,M543=0,M544=0),1,0)))))</f>
        <v>4</v>
      </c>
      <c r="R540" s="693">
        <f>IF(AND(O540=0,Q540&gt;0),(SUM(M540:M544)/Q540),0)</f>
        <v>7.53125</v>
      </c>
      <c r="AA540" s="383"/>
      <c r="AB540" s="383"/>
      <c r="AC540" s="383"/>
      <c r="AD540" s="383"/>
      <c r="AE540" s="383"/>
      <c r="AF540" s="383"/>
      <c r="AG540" s="383"/>
      <c r="AH540" s="383"/>
      <c r="AI540" s="383"/>
      <c r="AJ540" s="383"/>
      <c r="AK540" s="383"/>
      <c r="AL540" s="383"/>
      <c r="AM540" s="383"/>
      <c r="AN540" s="383"/>
      <c r="AO540" s="383"/>
      <c r="AP540" s="383"/>
      <c r="AQ540" s="383"/>
      <c r="AR540" s="383"/>
      <c r="AS540" s="383"/>
    </row>
    <row r="541" spans="1:45" ht="18" customHeight="1" x14ac:dyDescent="0.25">
      <c r="A541" s="349"/>
      <c r="B541" s="349"/>
      <c r="C541" s="349"/>
      <c r="D541" s="361"/>
      <c r="E541" s="479"/>
      <c r="F541" s="382"/>
      <c r="G541" s="480"/>
      <c r="H541" s="409"/>
      <c r="I541" s="409"/>
      <c r="J541" s="361"/>
      <c r="K541" s="410"/>
      <c r="L541" s="338" t="s">
        <v>423</v>
      </c>
      <c r="M541" s="333">
        <v>8</v>
      </c>
      <c r="N541" s="446" t="str">
        <f>+IF(AND(M541&lt;7,M541&gt;0),"INACEPTABLE",IF(M541=0,"No Valor","ACEPTABLE"))</f>
        <v>ACEPTABLE</v>
      </c>
      <c r="O541" s="688"/>
      <c r="P541" s="688"/>
      <c r="Q541" s="691"/>
      <c r="R541" s="694"/>
      <c r="AA541" s="383"/>
      <c r="AB541" s="383"/>
      <c r="AC541" s="383"/>
      <c r="AD541" s="383"/>
      <c r="AE541" s="383"/>
      <c r="AF541" s="383"/>
      <c r="AG541" s="383"/>
      <c r="AH541" s="383"/>
      <c r="AI541" s="383"/>
      <c r="AJ541" s="383"/>
      <c r="AK541" s="383"/>
      <c r="AL541" s="383"/>
      <c r="AM541" s="383"/>
      <c r="AN541" s="383"/>
      <c r="AO541" s="383"/>
      <c r="AP541" s="383"/>
      <c r="AQ541" s="383"/>
      <c r="AR541" s="383"/>
      <c r="AS541" s="383"/>
    </row>
    <row r="542" spans="1:45" ht="18" customHeight="1" x14ac:dyDescent="0.25">
      <c r="A542" s="349"/>
      <c r="B542" s="349"/>
      <c r="C542" s="349"/>
      <c r="D542" s="361"/>
      <c r="E542" s="479"/>
      <c r="F542" s="382"/>
      <c r="G542" s="480"/>
      <c r="H542" s="409"/>
      <c r="I542" s="409"/>
      <c r="J542" s="361"/>
      <c r="K542" s="410"/>
      <c r="L542" s="339" t="s">
        <v>424</v>
      </c>
      <c r="M542" s="333">
        <f>$Q$454</f>
        <v>8.125</v>
      </c>
      <c r="N542" s="446" t="str">
        <f>+IF(AND(M542&lt;7,M542&gt;0),"INACEPTABLE",IF(M542=0,"No Valor","ACEPTABLE"))</f>
        <v>ACEPTABLE</v>
      </c>
      <c r="O542" s="688"/>
      <c r="P542" s="688"/>
      <c r="Q542" s="691"/>
      <c r="R542" s="694"/>
      <c r="AA542" s="383"/>
      <c r="AB542" s="383"/>
      <c r="AC542" s="383"/>
      <c r="AD542" s="383"/>
      <c r="AE542" s="383"/>
      <c r="AF542" s="383"/>
      <c r="AG542" s="383"/>
      <c r="AH542" s="383"/>
      <c r="AI542" s="383"/>
      <c r="AJ542" s="383"/>
      <c r="AK542" s="383"/>
      <c r="AL542" s="383"/>
      <c r="AM542" s="383"/>
      <c r="AN542" s="383"/>
      <c r="AO542" s="383"/>
      <c r="AP542" s="383"/>
      <c r="AQ542" s="383"/>
      <c r="AR542" s="383"/>
      <c r="AS542" s="383"/>
    </row>
    <row r="543" spans="1:45" ht="18" customHeight="1" x14ac:dyDescent="0.25">
      <c r="A543" s="349"/>
      <c r="B543" s="349"/>
      <c r="C543" s="349"/>
      <c r="D543" s="361"/>
      <c r="E543" s="479"/>
      <c r="F543" s="382"/>
      <c r="G543" s="480"/>
      <c r="H543" s="409"/>
      <c r="I543" s="409"/>
      <c r="J543" s="361"/>
      <c r="K543" s="410"/>
      <c r="L543" s="338" t="s">
        <v>425</v>
      </c>
      <c r="M543" s="333">
        <v>7</v>
      </c>
      <c r="N543" s="446" t="str">
        <f>+IF(AND(M543&lt;7,M543&gt;0),"INACEPTABLE",IF(M543=0,"No Valor","ACEPTABLE"))</f>
        <v>ACEPTABLE</v>
      </c>
      <c r="O543" s="688"/>
      <c r="P543" s="688"/>
      <c r="Q543" s="691"/>
      <c r="R543" s="694"/>
      <c r="AA543" s="383"/>
      <c r="AB543" s="383"/>
      <c r="AC543" s="383"/>
      <c r="AD543" s="383"/>
      <c r="AE543" s="383"/>
      <c r="AF543" s="383"/>
      <c r="AG543" s="383"/>
      <c r="AH543" s="383"/>
      <c r="AI543" s="383"/>
      <c r="AJ543" s="383"/>
      <c r="AK543" s="383"/>
      <c r="AL543" s="383"/>
      <c r="AM543" s="383"/>
      <c r="AN543" s="383"/>
      <c r="AO543" s="383"/>
      <c r="AP543" s="383"/>
      <c r="AQ543" s="383"/>
      <c r="AR543" s="383"/>
      <c r="AS543" s="383"/>
    </row>
    <row r="544" spans="1:45" ht="18" customHeight="1" thickBot="1" x14ac:dyDescent="0.3">
      <c r="A544" s="349"/>
      <c r="B544" s="349"/>
      <c r="C544" s="349"/>
      <c r="D544" s="361"/>
      <c r="E544" s="479"/>
      <c r="F544" s="382"/>
      <c r="G544" s="480"/>
      <c r="H544" s="409"/>
      <c r="I544" s="409"/>
      <c r="J544" s="361"/>
      <c r="K544" s="410"/>
      <c r="L544" s="340" t="s">
        <v>426</v>
      </c>
      <c r="M544" s="334"/>
      <c r="N544" s="646" t="str">
        <f>+IF(AND(M544&lt;7,M544&gt;0),"INACEPTABLE",IF(M544=0,"No Valor","ACEPTABLE"))</f>
        <v>No Valor</v>
      </c>
      <c r="O544" s="689"/>
      <c r="P544" s="689"/>
      <c r="Q544" s="692"/>
      <c r="R544" s="695"/>
      <c r="AA544" s="383"/>
      <c r="AB544" s="383"/>
      <c r="AC544" s="383"/>
      <c r="AD544" s="383"/>
      <c r="AE544" s="383"/>
      <c r="AF544" s="383"/>
      <c r="AG544" s="383"/>
      <c r="AH544" s="383"/>
      <c r="AI544" s="383"/>
      <c r="AJ544" s="383"/>
      <c r="AK544" s="383"/>
      <c r="AL544" s="383"/>
      <c r="AM544" s="383"/>
      <c r="AN544" s="383"/>
      <c r="AO544" s="383"/>
      <c r="AP544" s="383"/>
      <c r="AQ544" s="383"/>
      <c r="AR544" s="383"/>
      <c r="AS544" s="383"/>
    </row>
    <row r="545" spans="1:16384" ht="18" customHeight="1" x14ac:dyDescent="0.25">
      <c r="A545" s="349"/>
      <c r="B545" s="349"/>
      <c r="C545" s="349"/>
      <c r="D545" s="361"/>
      <c r="E545" s="479"/>
      <c r="F545" s="382"/>
      <c r="G545" s="480"/>
      <c r="H545" s="409"/>
      <c r="I545" s="409"/>
      <c r="J545" s="361"/>
      <c r="K545" s="410"/>
      <c r="M545" s="341" t="s">
        <v>413</v>
      </c>
      <c r="AA545" s="383"/>
      <c r="AB545" s="383"/>
      <c r="AC545" s="383"/>
      <c r="AD545" s="383"/>
      <c r="AE545" s="383"/>
      <c r="AF545" s="383"/>
      <c r="AG545" s="383"/>
      <c r="AH545" s="383"/>
      <c r="AI545" s="383"/>
      <c r="AJ545" s="383"/>
      <c r="AK545" s="383"/>
      <c r="AL545" s="383"/>
      <c r="AM545" s="383"/>
      <c r="AN545" s="383"/>
      <c r="AO545" s="383"/>
      <c r="AP545" s="383"/>
      <c r="AQ545" s="383"/>
      <c r="AR545" s="383"/>
      <c r="AS545" s="383"/>
    </row>
    <row r="546" spans="1:16384" ht="18" customHeight="1" thickBot="1" x14ac:dyDescent="0.3">
      <c r="A546" s="349"/>
      <c r="B546" s="349"/>
      <c r="C546" s="349"/>
      <c r="D546" s="361"/>
      <c r="E546" s="479"/>
      <c r="F546" s="382"/>
      <c r="G546" s="480"/>
      <c r="H546" s="409"/>
      <c r="I546" s="409"/>
      <c r="J546" s="361"/>
      <c r="K546" s="410"/>
      <c r="AA546" s="383"/>
      <c r="AB546" s="383"/>
      <c r="AC546" s="383"/>
      <c r="AD546" s="383"/>
      <c r="AE546" s="383"/>
      <c r="AF546" s="383"/>
      <c r="AG546" s="383"/>
      <c r="AH546" s="383"/>
      <c r="AI546" s="383"/>
      <c r="AJ546" s="383"/>
      <c r="AK546" s="383"/>
      <c r="AL546" s="383"/>
      <c r="AM546" s="383"/>
      <c r="AN546" s="383"/>
      <c r="AO546" s="383"/>
      <c r="AP546" s="383"/>
      <c r="AQ546" s="383"/>
      <c r="AR546" s="383"/>
      <c r="AS546" s="383"/>
    </row>
    <row r="547" spans="1:16384" ht="18" customHeight="1" thickBot="1" x14ac:dyDescent="0.3">
      <c r="A547" s="729" t="s">
        <v>233</v>
      </c>
      <c r="B547" s="730"/>
      <c r="C547" s="730"/>
      <c r="D547" s="730"/>
      <c r="E547" s="502"/>
      <c r="F547" s="503"/>
      <c r="G547" s="504"/>
      <c r="H547" s="505"/>
      <c r="I547" s="505"/>
      <c r="J547" s="593"/>
      <c r="K547" s="598" t="s">
        <v>1</v>
      </c>
      <c r="L547" s="667" t="s">
        <v>169</v>
      </c>
      <c r="M547" s="667" t="s">
        <v>1</v>
      </c>
      <c r="N547" s="667" t="s">
        <v>168</v>
      </c>
      <c r="O547" s="667" t="s">
        <v>170</v>
      </c>
      <c r="P547" s="600" t="s">
        <v>167</v>
      </c>
      <c r="Q547" s="737" t="s">
        <v>216</v>
      </c>
      <c r="R547" s="738"/>
      <c r="S547" s="601" t="s">
        <v>211</v>
      </c>
      <c r="T547" s="383"/>
      <c r="U547" s="383"/>
      <c r="V547" s="383"/>
      <c r="W547" s="383"/>
      <c r="X547" s="383"/>
      <c r="Y547" s="383"/>
      <c r="Z547" s="383"/>
      <c r="AA547" s="383"/>
      <c r="AB547" s="383"/>
      <c r="AC547" s="383"/>
      <c r="AD547" s="383"/>
      <c r="AE547" s="383"/>
      <c r="AF547" s="383"/>
      <c r="AG547" s="383"/>
      <c r="AH547" s="383"/>
      <c r="AI547" s="383"/>
      <c r="AJ547" s="383"/>
      <c r="AK547" s="383"/>
      <c r="AL547" s="383"/>
      <c r="AM547" s="383"/>
      <c r="AN547" s="383"/>
      <c r="AO547" s="383"/>
      <c r="AP547" s="383"/>
      <c r="AQ547" s="383"/>
      <c r="AR547" s="383"/>
      <c r="AS547" s="383"/>
      <c r="CJ547" s="383"/>
      <c r="CK547" s="383"/>
      <c r="CL547" s="383"/>
      <c r="CM547" s="383"/>
      <c r="CN547" s="383"/>
      <c r="CO547" s="383"/>
      <c r="CP547" s="383"/>
      <c r="CQ547" s="383"/>
      <c r="CR547" s="383"/>
      <c r="CS547" s="383"/>
      <c r="CT547" s="383"/>
      <c r="CU547" s="383"/>
      <c r="CV547" s="383"/>
      <c r="CW547" s="383"/>
      <c r="CX547" s="383"/>
      <c r="CY547" s="383"/>
      <c r="CZ547" s="383"/>
      <c r="DA547" s="383"/>
      <c r="DB547" s="383"/>
      <c r="DC547" s="383"/>
      <c r="DD547" s="383"/>
      <c r="DE547" s="383"/>
      <c r="DF547" s="383"/>
      <c r="DG547" s="383"/>
      <c r="DH547" s="383"/>
      <c r="DI547" s="383"/>
      <c r="DJ547" s="383"/>
      <c r="DK547" s="383"/>
      <c r="DL547" s="383"/>
      <c r="DM547" s="383"/>
      <c r="DN547" s="383"/>
      <c r="DO547" s="383"/>
      <c r="DP547" s="383"/>
      <c r="DQ547" s="383"/>
      <c r="DR547" s="383"/>
      <c r="DS547" s="383"/>
      <c r="DT547" s="383"/>
      <c r="DU547" s="383"/>
      <c r="DV547" s="383"/>
      <c r="DW547" s="383"/>
      <c r="DX547" s="383"/>
      <c r="DY547" s="383"/>
      <c r="DZ547" s="383"/>
      <c r="EA547" s="383"/>
      <c r="EB547" s="383"/>
      <c r="EC547" s="383"/>
      <c r="ED547" s="383"/>
      <c r="EE547" s="383"/>
      <c r="EF547" s="383"/>
      <c r="EG547" s="383"/>
      <c r="EH547" s="383"/>
      <c r="EI547" s="383"/>
      <c r="EJ547" s="383"/>
      <c r="EK547" s="383"/>
      <c r="EL547" s="383"/>
      <c r="EM547" s="383"/>
      <c r="EN547" s="383"/>
      <c r="EO547" s="383"/>
      <c r="EP547" s="383"/>
      <c r="EQ547" s="383"/>
      <c r="ER547" s="383"/>
      <c r="ES547" s="383"/>
      <c r="ET547" s="383"/>
      <c r="EU547" s="383"/>
      <c r="EV547" s="383"/>
      <c r="EW547" s="383"/>
      <c r="EX547" s="383"/>
      <c r="EY547" s="383"/>
      <c r="EZ547" s="383"/>
      <c r="FA547" s="383"/>
      <c r="FB547" s="383"/>
      <c r="FC547" s="383"/>
      <c r="FD547" s="383"/>
      <c r="FE547" s="383"/>
      <c r="FF547" s="383"/>
      <c r="FG547" s="383"/>
      <c r="FH547" s="383"/>
      <c r="FI547" s="383"/>
      <c r="FJ547" s="383"/>
      <c r="FK547" s="383"/>
      <c r="FL547" s="383"/>
      <c r="FM547" s="383"/>
      <c r="FN547" s="383"/>
      <c r="FO547" s="383"/>
      <c r="FP547" s="383"/>
      <c r="FQ547" s="383"/>
      <c r="FR547" s="383"/>
      <c r="FS547" s="383"/>
      <c r="FT547" s="383"/>
      <c r="FU547" s="383"/>
      <c r="FV547" s="383"/>
      <c r="FW547" s="383"/>
      <c r="FX547" s="383"/>
      <c r="FY547" s="383"/>
      <c r="FZ547" s="383"/>
      <c r="GA547" s="383"/>
      <c r="GB547" s="383"/>
      <c r="GC547" s="383"/>
      <c r="GD547" s="383"/>
      <c r="GE547" s="383"/>
      <c r="GF547" s="383"/>
      <c r="GG547" s="383"/>
      <c r="GH547" s="383"/>
      <c r="GI547" s="383"/>
      <c r="GJ547" s="383"/>
      <c r="GK547" s="383"/>
      <c r="GL547" s="383"/>
      <c r="GM547" s="383"/>
      <c r="GN547" s="383"/>
      <c r="GO547" s="383"/>
      <c r="GP547" s="383"/>
      <c r="GQ547" s="383"/>
      <c r="GR547" s="383"/>
      <c r="GS547" s="383"/>
      <c r="GT547" s="383"/>
      <c r="GU547" s="383"/>
      <c r="GV547" s="383"/>
      <c r="GW547" s="383"/>
      <c r="GX547" s="383"/>
      <c r="GY547" s="383"/>
      <c r="GZ547" s="383"/>
      <c r="HA547" s="383"/>
      <c r="HB547" s="383"/>
      <c r="HC547" s="383"/>
      <c r="HD547" s="383"/>
      <c r="HE547" s="383"/>
      <c r="HF547" s="383"/>
      <c r="HG547" s="383"/>
      <c r="HH547" s="383"/>
      <c r="HI547" s="383"/>
      <c r="HJ547" s="383"/>
      <c r="HK547" s="383"/>
      <c r="HL547" s="383"/>
      <c r="HM547" s="383"/>
      <c r="HN547" s="383"/>
      <c r="HO547" s="383"/>
      <c r="HP547" s="383"/>
      <c r="HQ547" s="383"/>
      <c r="HR547" s="383"/>
      <c r="HS547" s="383"/>
      <c r="HT547" s="383"/>
      <c r="HU547" s="383"/>
      <c r="HV547" s="383"/>
      <c r="HW547" s="383"/>
      <c r="HX547" s="383"/>
      <c r="HY547" s="383"/>
      <c r="HZ547" s="383"/>
      <c r="IA547" s="383"/>
      <c r="IB547" s="383"/>
      <c r="IC547" s="383"/>
      <c r="ID547" s="383"/>
      <c r="IE547" s="383"/>
      <c r="IF547" s="383"/>
      <c r="IG547" s="383"/>
      <c r="IH547" s="383"/>
      <c r="II547" s="383"/>
      <c r="IJ547" s="383"/>
      <c r="IK547" s="383"/>
      <c r="IL547" s="383"/>
      <c r="IM547" s="383"/>
      <c r="IN547" s="383"/>
      <c r="IO547" s="383"/>
      <c r="IP547" s="383"/>
      <c r="IQ547" s="383"/>
      <c r="IR547" s="383"/>
      <c r="IS547" s="383"/>
      <c r="IT547" s="383"/>
      <c r="IU547" s="383"/>
      <c r="IV547" s="383"/>
      <c r="IW547" s="383"/>
      <c r="IX547" s="383"/>
      <c r="IY547" s="383"/>
      <c r="IZ547" s="383"/>
      <c r="JA547" s="383"/>
      <c r="JB547" s="383"/>
      <c r="JC547" s="383"/>
      <c r="JD547" s="383"/>
      <c r="JE547" s="383"/>
      <c r="JF547" s="383"/>
      <c r="JG547" s="383"/>
      <c r="JH547" s="383"/>
      <c r="JI547" s="383"/>
      <c r="JJ547" s="383"/>
      <c r="JK547" s="383"/>
      <c r="JL547" s="383"/>
      <c r="JM547" s="383"/>
      <c r="JN547" s="383"/>
      <c r="JO547" s="383"/>
      <c r="JP547" s="383"/>
      <c r="JQ547" s="383"/>
      <c r="JR547" s="383"/>
      <c r="JS547" s="383"/>
      <c r="JT547" s="383"/>
      <c r="JU547" s="383"/>
      <c r="JV547" s="383"/>
      <c r="JW547" s="383"/>
      <c r="JX547" s="383"/>
      <c r="JY547" s="383"/>
      <c r="JZ547" s="383"/>
      <c r="KA547" s="383"/>
      <c r="KB547" s="383"/>
      <c r="KC547" s="383"/>
      <c r="KD547" s="383"/>
      <c r="KE547" s="383"/>
      <c r="KF547" s="383"/>
      <c r="KG547" s="383"/>
      <c r="KH547" s="383"/>
      <c r="KI547" s="383"/>
      <c r="KJ547" s="383"/>
      <c r="KK547" s="383"/>
      <c r="KL547" s="383"/>
      <c r="KM547" s="383"/>
      <c r="KN547" s="383"/>
      <c r="KO547" s="383"/>
      <c r="KP547" s="383"/>
      <c r="KQ547" s="383"/>
      <c r="KR547" s="383"/>
      <c r="KS547" s="383"/>
      <c r="KT547" s="383"/>
      <c r="KU547" s="383"/>
    </row>
    <row r="548" spans="1:16384" x14ac:dyDescent="0.25">
      <c r="A548" s="352"/>
      <c r="B548" s="472"/>
      <c r="C548" s="473"/>
      <c r="D548" s="474"/>
      <c r="E548" s="608" t="s">
        <v>334</v>
      </c>
      <c r="F548" s="735" t="s">
        <v>137</v>
      </c>
      <c r="G548" s="735"/>
      <c r="H548" s="735"/>
      <c r="I548" s="735"/>
      <c r="J548" s="736"/>
      <c r="K548" s="597" t="s">
        <v>2</v>
      </c>
      <c r="L548" s="492">
        <v>5</v>
      </c>
      <c r="M548" s="445">
        <v>1</v>
      </c>
      <c r="N548" s="446">
        <f>+L548*M548</f>
        <v>5</v>
      </c>
      <c r="O548" s="446">
        <v>1</v>
      </c>
      <c r="P548" s="447">
        <f>+L548*O548</f>
        <v>5</v>
      </c>
      <c r="S548" s="739" t="str">
        <f>+IF(R557="INACEPTABLE","PENALIZACIÓN","ACEPTABLE")</f>
        <v>ACEPTABLE</v>
      </c>
      <c r="T548" s="490"/>
      <c r="U548" s="473"/>
      <c r="V548" s="474"/>
      <c r="W548" s="475"/>
      <c r="X548" s="361"/>
      <c r="Y548" s="471"/>
      <c r="Z548" s="472"/>
      <c r="AA548" s="473"/>
      <c r="AB548" s="474"/>
      <c r="AC548" s="475"/>
      <c r="AD548" s="361"/>
      <c r="AE548" s="471"/>
      <c r="AF548" s="472"/>
      <c r="AG548" s="473"/>
      <c r="AH548" s="474"/>
      <c r="AI548" s="475"/>
      <c r="AJ548" s="361"/>
      <c r="AK548" s="471"/>
      <c r="AL548" s="472"/>
      <c r="AM548" s="473"/>
      <c r="AN548" s="474"/>
      <c r="AO548" s="475"/>
      <c r="AP548" s="361"/>
      <c r="AQ548" s="471"/>
      <c r="AR548" s="472"/>
      <c r="AS548" s="473"/>
      <c r="AT548" s="396"/>
      <c r="AU548" s="397"/>
      <c r="AV548" s="415"/>
      <c r="AW548" s="393"/>
      <c r="AX548" s="392"/>
      <c r="AY548" s="395"/>
      <c r="AZ548" s="396"/>
      <c r="BA548" s="397"/>
      <c r="BB548" s="415"/>
      <c r="BC548" s="393"/>
      <c r="BD548" s="392"/>
      <c r="BE548" s="395"/>
      <c r="BF548" s="396"/>
      <c r="BG548" s="397"/>
      <c r="BH548" s="415"/>
      <c r="BI548" s="393"/>
      <c r="BJ548" s="392"/>
      <c r="BK548" s="395"/>
      <c r="BL548" s="396"/>
      <c r="BM548" s="397"/>
      <c r="BN548" s="415"/>
      <c r="BO548" s="393"/>
      <c r="BP548" s="392"/>
      <c r="BQ548" s="395"/>
      <c r="BR548" s="396"/>
      <c r="BS548" s="397"/>
      <c r="BT548" s="415"/>
      <c r="BU548" s="393"/>
      <c r="BV548" s="392"/>
      <c r="BW548" s="395"/>
      <c r="BX548" s="396"/>
      <c r="BY548" s="397"/>
      <c r="BZ548" s="415"/>
      <c r="CA548" s="393"/>
      <c r="CB548" s="392"/>
      <c r="CC548" s="395"/>
      <c r="CD548" s="396"/>
      <c r="CE548" s="397"/>
      <c r="CF548" s="415"/>
      <c r="CG548" s="393"/>
      <c r="CH548" s="392"/>
      <c r="CI548" s="395"/>
      <c r="CJ548" s="474"/>
      <c r="CK548" s="475"/>
      <c r="CL548" s="361"/>
      <c r="CM548" s="471"/>
      <c r="CN548" s="472"/>
      <c r="CO548" s="473"/>
      <c r="CP548" s="474"/>
      <c r="CQ548" s="475"/>
      <c r="CR548" s="361"/>
      <c r="CS548" s="471"/>
      <c r="CT548" s="472"/>
      <c r="CU548" s="473"/>
      <c r="CV548" s="474"/>
      <c r="CW548" s="475"/>
      <c r="CX548" s="361"/>
      <c r="CY548" s="471"/>
      <c r="CZ548" s="472"/>
      <c r="DA548" s="473"/>
      <c r="DB548" s="474"/>
      <c r="DC548" s="475"/>
      <c r="DD548" s="361"/>
      <c r="DE548" s="471"/>
      <c r="DF548" s="472"/>
      <c r="DG548" s="473"/>
      <c r="DH548" s="474"/>
      <c r="DI548" s="475"/>
      <c r="DJ548" s="361"/>
      <c r="DK548" s="471"/>
      <c r="DL548" s="472"/>
      <c r="DM548" s="473"/>
      <c r="DN548" s="474"/>
      <c r="DO548" s="475"/>
      <c r="DP548" s="361"/>
      <c r="DQ548" s="471"/>
      <c r="DR548" s="472"/>
      <c r="DS548" s="473"/>
      <c r="DT548" s="474"/>
      <c r="DU548" s="475"/>
      <c r="DV548" s="361"/>
      <c r="DW548" s="471"/>
      <c r="DX548" s="472"/>
      <c r="DY548" s="473"/>
      <c r="DZ548" s="474"/>
      <c r="EA548" s="475"/>
      <c r="EB548" s="361"/>
      <c r="EC548" s="471"/>
      <c r="ED548" s="472"/>
      <c r="EE548" s="473"/>
      <c r="EF548" s="474"/>
      <c r="EG548" s="475"/>
      <c r="EH548" s="361"/>
      <c r="EI548" s="471"/>
      <c r="EJ548" s="472"/>
      <c r="EK548" s="473"/>
      <c r="EL548" s="474"/>
      <c r="EM548" s="475"/>
      <c r="EN548" s="361"/>
      <c r="EO548" s="471"/>
      <c r="EP548" s="472"/>
      <c r="EQ548" s="473"/>
      <c r="ER548" s="474"/>
      <c r="ES548" s="475"/>
      <c r="ET548" s="361"/>
      <c r="EU548" s="471"/>
      <c r="EV548" s="472"/>
      <c r="EW548" s="473"/>
      <c r="EX548" s="474"/>
      <c r="EY548" s="475"/>
      <c r="EZ548" s="361"/>
      <c r="FA548" s="471"/>
      <c r="FB548" s="472"/>
      <c r="FC548" s="473"/>
      <c r="FD548" s="474"/>
      <c r="FE548" s="475"/>
      <c r="FF548" s="361"/>
      <c r="FG548" s="471"/>
      <c r="FH548" s="472"/>
      <c r="FI548" s="473"/>
      <c r="FJ548" s="474"/>
      <c r="FK548" s="475"/>
      <c r="FL548" s="361"/>
      <c r="FM548" s="471"/>
      <c r="FN548" s="472"/>
      <c r="FO548" s="473"/>
      <c r="FP548" s="474"/>
      <c r="FQ548" s="475"/>
      <c r="FR548" s="361"/>
      <c r="FS548" s="471"/>
      <c r="FT548" s="472"/>
      <c r="FU548" s="473"/>
      <c r="FV548" s="474"/>
      <c r="FW548" s="475"/>
      <c r="FX548" s="361"/>
      <c r="FY548" s="471"/>
      <c r="FZ548" s="472"/>
      <c r="GA548" s="473"/>
      <c r="GB548" s="474"/>
      <c r="GC548" s="475"/>
      <c r="GD548" s="361"/>
      <c r="GE548" s="471"/>
      <c r="GF548" s="472"/>
      <c r="GG548" s="473"/>
      <c r="GH548" s="474"/>
      <c r="GI548" s="475"/>
      <c r="GJ548" s="361"/>
      <c r="GK548" s="471"/>
      <c r="GL548" s="472"/>
      <c r="GM548" s="473"/>
      <c r="GN548" s="474"/>
      <c r="GO548" s="475"/>
      <c r="GP548" s="361"/>
      <c r="GQ548" s="471"/>
      <c r="GR548" s="472"/>
      <c r="GS548" s="473"/>
      <c r="GT548" s="474"/>
      <c r="GU548" s="475"/>
      <c r="GV548" s="361"/>
      <c r="GW548" s="471"/>
      <c r="GX548" s="472"/>
      <c r="GY548" s="473"/>
      <c r="GZ548" s="474"/>
      <c r="HA548" s="475"/>
      <c r="HB548" s="361"/>
      <c r="HC548" s="471"/>
      <c r="HD548" s="472"/>
      <c r="HE548" s="473"/>
      <c r="HF548" s="474"/>
      <c r="HG548" s="475"/>
      <c r="HH548" s="361"/>
      <c r="HI548" s="471"/>
      <c r="HJ548" s="472"/>
      <c r="HK548" s="473"/>
      <c r="HL548" s="474"/>
      <c r="HM548" s="475"/>
      <c r="HN548" s="361"/>
      <c r="HO548" s="471"/>
      <c r="HP548" s="472"/>
      <c r="HQ548" s="473"/>
      <c r="HR548" s="474"/>
      <c r="HS548" s="475"/>
      <c r="HT548" s="361"/>
      <c r="HU548" s="471"/>
      <c r="HV548" s="472"/>
      <c r="HW548" s="473"/>
      <c r="HX548" s="474"/>
      <c r="HY548" s="475"/>
      <c r="HZ548" s="361"/>
      <c r="IA548" s="471"/>
      <c r="IB548" s="472"/>
      <c r="IC548" s="473"/>
      <c r="ID548" s="474"/>
      <c r="IE548" s="475"/>
      <c r="IF548" s="361"/>
      <c r="IG548" s="471"/>
      <c r="IH548" s="472"/>
      <c r="II548" s="473"/>
      <c r="IJ548" s="474"/>
      <c r="IK548" s="475"/>
      <c r="IL548" s="361"/>
      <c r="IM548" s="471"/>
      <c r="IN548" s="472"/>
      <c r="IO548" s="473"/>
      <c r="IP548" s="474"/>
      <c r="IQ548" s="475"/>
      <c r="IR548" s="361"/>
      <c r="IS548" s="471"/>
      <c r="IT548" s="472"/>
      <c r="IU548" s="473"/>
      <c r="IV548" s="474"/>
      <c r="IW548" s="475"/>
      <c r="IX548" s="361"/>
      <c r="IY548" s="471"/>
      <c r="IZ548" s="472"/>
      <c r="JA548" s="473"/>
      <c r="JB548" s="474"/>
      <c r="JC548" s="475"/>
      <c r="JD548" s="361"/>
      <c r="JE548" s="471"/>
      <c r="JF548" s="472"/>
      <c r="JG548" s="473"/>
      <c r="JH548" s="474"/>
      <c r="JI548" s="475"/>
      <c r="JJ548" s="361"/>
      <c r="JK548" s="471"/>
      <c r="JL548" s="472"/>
      <c r="JM548" s="473"/>
      <c r="JN548" s="474"/>
      <c r="JO548" s="475"/>
      <c r="JP548" s="361"/>
      <c r="JQ548" s="471"/>
      <c r="JR548" s="472"/>
      <c r="JS548" s="473"/>
      <c r="JT548" s="474"/>
      <c r="JU548" s="475"/>
      <c r="JV548" s="361"/>
      <c r="JW548" s="471"/>
      <c r="JX548" s="472"/>
      <c r="JY548" s="473"/>
      <c r="JZ548" s="474"/>
      <c r="KA548" s="475"/>
      <c r="KB548" s="361"/>
      <c r="KC548" s="471"/>
      <c r="KD548" s="472"/>
      <c r="KE548" s="473"/>
      <c r="KF548" s="474"/>
      <c r="KG548" s="475"/>
      <c r="KH548" s="361"/>
      <c r="KI548" s="471"/>
      <c r="KJ548" s="472"/>
      <c r="KK548" s="473"/>
      <c r="KL548" s="474"/>
      <c r="KM548" s="475"/>
      <c r="KN548" s="361"/>
      <c r="KO548" s="471"/>
      <c r="KP548" s="472"/>
      <c r="KQ548" s="473"/>
      <c r="KR548" s="474"/>
      <c r="KS548" s="475"/>
      <c r="KT548" s="361"/>
      <c r="KU548" s="471"/>
      <c r="KV548" s="392"/>
      <c r="KW548" s="395"/>
      <c r="KX548" s="396"/>
      <c r="KY548" s="397"/>
      <c r="KZ548" s="415"/>
      <c r="LA548" s="393"/>
      <c r="LB548" s="392"/>
      <c r="LC548" s="395"/>
      <c r="LD548" s="396"/>
      <c r="LE548" s="397"/>
      <c r="LF548" s="415"/>
      <c r="LG548" s="393"/>
      <c r="LH548" s="392"/>
      <c r="LI548" s="395"/>
      <c r="LJ548" s="396"/>
      <c r="LK548" s="397"/>
      <c r="LL548" s="415"/>
      <c r="LM548" s="393"/>
      <c r="LN548" s="392"/>
      <c r="LO548" s="395"/>
      <c r="LP548" s="396"/>
      <c r="LQ548" s="397"/>
      <c r="LR548" s="415"/>
      <c r="LS548" s="393"/>
      <c r="LT548" s="392"/>
      <c r="LU548" s="395"/>
      <c r="LV548" s="396"/>
      <c r="LW548" s="397"/>
      <c r="LX548" s="415"/>
      <c r="LY548" s="393"/>
      <c r="LZ548" s="392"/>
      <c r="MA548" s="395"/>
      <c r="MB548" s="396"/>
      <c r="MC548" s="397"/>
      <c r="MD548" s="415"/>
      <c r="ME548" s="393"/>
      <c r="MF548" s="392"/>
      <c r="MG548" s="395"/>
      <c r="MH548" s="396"/>
      <c r="MI548" s="397"/>
      <c r="MJ548" s="415"/>
      <c r="MK548" s="393"/>
      <c r="ML548" s="392"/>
      <c r="MM548" s="395"/>
      <c r="MN548" s="396"/>
      <c r="MO548" s="397"/>
      <c r="MP548" s="415"/>
      <c r="MQ548" s="393"/>
      <c r="MR548" s="392"/>
      <c r="MS548" s="395"/>
      <c r="MT548" s="396"/>
      <c r="MU548" s="397"/>
      <c r="MV548" s="415"/>
      <c r="MW548" s="393"/>
      <c r="MX548" s="392"/>
      <c r="MY548" s="395"/>
      <c r="MZ548" s="396"/>
      <c r="NA548" s="397"/>
      <c r="NB548" s="415"/>
      <c r="NC548" s="393"/>
      <c r="ND548" s="392"/>
      <c r="NE548" s="395"/>
      <c r="NF548" s="396"/>
      <c r="NG548" s="397"/>
      <c r="NH548" s="415"/>
      <c r="NI548" s="393"/>
      <c r="NJ548" s="392"/>
      <c r="NK548" s="395"/>
      <c r="NL548" s="396"/>
      <c r="NM548" s="397"/>
      <c r="NN548" s="415"/>
      <c r="NO548" s="393"/>
      <c r="NP548" s="392"/>
      <c r="NQ548" s="395"/>
      <c r="NR548" s="396"/>
      <c r="NS548" s="397"/>
      <c r="NT548" s="415"/>
      <c r="NU548" s="393"/>
      <c r="NV548" s="392"/>
      <c r="NW548" s="395"/>
      <c r="NX548" s="396"/>
      <c r="NY548" s="397"/>
      <c r="NZ548" s="415"/>
      <c r="OA548" s="393"/>
      <c r="OB548" s="392"/>
      <c r="OC548" s="395"/>
      <c r="OD548" s="396"/>
      <c r="OE548" s="397"/>
      <c r="OF548" s="415"/>
      <c r="OG548" s="393"/>
      <c r="OH548" s="392"/>
      <c r="OI548" s="395"/>
      <c r="OJ548" s="396"/>
      <c r="OK548" s="397"/>
      <c r="OL548" s="415"/>
      <c r="OM548" s="393"/>
      <c r="ON548" s="392"/>
      <c r="OO548" s="395"/>
      <c r="OP548" s="396"/>
      <c r="OQ548" s="397"/>
      <c r="OR548" s="415"/>
      <c r="OS548" s="393"/>
      <c r="OT548" s="392"/>
      <c r="OU548" s="395"/>
      <c r="OV548" s="396"/>
      <c r="OW548" s="397"/>
      <c r="OX548" s="415"/>
      <c r="OY548" s="393"/>
      <c r="OZ548" s="392"/>
      <c r="PA548" s="395"/>
      <c r="PB548" s="396"/>
      <c r="PC548" s="397"/>
      <c r="PD548" s="415"/>
      <c r="PE548" s="393"/>
      <c r="PF548" s="392"/>
      <c r="PG548" s="395"/>
      <c r="PH548" s="396"/>
      <c r="PI548" s="397"/>
      <c r="PJ548" s="415"/>
      <c r="PK548" s="393"/>
      <c r="PL548" s="392"/>
      <c r="PM548" s="395"/>
      <c r="PN548" s="396"/>
      <c r="PO548" s="397"/>
      <c r="PP548" s="415"/>
      <c r="PQ548" s="393"/>
      <c r="PR548" s="392"/>
      <c r="PS548" s="395"/>
      <c r="PT548" s="396"/>
      <c r="PU548" s="397"/>
      <c r="PV548" s="415"/>
      <c r="PW548" s="393"/>
      <c r="PX548" s="392"/>
      <c r="PY548" s="395"/>
      <c r="PZ548" s="396"/>
      <c r="QA548" s="397"/>
      <c r="QB548" s="415"/>
      <c r="QC548" s="393"/>
      <c r="QD548" s="392"/>
      <c r="QE548" s="395"/>
      <c r="QF548" s="396"/>
      <c r="QG548" s="397"/>
      <c r="QH548" s="415"/>
      <c r="QI548" s="393"/>
      <c r="QJ548" s="392"/>
      <c r="QK548" s="395"/>
      <c r="QL548" s="396"/>
      <c r="QM548" s="397"/>
      <c r="QN548" s="415"/>
      <c r="QO548" s="393"/>
      <c r="QP548" s="392"/>
      <c r="QQ548" s="395"/>
      <c r="QR548" s="396"/>
      <c r="QS548" s="397"/>
      <c r="QT548" s="415"/>
      <c r="QU548" s="393"/>
      <c r="QV548" s="392"/>
      <c r="QW548" s="395"/>
      <c r="QX548" s="396"/>
      <c r="QY548" s="397"/>
      <c r="QZ548" s="415"/>
      <c r="RA548" s="393"/>
      <c r="RB548" s="392"/>
      <c r="RC548" s="395"/>
      <c r="RD548" s="396"/>
      <c r="RE548" s="397"/>
      <c r="RF548" s="415"/>
      <c r="RG548" s="393"/>
      <c r="RH548" s="392"/>
      <c r="RI548" s="395"/>
      <c r="RJ548" s="396"/>
      <c r="RK548" s="397"/>
      <c r="RL548" s="415"/>
      <c r="RM548" s="393"/>
      <c r="RN548" s="392"/>
      <c r="RO548" s="395"/>
      <c r="RP548" s="396"/>
      <c r="RQ548" s="397"/>
      <c r="RR548" s="415"/>
      <c r="RS548" s="393"/>
      <c r="RT548" s="392"/>
      <c r="RU548" s="395"/>
      <c r="RV548" s="396"/>
      <c r="RW548" s="397"/>
      <c r="RX548" s="415"/>
      <c r="RY548" s="393"/>
      <c r="RZ548" s="392"/>
      <c r="SA548" s="395"/>
      <c r="SB548" s="396"/>
      <c r="SC548" s="397"/>
      <c r="SD548" s="415"/>
      <c r="SE548" s="393"/>
      <c r="SF548" s="392"/>
      <c r="SG548" s="395"/>
      <c r="SH548" s="396"/>
      <c r="SI548" s="397"/>
      <c r="SJ548" s="415"/>
      <c r="SK548" s="393"/>
      <c r="SL548" s="392"/>
      <c r="SM548" s="395"/>
      <c r="SN548" s="396"/>
      <c r="SO548" s="397"/>
      <c r="SP548" s="415"/>
      <c r="SQ548" s="393"/>
      <c r="SR548" s="392"/>
      <c r="SS548" s="395"/>
      <c r="ST548" s="396"/>
      <c r="SU548" s="397"/>
      <c r="SV548" s="415"/>
      <c r="SW548" s="393"/>
      <c r="SX548" s="392"/>
      <c r="SY548" s="395"/>
      <c r="SZ548" s="396"/>
      <c r="TA548" s="397"/>
      <c r="TB548" s="415"/>
      <c r="TC548" s="393"/>
      <c r="TD548" s="392"/>
      <c r="TE548" s="395"/>
      <c r="TF548" s="396"/>
      <c r="TG548" s="397"/>
      <c r="TH548" s="415"/>
      <c r="TI548" s="393"/>
      <c r="TJ548" s="392"/>
      <c r="TK548" s="395"/>
      <c r="TL548" s="396"/>
      <c r="TM548" s="397"/>
      <c r="TN548" s="415"/>
      <c r="TO548" s="393"/>
      <c r="TP548" s="392"/>
      <c r="TQ548" s="395"/>
      <c r="TR548" s="396"/>
      <c r="TS548" s="397"/>
      <c r="TT548" s="415"/>
      <c r="TU548" s="393"/>
      <c r="TV548" s="392"/>
      <c r="TW548" s="395"/>
      <c r="TX548" s="396"/>
      <c r="TY548" s="397"/>
      <c r="TZ548" s="415"/>
      <c r="UA548" s="393"/>
      <c r="UB548" s="392"/>
      <c r="UC548" s="395"/>
      <c r="UD548" s="396"/>
      <c r="UE548" s="397"/>
      <c r="UF548" s="415"/>
      <c r="UG548" s="393"/>
      <c r="UH548" s="392"/>
      <c r="UI548" s="395"/>
      <c r="UJ548" s="396"/>
      <c r="UK548" s="397"/>
      <c r="UL548" s="415"/>
      <c r="UM548" s="393"/>
      <c r="UN548" s="392"/>
      <c r="UO548" s="395"/>
      <c r="UP548" s="396"/>
      <c r="UQ548" s="397"/>
      <c r="UR548" s="415"/>
      <c r="US548" s="393"/>
      <c r="UT548" s="392"/>
      <c r="UU548" s="395"/>
      <c r="UV548" s="396"/>
      <c r="UW548" s="397"/>
      <c r="UX548" s="415"/>
      <c r="UY548" s="393"/>
      <c r="UZ548" s="392"/>
      <c r="VA548" s="395"/>
      <c r="VB548" s="396"/>
      <c r="VC548" s="397"/>
      <c r="VD548" s="415"/>
      <c r="VE548" s="393"/>
      <c r="VF548" s="392"/>
      <c r="VG548" s="395"/>
      <c r="VH548" s="396"/>
      <c r="VI548" s="397"/>
      <c r="VJ548" s="415"/>
      <c r="VK548" s="393"/>
      <c r="VL548" s="392"/>
      <c r="VM548" s="395"/>
      <c r="VN548" s="396"/>
      <c r="VO548" s="397"/>
      <c r="VP548" s="415"/>
      <c r="VQ548" s="393"/>
      <c r="VR548" s="392"/>
      <c r="VS548" s="395"/>
      <c r="VT548" s="396"/>
      <c r="VU548" s="397"/>
      <c r="VV548" s="415"/>
      <c r="VW548" s="393"/>
      <c r="VX548" s="392"/>
      <c r="VY548" s="395"/>
      <c r="VZ548" s="396"/>
      <c r="WA548" s="397"/>
      <c r="WB548" s="415"/>
      <c r="WC548" s="393"/>
      <c r="WD548" s="392"/>
      <c r="WE548" s="395"/>
      <c r="WF548" s="396"/>
      <c r="WG548" s="397"/>
      <c r="WH548" s="415"/>
      <c r="WI548" s="393"/>
      <c r="WJ548" s="392"/>
      <c r="WK548" s="395"/>
      <c r="WL548" s="396"/>
      <c r="WM548" s="397"/>
      <c r="WN548" s="415"/>
      <c r="WO548" s="393"/>
      <c r="WP548" s="392"/>
      <c r="WQ548" s="395"/>
      <c r="WR548" s="396"/>
      <c r="WS548" s="397"/>
      <c r="WT548" s="415"/>
      <c r="WU548" s="393"/>
      <c r="WV548" s="392"/>
      <c r="WW548" s="395"/>
      <c r="WX548" s="396"/>
      <c r="WY548" s="397"/>
      <c r="WZ548" s="415"/>
      <c r="XA548" s="393"/>
      <c r="XB548" s="392"/>
      <c r="XC548" s="395"/>
      <c r="XD548" s="396"/>
      <c r="XE548" s="397"/>
      <c r="XF548" s="415"/>
      <c r="XG548" s="393"/>
      <c r="XH548" s="392"/>
      <c r="XI548" s="395"/>
      <c r="XJ548" s="396"/>
      <c r="XK548" s="397"/>
      <c r="XL548" s="415"/>
      <c r="XM548" s="393"/>
      <c r="XN548" s="392"/>
      <c r="XO548" s="395"/>
      <c r="XP548" s="396"/>
      <c r="XQ548" s="397"/>
      <c r="XR548" s="415"/>
      <c r="XS548" s="393"/>
      <c r="XT548" s="392"/>
      <c r="XU548" s="395"/>
      <c r="XV548" s="396"/>
      <c r="XW548" s="397"/>
      <c r="XX548" s="415"/>
      <c r="XY548" s="393"/>
      <c r="XZ548" s="392"/>
      <c r="YA548" s="395"/>
      <c r="YB548" s="396"/>
      <c r="YC548" s="397"/>
      <c r="YD548" s="415"/>
      <c r="YE548" s="393"/>
      <c r="YF548" s="392"/>
      <c r="YG548" s="395"/>
      <c r="YH548" s="396"/>
      <c r="YI548" s="397"/>
      <c r="YJ548" s="415"/>
      <c r="YK548" s="393"/>
      <c r="YL548" s="392"/>
      <c r="YM548" s="395"/>
      <c r="YN548" s="396"/>
      <c r="YO548" s="397"/>
      <c r="YP548" s="415"/>
      <c r="YQ548" s="393"/>
      <c r="YR548" s="392"/>
      <c r="YS548" s="395"/>
      <c r="YT548" s="396"/>
      <c r="YU548" s="397"/>
      <c r="YV548" s="415"/>
      <c r="YW548" s="393"/>
      <c r="YX548" s="392"/>
      <c r="YY548" s="395"/>
      <c r="YZ548" s="396"/>
      <c r="ZA548" s="397"/>
      <c r="ZB548" s="415"/>
      <c r="ZC548" s="393"/>
      <c r="ZD548" s="392"/>
      <c r="ZE548" s="395"/>
      <c r="ZF548" s="396"/>
      <c r="ZG548" s="397"/>
      <c r="ZH548" s="415"/>
      <c r="ZI548" s="393"/>
      <c r="ZJ548" s="392"/>
      <c r="ZK548" s="395"/>
      <c r="ZL548" s="396"/>
      <c r="ZM548" s="397"/>
      <c r="ZN548" s="415"/>
      <c r="ZO548" s="393"/>
      <c r="ZP548" s="392"/>
      <c r="ZQ548" s="395"/>
      <c r="ZR548" s="396"/>
      <c r="ZS548" s="397"/>
      <c r="ZT548" s="415"/>
      <c r="ZU548" s="393"/>
      <c r="ZV548" s="392"/>
      <c r="ZW548" s="395"/>
      <c r="ZX548" s="396"/>
      <c r="ZY548" s="397"/>
      <c r="ZZ548" s="415"/>
      <c r="AAA548" s="393"/>
      <c r="AAB548" s="392"/>
      <c r="AAC548" s="395"/>
      <c r="AAD548" s="396"/>
      <c r="AAE548" s="397"/>
      <c r="AAF548" s="415"/>
      <c r="AAG548" s="393"/>
      <c r="AAH548" s="392"/>
      <c r="AAI548" s="395"/>
      <c r="AAJ548" s="396"/>
      <c r="AAK548" s="397"/>
      <c r="AAL548" s="415"/>
      <c r="AAM548" s="393"/>
      <c r="AAN548" s="392"/>
      <c r="AAO548" s="395"/>
      <c r="AAP548" s="396"/>
      <c r="AAQ548" s="397"/>
      <c r="AAR548" s="415"/>
      <c r="AAS548" s="393"/>
      <c r="AAT548" s="392"/>
      <c r="AAU548" s="395"/>
      <c r="AAV548" s="396"/>
      <c r="AAW548" s="397"/>
      <c r="AAX548" s="415"/>
      <c r="AAY548" s="393"/>
      <c r="AAZ548" s="392"/>
      <c r="ABA548" s="395"/>
      <c r="ABB548" s="396"/>
      <c r="ABC548" s="397"/>
      <c r="ABD548" s="415"/>
      <c r="ABE548" s="393"/>
      <c r="ABF548" s="392"/>
      <c r="ABG548" s="395"/>
      <c r="ABH548" s="396"/>
      <c r="ABI548" s="397"/>
      <c r="ABJ548" s="415"/>
      <c r="ABK548" s="393"/>
      <c r="ABL548" s="392"/>
      <c r="ABM548" s="395"/>
      <c r="ABN548" s="396"/>
      <c r="ABO548" s="397"/>
      <c r="ABP548" s="415"/>
      <c r="ABQ548" s="393"/>
      <c r="ABR548" s="392"/>
      <c r="ABS548" s="395"/>
      <c r="ABT548" s="396"/>
      <c r="ABU548" s="397"/>
      <c r="ABV548" s="415"/>
      <c r="ABW548" s="393"/>
      <c r="ABX548" s="392"/>
      <c r="ABY548" s="395"/>
      <c r="ABZ548" s="396"/>
      <c r="ACA548" s="397"/>
      <c r="ACB548" s="415"/>
      <c r="ACC548" s="393"/>
      <c r="ACD548" s="392"/>
      <c r="ACE548" s="395"/>
      <c r="ACF548" s="396"/>
      <c r="ACG548" s="397"/>
      <c r="ACH548" s="415"/>
      <c r="ACI548" s="393"/>
      <c r="ACJ548" s="392"/>
      <c r="ACK548" s="395"/>
      <c r="ACL548" s="396"/>
      <c r="ACM548" s="397"/>
      <c r="ACN548" s="415"/>
      <c r="ACO548" s="393"/>
      <c r="ACP548" s="392"/>
      <c r="ACQ548" s="395"/>
      <c r="ACR548" s="396"/>
      <c r="ACS548" s="397"/>
      <c r="ACT548" s="415"/>
      <c r="ACU548" s="393"/>
      <c r="ACV548" s="392"/>
      <c r="ACW548" s="395"/>
      <c r="ACX548" s="396"/>
      <c r="ACY548" s="397"/>
      <c r="ACZ548" s="415"/>
      <c r="ADA548" s="393"/>
      <c r="ADB548" s="392"/>
      <c r="ADC548" s="395"/>
      <c r="ADD548" s="396"/>
      <c r="ADE548" s="397"/>
      <c r="ADF548" s="415"/>
      <c r="ADG548" s="393"/>
      <c r="ADH548" s="392"/>
      <c r="ADI548" s="395"/>
      <c r="ADJ548" s="396"/>
      <c r="ADK548" s="397"/>
      <c r="ADL548" s="415"/>
      <c r="ADM548" s="393"/>
      <c r="ADN548" s="392"/>
      <c r="ADO548" s="395"/>
      <c r="ADP548" s="396"/>
      <c r="ADQ548" s="397"/>
      <c r="ADR548" s="415"/>
      <c r="ADS548" s="393"/>
      <c r="ADT548" s="392"/>
      <c r="ADU548" s="395"/>
      <c r="ADV548" s="396"/>
      <c r="ADW548" s="397"/>
      <c r="ADX548" s="415"/>
      <c r="ADY548" s="393"/>
      <c r="ADZ548" s="392"/>
      <c r="AEA548" s="395"/>
      <c r="AEB548" s="396"/>
      <c r="AEC548" s="397"/>
      <c r="AED548" s="415"/>
      <c r="AEE548" s="393"/>
      <c r="AEF548" s="392"/>
      <c r="AEG548" s="395"/>
      <c r="AEH548" s="396"/>
      <c r="AEI548" s="397"/>
      <c r="AEJ548" s="415"/>
      <c r="AEK548" s="393"/>
      <c r="AEL548" s="392"/>
      <c r="AEM548" s="395"/>
      <c r="AEN548" s="396"/>
      <c r="AEO548" s="397"/>
      <c r="AEP548" s="415"/>
      <c r="AEQ548" s="393"/>
      <c r="AER548" s="392"/>
      <c r="AES548" s="395"/>
      <c r="AET548" s="396"/>
      <c r="AEU548" s="397"/>
      <c r="AEV548" s="415"/>
      <c r="AEW548" s="393"/>
      <c r="AEX548" s="392"/>
      <c r="AEY548" s="395"/>
      <c r="AEZ548" s="396"/>
      <c r="AFA548" s="397"/>
      <c r="AFB548" s="415"/>
      <c r="AFC548" s="393"/>
      <c r="AFD548" s="392"/>
      <c r="AFE548" s="395"/>
      <c r="AFF548" s="396"/>
      <c r="AFG548" s="397"/>
      <c r="AFH548" s="415"/>
      <c r="AFI548" s="393"/>
      <c r="AFJ548" s="392"/>
      <c r="AFK548" s="395"/>
      <c r="AFL548" s="396"/>
      <c r="AFM548" s="397"/>
      <c r="AFN548" s="415"/>
      <c r="AFO548" s="393"/>
      <c r="AFP548" s="392"/>
      <c r="AFQ548" s="395"/>
      <c r="AFR548" s="396"/>
      <c r="AFS548" s="397"/>
      <c r="AFT548" s="415"/>
      <c r="AFU548" s="393"/>
      <c r="AFV548" s="392"/>
      <c r="AFW548" s="395"/>
      <c r="AFX548" s="396"/>
      <c r="AFY548" s="397"/>
      <c r="AFZ548" s="415"/>
      <c r="AGA548" s="393"/>
      <c r="AGB548" s="392"/>
      <c r="AGC548" s="395"/>
      <c r="AGD548" s="396"/>
      <c r="AGE548" s="397"/>
      <c r="AGF548" s="415"/>
      <c r="AGG548" s="393"/>
      <c r="AGH548" s="392"/>
      <c r="AGI548" s="395"/>
      <c r="AGJ548" s="396"/>
      <c r="AGK548" s="397"/>
      <c r="AGL548" s="415"/>
      <c r="AGM548" s="393"/>
      <c r="AGN548" s="392"/>
      <c r="AGO548" s="395"/>
      <c r="AGP548" s="396"/>
      <c r="AGQ548" s="397"/>
      <c r="AGR548" s="415"/>
      <c r="AGS548" s="393"/>
      <c r="AGT548" s="392"/>
      <c r="AGU548" s="395"/>
      <c r="AGV548" s="396"/>
      <c r="AGW548" s="397"/>
      <c r="AGX548" s="415"/>
      <c r="AGY548" s="393"/>
      <c r="AGZ548" s="392"/>
      <c r="AHA548" s="395"/>
      <c r="AHB548" s="396"/>
      <c r="AHC548" s="397"/>
      <c r="AHD548" s="415"/>
      <c r="AHE548" s="393"/>
      <c r="AHF548" s="392"/>
      <c r="AHG548" s="395"/>
      <c r="AHH548" s="396"/>
      <c r="AHI548" s="397"/>
      <c r="AHJ548" s="415"/>
      <c r="AHK548" s="393"/>
      <c r="AHL548" s="392"/>
      <c r="AHM548" s="395"/>
      <c r="AHN548" s="396"/>
      <c r="AHO548" s="397"/>
      <c r="AHP548" s="415"/>
      <c r="AHQ548" s="393"/>
      <c r="AHR548" s="392"/>
      <c r="AHS548" s="395"/>
      <c r="AHT548" s="396"/>
      <c r="AHU548" s="397"/>
      <c r="AHV548" s="415"/>
      <c r="AHW548" s="393"/>
      <c r="AHX548" s="392"/>
      <c r="AHY548" s="395"/>
      <c r="AHZ548" s="396"/>
      <c r="AIA548" s="397"/>
      <c r="AIB548" s="415"/>
      <c r="AIC548" s="393"/>
      <c r="AID548" s="392"/>
      <c r="AIE548" s="395"/>
      <c r="AIF548" s="396"/>
      <c r="AIG548" s="397"/>
      <c r="AIH548" s="415"/>
      <c r="AII548" s="393"/>
      <c r="AIJ548" s="392"/>
      <c r="AIK548" s="395"/>
      <c r="AIL548" s="396"/>
      <c r="AIM548" s="397"/>
      <c r="AIN548" s="415"/>
      <c r="AIO548" s="393"/>
      <c r="AIP548" s="392"/>
      <c r="AIQ548" s="395"/>
      <c r="AIR548" s="396"/>
      <c r="AIS548" s="397"/>
      <c r="AIT548" s="415"/>
      <c r="AIU548" s="393"/>
      <c r="AIV548" s="392"/>
      <c r="AIW548" s="395"/>
      <c r="AIX548" s="396"/>
      <c r="AIY548" s="397"/>
      <c r="AIZ548" s="415"/>
      <c r="AJA548" s="393"/>
      <c r="AJB548" s="392"/>
      <c r="AJC548" s="395"/>
      <c r="AJD548" s="396"/>
      <c r="AJE548" s="397"/>
      <c r="AJF548" s="415"/>
      <c r="AJG548" s="393"/>
      <c r="AJH548" s="392"/>
      <c r="AJI548" s="395"/>
      <c r="AJJ548" s="396"/>
      <c r="AJK548" s="397"/>
      <c r="AJL548" s="415"/>
      <c r="AJM548" s="393"/>
      <c r="AJN548" s="392"/>
      <c r="AJO548" s="395"/>
      <c r="AJP548" s="396"/>
      <c r="AJQ548" s="397"/>
      <c r="AJR548" s="415"/>
      <c r="AJS548" s="393"/>
      <c r="AJT548" s="392"/>
      <c r="AJU548" s="395"/>
      <c r="AJV548" s="396"/>
      <c r="AJW548" s="397"/>
      <c r="AJX548" s="415"/>
      <c r="AJY548" s="393"/>
      <c r="AJZ548" s="392"/>
      <c r="AKA548" s="395"/>
      <c r="AKB548" s="396"/>
      <c r="AKC548" s="397"/>
      <c r="AKD548" s="415"/>
      <c r="AKE548" s="393"/>
      <c r="AKF548" s="392"/>
      <c r="AKG548" s="395"/>
      <c r="AKH548" s="396"/>
      <c r="AKI548" s="397"/>
      <c r="AKJ548" s="415"/>
      <c r="AKK548" s="393"/>
      <c r="AKL548" s="392"/>
      <c r="AKM548" s="395"/>
      <c r="AKN548" s="396"/>
      <c r="AKO548" s="397"/>
      <c r="AKP548" s="415"/>
      <c r="AKQ548" s="393"/>
      <c r="AKR548" s="392"/>
      <c r="AKS548" s="395"/>
      <c r="AKT548" s="396"/>
      <c r="AKU548" s="397"/>
      <c r="AKV548" s="415"/>
      <c r="AKW548" s="393"/>
      <c r="AKX548" s="392"/>
      <c r="AKY548" s="395"/>
      <c r="AKZ548" s="396"/>
      <c r="ALA548" s="397"/>
      <c r="ALB548" s="415"/>
      <c r="ALC548" s="393"/>
      <c r="ALD548" s="392"/>
      <c r="ALE548" s="395"/>
      <c r="ALF548" s="396"/>
      <c r="ALG548" s="397"/>
      <c r="ALH548" s="415"/>
      <c r="ALI548" s="393"/>
      <c r="ALJ548" s="392"/>
      <c r="ALK548" s="395"/>
      <c r="ALL548" s="396"/>
      <c r="ALM548" s="397"/>
      <c r="ALN548" s="415"/>
      <c r="ALO548" s="393"/>
      <c r="ALP548" s="392"/>
      <c r="ALQ548" s="395"/>
      <c r="ALR548" s="396"/>
      <c r="ALS548" s="397"/>
      <c r="ALT548" s="415"/>
      <c r="ALU548" s="393"/>
      <c r="ALV548" s="392"/>
      <c r="ALW548" s="395"/>
      <c r="ALX548" s="396"/>
      <c r="ALY548" s="397"/>
      <c r="ALZ548" s="415"/>
      <c r="AMA548" s="393"/>
      <c r="AMB548" s="392"/>
      <c r="AMC548" s="395"/>
      <c r="AMD548" s="396"/>
      <c r="AME548" s="397"/>
      <c r="AMF548" s="415"/>
      <c r="AMG548" s="393"/>
      <c r="AMH548" s="392"/>
      <c r="AMI548" s="395"/>
      <c r="AMJ548" s="396"/>
      <c r="AMK548" s="397"/>
      <c r="AML548" s="415"/>
      <c r="AMM548" s="393"/>
      <c r="AMN548" s="392"/>
      <c r="AMO548" s="395"/>
      <c r="AMP548" s="396"/>
      <c r="AMQ548" s="397"/>
      <c r="AMR548" s="415"/>
      <c r="AMS548" s="393"/>
      <c r="AMT548" s="392"/>
      <c r="AMU548" s="395"/>
      <c r="AMV548" s="396"/>
      <c r="AMW548" s="397"/>
      <c r="AMX548" s="415"/>
      <c r="AMY548" s="393"/>
      <c r="AMZ548" s="392"/>
      <c r="ANA548" s="395"/>
      <c r="ANB548" s="396"/>
      <c r="ANC548" s="397"/>
      <c r="AND548" s="415"/>
      <c r="ANE548" s="393"/>
      <c r="ANF548" s="392"/>
      <c r="ANG548" s="395"/>
      <c r="ANH548" s="396"/>
      <c r="ANI548" s="397"/>
      <c r="ANJ548" s="415"/>
      <c r="ANK548" s="393"/>
      <c r="ANL548" s="392"/>
      <c r="ANM548" s="395"/>
      <c r="ANN548" s="396"/>
      <c r="ANO548" s="397"/>
      <c r="ANP548" s="415"/>
      <c r="ANQ548" s="393"/>
      <c r="ANR548" s="392"/>
      <c r="ANS548" s="395"/>
      <c r="ANT548" s="396"/>
      <c r="ANU548" s="397"/>
      <c r="ANV548" s="415"/>
      <c r="ANW548" s="393"/>
      <c r="ANX548" s="392"/>
      <c r="ANY548" s="395"/>
      <c r="ANZ548" s="396"/>
      <c r="AOA548" s="397"/>
      <c r="AOB548" s="415"/>
      <c r="AOC548" s="393"/>
      <c r="AOD548" s="392"/>
      <c r="AOE548" s="395"/>
      <c r="AOF548" s="396"/>
      <c r="AOG548" s="397"/>
      <c r="AOH548" s="415"/>
      <c r="AOI548" s="393"/>
      <c r="AOJ548" s="392"/>
      <c r="AOK548" s="395"/>
      <c r="AOL548" s="396"/>
      <c r="AOM548" s="397"/>
      <c r="AON548" s="415"/>
      <c r="AOO548" s="393"/>
      <c r="AOP548" s="392"/>
      <c r="AOQ548" s="395"/>
      <c r="AOR548" s="396"/>
      <c r="AOS548" s="397"/>
      <c r="AOT548" s="415"/>
      <c r="AOU548" s="393"/>
      <c r="AOV548" s="392"/>
      <c r="AOW548" s="395"/>
      <c r="AOX548" s="396"/>
      <c r="AOY548" s="397"/>
      <c r="AOZ548" s="415"/>
      <c r="APA548" s="393"/>
      <c r="APB548" s="392"/>
      <c r="APC548" s="395"/>
      <c r="APD548" s="396"/>
      <c r="APE548" s="397"/>
      <c r="APF548" s="415"/>
      <c r="APG548" s="393"/>
      <c r="APH548" s="392"/>
      <c r="API548" s="395"/>
      <c r="APJ548" s="396"/>
      <c r="APK548" s="397"/>
      <c r="APL548" s="415"/>
      <c r="APM548" s="393"/>
      <c r="APN548" s="392"/>
      <c r="APO548" s="395"/>
      <c r="APP548" s="396"/>
      <c r="APQ548" s="397"/>
      <c r="APR548" s="415"/>
      <c r="APS548" s="393"/>
      <c r="APT548" s="392"/>
      <c r="APU548" s="395"/>
      <c r="APV548" s="396"/>
      <c r="APW548" s="397"/>
      <c r="APX548" s="415"/>
      <c r="APY548" s="393"/>
      <c r="APZ548" s="392"/>
      <c r="AQA548" s="395"/>
      <c r="AQB548" s="396"/>
      <c r="AQC548" s="397"/>
      <c r="AQD548" s="415"/>
      <c r="AQE548" s="393"/>
      <c r="AQF548" s="392"/>
      <c r="AQG548" s="395"/>
      <c r="AQH548" s="396"/>
      <c r="AQI548" s="397"/>
      <c r="AQJ548" s="415"/>
      <c r="AQK548" s="393"/>
      <c r="AQL548" s="392"/>
      <c r="AQM548" s="395"/>
      <c r="AQN548" s="396"/>
      <c r="AQO548" s="397"/>
      <c r="AQP548" s="415"/>
      <c r="AQQ548" s="393"/>
      <c r="AQR548" s="392"/>
      <c r="AQS548" s="395"/>
      <c r="AQT548" s="396"/>
      <c r="AQU548" s="397"/>
      <c r="AQV548" s="415"/>
      <c r="AQW548" s="393"/>
      <c r="AQX548" s="392"/>
      <c r="AQY548" s="395"/>
      <c r="AQZ548" s="396"/>
      <c r="ARA548" s="397"/>
      <c r="ARB548" s="415"/>
      <c r="ARC548" s="393"/>
      <c r="ARD548" s="392"/>
      <c r="ARE548" s="395"/>
      <c r="ARF548" s="396"/>
      <c r="ARG548" s="397"/>
      <c r="ARH548" s="415"/>
      <c r="ARI548" s="393"/>
      <c r="ARJ548" s="392"/>
      <c r="ARK548" s="395"/>
      <c r="ARL548" s="396"/>
      <c r="ARM548" s="397"/>
      <c r="ARN548" s="415"/>
      <c r="ARO548" s="393"/>
      <c r="ARP548" s="392"/>
      <c r="ARQ548" s="395"/>
      <c r="ARR548" s="396"/>
      <c r="ARS548" s="397"/>
      <c r="ART548" s="415"/>
      <c r="ARU548" s="393"/>
      <c r="ARV548" s="392"/>
      <c r="ARW548" s="395"/>
      <c r="ARX548" s="396"/>
      <c r="ARY548" s="397"/>
      <c r="ARZ548" s="415"/>
      <c r="ASA548" s="393"/>
      <c r="ASB548" s="392"/>
      <c r="ASC548" s="395"/>
      <c r="ASD548" s="396"/>
      <c r="ASE548" s="397"/>
      <c r="ASF548" s="415"/>
      <c r="ASG548" s="393"/>
      <c r="ASH548" s="392"/>
      <c r="ASI548" s="395"/>
      <c r="ASJ548" s="396"/>
      <c r="ASK548" s="397"/>
      <c r="ASL548" s="415"/>
      <c r="ASM548" s="393"/>
      <c r="ASN548" s="392"/>
      <c r="ASO548" s="395"/>
      <c r="ASP548" s="396"/>
      <c r="ASQ548" s="397"/>
      <c r="ASR548" s="415"/>
      <c r="ASS548" s="393"/>
      <c r="AST548" s="392"/>
      <c r="ASU548" s="395"/>
      <c r="ASV548" s="396"/>
      <c r="ASW548" s="397"/>
      <c r="ASX548" s="415"/>
      <c r="ASY548" s="393"/>
      <c r="ASZ548" s="392"/>
      <c r="ATA548" s="395"/>
      <c r="ATB548" s="396"/>
      <c r="ATC548" s="397"/>
      <c r="ATD548" s="415"/>
      <c r="ATE548" s="393"/>
      <c r="ATF548" s="392"/>
      <c r="ATG548" s="395"/>
      <c r="ATH548" s="396"/>
      <c r="ATI548" s="397"/>
      <c r="ATJ548" s="415"/>
      <c r="ATK548" s="393"/>
      <c r="ATL548" s="392"/>
      <c r="ATM548" s="395"/>
      <c r="ATN548" s="396"/>
      <c r="ATO548" s="397"/>
      <c r="ATP548" s="415"/>
      <c r="ATQ548" s="393"/>
      <c r="ATR548" s="392"/>
      <c r="ATS548" s="395"/>
      <c r="ATT548" s="396"/>
      <c r="ATU548" s="397"/>
      <c r="ATV548" s="415"/>
      <c r="ATW548" s="393"/>
      <c r="ATX548" s="392"/>
      <c r="ATY548" s="395"/>
      <c r="ATZ548" s="396"/>
      <c r="AUA548" s="397"/>
      <c r="AUB548" s="415"/>
      <c r="AUC548" s="393"/>
      <c r="AUD548" s="392"/>
      <c r="AUE548" s="395"/>
      <c r="AUF548" s="396"/>
      <c r="AUG548" s="397"/>
      <c r="AUH548" s="415"/>
      <c r="AUI548" s="393"/>
      <c r="AUJ548" s="392"/>
      <c r="AUK548" s="395"/>
      <c r="AUL548" s="396"/>
      <c r="AUM548" s="397"/>
      <c r="AUN548" s="415"/>
      <c r="AUO548" s="393"/>
      <c r="AUP548" s="392"/>
      <c r="AUQ548" s="395"/>
      <c r="AUR548" s="396"/>
      <c r="AUS548" s="397"/>
      <c r="AUT548" s="415"/>
      <c r="AUU548" s="393"/>
      <c r="AUV548" s="392"/>
      <c r="AUW548" s="395"/>
      <c r="AUX548" s="396"/>
      <c r="AUY548" s="397"/>
      <c r="AUZ548" s="415"/>
      <c r="AVA548" s="393"/>
      <c r="AVB548" s="392"/>
      <c r="AVC548" s="395"/>
      <c r="AVD548" s="396"/>
      <c r="AVE548" s="397"/>
      <c r="AVF548" s="415"/>
      <c r="AVG548" s="393"/>
      <c r="AVH548" s="392"/>
      <c r="AVI548" s="395"/>
      <c r="AVJ548" s="396"/>
      <c r="AVK548" s="397"/>
      <c r="AVL548" s="415"/>
      <c r="AVM548" s="393"/>
      <c r="AVN548" s="392"/>
      <c r="AVO548" s="395"/>
      <c r="AVP548" s="396"/>
      <c r="AVQ548" s="397"/>
      <c r="AVR548" s="415"/>
      <c r="AVS548" s="393"/>
      <c r="AVT548" s="392"/>
      <c r="AVU548" s="395"/>
      <c r="AVV548" s="396"/>
      <c r="AVW548" s="397"/>
      <c r="AVX548" s="415"/>
      <c r="AVY548" s="393"/>
      <c r="AVZ548" s="392"/>
      <c r="AWA548" s="395"/>
      <c r="AWB548" s="396"/>
      <c r="AWC548" s="397"/>
      <c r="AWD548" s="415"/>
      <c r="AWE548" s="393"/>
      <c r="AWF548" s="392"/>
      <c r="AWG548" s="395"/>
      <c r="AWH548" s="396"/>
      <c r="AWI548" s="397"/>
      <c r="AWJ548" s="415"/>
      <c r="AWK548" s="393"/>
      <c r="AWL548" s="392"/>
      <c r="AWM548" s="395"/>
      <c r="AWN548" s="396"/>
      <c r="AWO548" s="397"/>
      <c r="AWP548" s="415"/>
      <c r="AWQ548" s="393"/>
      <c r="AWR548" s="392"/>
      <c r="AWS548" s="395"/>
      <c r="AWT548" s="396"/>
      <c r="AWU548" s="397"/>
      <c r="AWV548" s="415"/>
      <c r="AWW548" s="393"/>
      <c r="AWX548" s="392"/>
      <c r="AWY548" s="395"/>
      <c r="AWZ548" s="396"/>
      <c r="AXA548" s="397"/>
      <c r="AXB548" s="415"/>
      <c r="AXC548" s="393"/>
      <c r="AXD548" s="392"/>
      <c r="AXE548" s="395"/>
      <c r="AXF548" s="396"/>
      <c r="AXG548" s="397"/>
      <c r="AXH548" s="415"/>
      <c r="AXI548" s="393"/>
      <c r="AXJ548" s="392"/>
      <c r="AXK548" s="395"/>
      <c r="AXL548" s="396"/>
      <c r="AXM548" s="397"/>
      <c r="AXN548" s="415"/>
      <c r="AXO548" s="393"/>
      <c r="AXP548" s="392"/>
      <c r="AXQ548" s="395"/>
      <c r="AXR548" s="396"/>
      <c r="AXS548" s="397"/>
      <c r="AXT548" s="415"/>
      <c r="AXU548" s="393"/>
      <c r="AXV548" s="392"/>
      <c r="AXW548" s="395"/>
      <c r="AXX548" s="396"/>
      <c r="AXY548" s="397"/>
      <c r="AXZ548" s="415"/>
      <c r="AYA548" s="393"/>
      <c r="AYB548" s="392"/>
      <c r="AYC548" s="395"/>
      <c r="AYD548" s="396"/>
      <c r="AYE548" s="397"/>
      <c r="AYF548" s="415"/>
      <c r="AYG548" s="393"/>
      <c r="AYH548" s="392"/>
      <c r="AYI548" s="395"/>
      <c r="AYJ548" s="396"/>
      <c r="AYK548" s="397"/>
      <c r="AYL548" s="415"/>
      <c r="AYM548" s="393"/>
      <c r="AYN548" s="392"/>
      <c r="AYO548" s="395"/>
      <c r="AYP548" s="396"/>
      <c r="AYQ548" s="397"/>
      <c r="AYR548" s="415"/>
      <c r="AYS548" s="393"/>
      <c r="AYT548" s="392"/>
      <c r="AYU548" s="395"/>
      <c r="AYV548" s="396"/>
      <c r="AYW548" s="397"/>
      <c r="AYX548" s="415"/>
      <c r="AYY548" s="393"/>
      <c r="AYZ548" s="392"/>
      <c r="AZA548" s="395"/>
      <c r="AZB548" s="396"/>
      <c r="AZC548" s="397"/>
      <c r="AZD548" s="415"/>
      <c r="AZE548" s="393"/>
      <c r="AZF548" s="392"/>
      <c r="AZG548" s="395"/>
      <c r="AZH548" s="396"/>
      <c r="AZI548" s="397"/>
      <c r="AZJ548" s="415"/>
      <c r="AZK548" s="393"/>
      <c r="AZL548" s="392"/>
      <c r="AZM548" s="395"/>
      <c r="AZN548" s="396"/>
      <c r="AZO548" s="397"/>
      <c r="AZP548" s="415"/>
      <c r="AZQ548" s="393"/>
      <c r="AZR548" s="392"/>
      <c r="AZS548" s="395"/>
      <c r="AZT548" s="396"/>
      <c r="AZU548" s="397"/>
      <c r="AZV548" s="415"/>
      <c r="AZW548" s="393"/>
      <c r="AZX548" s="392"/>
      <c r="AZY548" s="395"/>
      <c r="AZZ548" s="396"/>
      <c r="BAA548" s="397"/>
      <c r="BAB548" s="415"/>
      <c r="BAC548" s="393"/>
      <c r="BAD548" s="392"/>
      <c r="BAE548" s="395"/>
      <c r="BAF548" s="396"/>
      <c r="BAG548" s="397"/>
      <c r="BAH548" s="415"/>
      <c r="BAI548" s="393"/>
      <c r="BAJ548" s="392"/>
      <c r="BAK548" s="395"/>
      <c r="BAL548" s="396"/>
      <c r="BAM548" s="397"/>
      <c r="BAN548" s="415"/>
      <c r="BAO548" s="393"/>
      <c r="BAP548" s="392"/>
      <c r="BAQ548" s="395"/>
      <c r="BAR548" s="396"/>
      <c r="BAS548" s="397"/>
      <c r="BAT548" s="415"/>
      <c r="BAU548" s="393"/>
      <c r="BAV548" s="392"/>
      <c r="BAW548" s="395"/>
      <c r="BAX548" s="396"/>
      <c r="BAY548" s="397"/>
      <c r="BAZ548" s="415"/>
      <c r="BBA548" s="393"/>
      <c r="BBB548" s="392"/>
      <c r="BBC548" s="395"/>
      <c r="BBD548" s="396"/>
      <c r="BBE548" s="397"/>
      <c r="BBF548" s="415"/>
      <c r="BBG548" s="393"/>
      <c r="BBH548" s="392"/>
      <c r="BBI548" s="395"/>
      <c r="BBJ548" s="396"/>
      <c r="BBK548" s="397"/>
      <c r="BBL548" s="415"/>
      <c r="BBM548" s="393"/>
      <c r="BBN548" s="392"/>
      <c r="BBO548" s="395"/>
      <c r="BBP548" s="396"/>
      <c r="BBQ548" s="397"/>
      <c r="BBR548" s="415"/>
      <c r="BBS548" s="393"/>
      <c r="BBT548" s="392"/>
      <c r="BBU548" s="395"/>
      <c r="BBV548" s="396"/>
      <c r="BBW548" s="397"/>
      <c r="BBX548" s="415"/>
      <c r="BBY548" s="393"/>
      <c r="BBZ548" s="392"/>
      <c r="BCA548" s="395"/>
      <c r="BCB548" s="396"/>
      <c r="BCC548" s="397"/>
      <c r="BCD548" s="415"/>
      <c r="BCE548" s="393"/>
      <c r="BCF548" s="392"/>
      <c r="BCG548" s="395"/>
      <c r="BCH548" s="396"/>
      <c r="BCI548" s="397"/>
      <c r="BCJ548" s="415"/>
      <c r="BCK548" s="393"/>
      <c r="BCL548" s="392"/>
      <c r="BCM548" s="395"/>
      <c r="BCN548" s="396"/>
      <c r="BCO548" s="397"/>
      <c r="BCP548" s="415"/>
      <c r="BCQ548" s="393"/>
      <c r="BCR548" s="392"/>
      <c r="BCS548" s="395"/>
      <c r="BCT548" s="396"/>
      <c r="BCU548" s="397"/>
      <c r="BCV548" s="415"/>
      <c r="BCW548" s="393"/>
      <c r="BCX548" s="392"/>
      <c r="BCY548" s="395"/>
      <c r="BCZ548" s="396"/>
      <c r="BDA548" s="397"/>
      <c r="BDB548" s="415"/>
      <c r="BDC548" s="393"/>
      <c r="BDD548" s="392"/>
      <c r="BDE548" s="395"/>
      <c r="BDF548" s="396"/>
      <c r="BDG548" s="397"/>
      <c r="BDH548" s="415"/>
      <c r="BDI548" s="393"/>
      <c r="BDJ548" s="392"/>
      <c r="BDK548" s="395"/>
      <c r="BDL548" s="396"/>
      <c r="BDM548" s="397"/>
      <c r="BDN548" s="415"/>
      <c r="BDO548" s="393"/>
      <c r="BDP548" s="392"/>
      <c r="BDQ548" s="395"/>
      <c r="BDR548" s="396"/>
      <c r="BDS548" s="397"/>
      <c r="BDT548" s="415"/>
      <c r="BDU548" s="393"/>
      <c r="BDV548" s="392"/>
      <c r="BDW548" s="395"/>
      <c r="BDX548" s="396"/>
      <c r="BDY548" s="397"/>
      <c r="BDZ548" s="415"/>
      <c r="BEA548" s="393"/>
      <c r="BEB548" s="392"/>
      <c r="BEC548" s="395"/>
      <c r="BED548" s="396"/>
      <c r="BEE548" s="397"/>
      <c r="BEF548" s="415"/>
      <c r="BEG548" s="393"/>
      <c r="BEH548" s="392"/>
      <c r="BEI548" s="395"/>
      <c r="BEJ548" s="396"/>
      <c r="BEK548" s="397"/>
      <c r="BEL548" s="415"/>
      <c r="BEM548" s="393"/>
      <c r="BEN548" s="392"/>
      <c r="BEO548" s="395"/>
      <c r="BEP548" s="396"/>
      <c r="BEQ548" s="397"/>
      <c r="BER548" s="415"/>
      <c r="BES548" s="393"/>
      <c r="BET548" s="392"/>
      <c r="BEU548" s="395"/>
      <c r="BEV548" s="396"/>
      <c r="BEW548" s="397"/>
      <c r="BEX548" s="415"/>
      <c r="BEY548" s="393"/>
      <c r="BEZ548" s="392"/>
      <c r="BFA548" s="395"/>
      <c r="BFB548" s="396"/>
      <c r="BFC548" s="397"/>
      <c r="BFD548" s="415"/>
      <c r="BFE548" s="393"/>
      <c r="BFF548" s="392"/>
      <c r="BFG548" s="395"/>
      <c r="BFH548" s="396"/>
      <c r="BFI548" s="397"/>
      <c r="BFJ548" s="415"/>
      <c r="BFK548" s="393"/>
      <c r="BFL548" s="392"/>
      <c r="BFM548" s="395"/>
      <c r="BFN548" s="396"/>
      <c r="BFO548" s="397"/>
      <c r="BFP548" s="415"/>
      <c r="BFQ548" s="393"/>
      <c r="BFR548" s="392"/>
      <c r="BFS548" s="395"/>
      <c r="BFT548" s="396"/>
      <c r="BFU548" s="397"/>
      <c r="BFV548" s="415"/>
      <c r="BFW548" s="393"/>
      <c r="BFX548" s="392"/>
      <c r="BFY548" s="395"/>
      <c r="BFZ548" s="396"/>
      <c r="BGA548" s="397"/>
      <c r="BGB548" s="415"/>
      <c r="BGC548" s="393"/>
      <c r="BGD548" s="392"/>
      <c r="BGE548" s="395"/>
      <c r="BGF548" s="396"/>
      <c r="BGG548" s="397"/>
      <c r="BGH548" s="415"/>
      <c r="BGI548" s="393"/>
      <c r="BGJ548" s="392"/>
      <c r="BGK548" s="395"/>
      <c r="BGL548" s="396"/>
      <c r="BGM548" s="397"/>
      <c r="BGN548" s="415"/>
      <c r="BGO548" s="393"/>
      <c r="BGP548" s="392"/>
      <c r="BGQ548" s="395"/>
      <c r="BGR548" s="396"/>
      <c r="BGS548" s="397"/>
      <c r="BGT548" s="415"/>
      <c r="BGU548" s="393"/>
      <c r="BGV548" s="392"/>
      <c r="BGW548" s="395"/>
      <c r="BGX548" s="396"/>
      <c r="BGY548" s="397"/>
      <c r="BGZ548" s="415"/>
      <c r="BHA548" s="393"/>
      <c r="BHB548" s="392"/>
      <c r="BHC548" s="395"/>
      <c r="BHD548" s="396"/>
      <c r="BHE548" s="397"/>
      <c r="BHF548" s="415"/>
      <c r="BHG548" s="393"/>
      <c r="BHH548" s="392"/>
      <c r="BHI548" s="395"/>
      <c r="BHJ548" s="396"/>
      <c r="BHK548" s="397"/>
      <c r="BHL548" s="415"/>
      <c r="BHM548" s="393"/>
      <c r="BHN548" s="392"/>
      <c r="BHO548" s="395"/>
      <c r="BHP548" s="396"/>
      <c r="BHQ548" s="397"/>
      <c r="BHR548" s="415"/>
      <c r="BHS548" s="393"/>
      <c r="BHT548" s="392"/>
      <c r="BHU548" s="395"/>
      <c r="BHV548" s="396"/>
      <c r="BHW548" s="397"/>
      <c r="BHX548" s="415"/>
      <c r="BHY548" s="393"/>
      <c r="BHZ548" s="392"/>
      <c r="BIA548" s="395"/>
      <c r="BIB548" s="396"/>
      <c r="BIC548" s="397"/>
      <c r="BID548" s="415"/>
      <c r="BIE548" s="393"/>
      <c r="BIF548" s="392"/>
      <c r="BIG548" s="395"/>
      <c r="BIH548" s="396"/>
      <c r="BII548" s="397"/>
      <c r="BIJ548" s="415"/>
      <c r="BIK548" s="393"/>
      <c r="BIL548" s="392"/>
      <c r="BIM548" s="395"/>
      <c r="BIN548" s="396"/>
      <c r="BIO548" s="397"/>
      <c r="BIP548" s="415"/>
      <c r="BIQ548" s="393"/>
      <c r="BIR548" s="392"/>
      <c r="BIS548" s="395"/>
      <c r="BIT548" s="396"/>
      <c r="BIU548" s="397"/>
      <c r="BIV548" s="415"/>
      <c r="BIW548" s="393"/>
      <c r="BIX548" s="392"/>
      <c r="BIY548" s="395"/>
      <c r="BIZ548" s="396"/>
      <c r="BJA548" s="397"/>
      <c r="BJB548" s="415"/>
      <c r="BJC548" s="393"/>
      <c r="BJD548" s="392"/>
      <c r="BJE548" s="395"/>
      <c r="BJF548" s="396"/>
      <c r="BJG548" s="397"/>
      <c r="BJH548" s="415"/>
      <c r="BJI548" s="393"/>
      <c r="BJJ548" s="392"/>
      <c r="BJK548" s="395"/>
      <c r="BJL548" s="396"/>
      <c r="BJM548" s="397"/>
      <c r="BJN548" s="415"/>
      <c r="BJO548" s="393"/>
      <c r="BJP548" s="392"/>
      <c r="BJQ548" s="395"/>
      <c r="BJR548" s="396"/>
      <c r="BJS548" s="397"/>
      <c r="BJT548" s="415"/>
      <c r="BJU548" s="393"/>
      <c r="BJV548" s="392"/>
      <c r="BJW548" s="395"/>
      <c r="BJX548" s="396"/>
      <c r="BJY548" s="397"/>
      <c r="BJZ548" s="415"/>
      <c r="BKA548" s="393"/>
      <c r="BKB548" s="392"/>
      <c r="BKC548" s="395"/>
      <c r="BKD548" s="396"/>
      <c r="BKE548" s="397"/>
      <c r="BKF548" s="415"/>
      <c r="BKG548" s="393"/>
      <c r="BKH548" s="392"/>
      <c r="BKI548" s="395"/>
      <c r="BKJ548" s="396"/>
      <c r="BKK548" s="397"/>
      <c r="BKL548" s="415"/>
      <c r="BKM548" s="393"/>
      <c r="BKN548" s="392"/>
      <c r="BKO548" s="395"/>
      <c r="BKP548" s="396"/>
      <c r="BKQ548" s="397"/>
      <c r="BKR548" s="415"/>
      <c r="BKS548" s="393"/>
      <c r="BKT548" s="392"/>
      <c r="BKU548" s="395"/>
      <c r="BKV548" s="396"/>
      <c r="BKW548" s="397"/>
      <c r="BKX548" s="415"/>
      <c r="BKY548" s="393"/>
      <c r="BKZ548" s="392"/>
      <c r="BLA548" s="395"/>
      <c r="BLB548" s="396"/>
      <c r="BLC548" s="397"/>
      <c r="BLD548" s="415"/>
      <c r="BLE548" s="393"/>
      <c r="BLF548" s="392"/>
      <c r="BLG548" s="395"/>
      <c r="BLH548" s="396"/>
      <c r="BLI548" s="397"/>
      <c r="BLJ548" s="415"/>
      <c r="BLK548" s="393"/>
      <c r="BLL548" s="392"/>
      <c r="BLM548" s="395"/>
      <c r="BLN548" s="396"/>
      <c r="BLO548" s="397"/>
      <c r="BLP548" s="415"/>
      <c r="BLQ548" s="393"/>
      <c r="BLR548" s="392"/>
      <c r="BLS548" s="395"/>
      <c r="BLT548" s="396"/>
      <c r="BLU548" s="397"/>
      <c r="BLV548" s="415"/>
      <c r="BLW548" s="393"/>
      <c r="BLX548" s="392"/>
      <c r="BLY548" s="395"/>
      <c r="BLZ548" s="396"/>
      <c r="BMA548" s="397"/>
      <c r="BMB548" s="415"/>
      <c r="BMC548" s="393"/>
      <c r="BMD548" s="392"/>
      <c r="BME548" s="395"/>
      <c r="BMF548" s="396"/>
      <c r="BMG548" s="397"/>
      <c r="BMH548" s="415"/>
      <c r="BMI548" s="393"/>
      <c r="BMJ548" s="392"/>
      <c r="BMK548" s="395"/>
      <c r="BML548" s="396"/>
      <c r="BMM548" s="397"/>
      <c r="BMN548" s="415"/>
      <c r="BMO548" s="393"/>
      <c r="BMP548" s="392"/>
      <c r="BMQ548" s="395"/>
      <c r="BMR548" s="396"/>
      <c r="BMS548" s="397"/>
      <c r="BMT548" s="415"/>
      <c r="BMU548" s="393"/>
      <c r="BMV548" s="392"/>
      <c r="BMW548" s="395"/>
      <c r="BMX548" s="396"/>
      <c r="BMY548" s="397"/>
      <c r="BMZ548" s="415"/>
      <c r="BNA548" s="393"/>
      <c r="BNB548" s="392"/>
      <c r="BNC548" s="395"/>
      <c r="BND548" s="396"/>
      <c r="BNE548" s="397"/>
      <c r="BNF548" s="415"/>
      <c r="BNG548" s="393"/>
      <c r="BNH548" s="392"/>
      <c r="BNI548" s="395"/>
      <c r="BNJ548" s="396"/>
      <c r="BNK548" s="397"/>
      <c r="BNL548" s="415"/>
      <c r="BNM548" s="393"/>
      <c r="BNN548" s="392"/>
      <c r="BNO548" s="395"/>
      <c r="BNP548" s="396"/>
      <c r="BNQ548" s="397"/>
      <c r="BNR548" s="415"/>
      <c r="BNS548" s="393"/>
      <c r="BNT548" s="392"/>
      <c r="BNU548" s="395"/>
      <c r="BNV548" s="396"/>
      <c r="BNW548" s="397"/>
      <c r="BNX548" s="415"/>
      <c r="BNY548" s="393"/>
      <c r="BNZ548" s="392"/>
      <c r="BOA548" s="395"/>
      <c r="BOB548" s="396"/>
      <c r="BOC548" s="397"/>
      <c r="BOD548" s="415"/>
      <c r="BOE548" s="393"/>
      <c r="BOF548" s="392"/>
      <c r="BOG548" s="395"/>
      <c r="BOH548" s="396"/>
      <c r="BOI548" s="397"/>
      <c r="BOJ548" s="415"/>
      <c r="BOK548" s="393"/>
      <c r="BOL548" s="392"/>
      <c r="BOM548" s="395"/>
      <c r="BON548" s="396"/>
      <c r="BOO548" s="397"/>
      <c r="BOP548" s="415"/>
      <c r="BOQ548" s="393"/>
      <c r="BOR548" s="392"/>
      <c r="BOS548" s="395"/>
      <c r="BOT548" s="396"/>
      <c r="BOU548" s="397"/>
      <c r="BOV548" s="415"/>
      <c r="BOW548" s="393"/>
      <c r="BOX548" s="392"/>
      <c r="BOY548" s="395"/>
      <c r="BOZ548" s="396"/>
      <c r="BPA548" s="397"/>
      <c r="BPB548" s="415"/>
      <c r="BPC548" s="393"/>
      <c r="BPD548" s="392"/>
      <c r="BPE548" s="395"/>
      <c r="BPF548" s="396"/>
      <c r="BPG548" s="397"/>
      <c r="BPH548" s="415"/>
      <c r="BPI548" s="393"/>
      <c r="BPJ548" s="392"/>
      <c r="BPK548" s="395"/>
      <c r="BPL548" s="396"/>
      <c r="BPM548" s="397"/>
      <c r="BPN548" s="415"/>
      <c r="BPO548" s="393"/>
      <c r="BPP548" s="392"/>
      <c r="BPQ548" s="395"/>
      <c r="BPR548" s="396"/>
      <c r="BPS548" s="397"/>
      <c r="BPT548" s="415"/>
      <c r="BPU548" s="393"/>
      <c r="BPV548" s="392"/>
      <c r="BPW548" s="395"/>
      <c r="BPX548" s="396"/>
      <c r="BPY548" s="397"/>
      <c r="BPZ548" s="415"/>
      <c r="BQA548" s="393"/>
      <c r="BQB548" s="392"/>
      <c r="BQC548" s="395"/>
      <c r="BQD548" s="396"/>
      <c r="BQE548" s="397"/>
      <c r="BQF548" s="415"/>
      <c r="BQG548" s="393"/>
      <c r="BQH548" s="392"/>
      <c r="BQI548" s="395"/>
      <c r="BQJ548" s="396"/>
      <c r="BQK548" s="397"/>
      <c r="BQL548" s="415"/>
      <c r="BQM548" s="393"/>
      <c r="BQN548" s="392"/>
      <c r="BQO548" s="395"/>
      <c r="BQP548" s="396"/>
      <c r="BQQ548" s="397"/>
      <c r="BQR548" s="415"/>
      <c r="BQS548" s="393"/>
      <c r="BQT548" s="392"/>
      <c r="BQU548" s="395"/>
      <c r="BQV548" s="396"/>
      <c r="BQW548" s="397"/>
      <c r="BQX548" s="415"/>
      <c r="BQY548" s="393"/>
      <c r="BQZ548" s="392"/>
      <c r="BRA548" s="395"/>
      <c r="BRB548" s="396"/>
      <c r="BRC548" s="397"/>
      <c r="BRD548" s="415"/>
      <c r="BRE548" s="393"/>
      <c r="BRF548" s="392"/>
      <c r="BRG548" s="395"/>
      <c r="BRH548" s="396"/>
      <c r="BRI548" s="397"/>
      <c r="BRJ548" s="415"/>
      <c r="BRK548" s="393"/>
      <c r="BRL548" s="392"/>
      <c r="BRM548" s="395"/>
      <c r="BRN548" s="396"/>
      <c r="BRO548" s="397"/>
      <c r="BRP548" s="415"/>
      <c r="BRQ548" s="393"/>
      <c r="BRR548" s="392"/>
      <c r="BRS548" s="395"/>
      <c r="BRT548" s="396"/>
      <c r="BRU548" s="397"/>
      <c r="BRV548" s="415"/>
      <c r="BRW548" s="393"/>
      <c r="BRX548" s="392"/>
      <c r="BRY548" s="395"/>
      <c r="BRZ548" s="396"/>
      <c r="BSA548" s="397"/>
      <c r="BSB548" s="415"/>
      <c r="BSC548" s="393"/>
      <c r="BSD548" s="392"/>
      <c r="BSE548" s="395"/>
      <c r="BSF548" s="396"/>
      <c r="BSG548" s="397"/>
      <c r="BSH548" s="415"/>
      <c r="BSI548" s="393"/>
      <c r="BSJ548" s="392"/>
      <c r="BSK548" s="395"/>
      <c r="BSL548" s="396"/>
      <c r="BSM548" s="397"/>
      <c r="BSN548" s="415"/>
      <c r="BSO548" s="393"/>
      <c r="BSP548" s="392"/>
      <c r="BSQ548" s="395"/>
      <c r="BSR548" s="396"/>
      <c r="BSS548" s="397"/>
      <c r="BST548" s="415"/>
      <c r="BSU548" s="393"/>
      <c r="BSV548" s="392"/>
      <c r="BSW548" s="395"/>
      <c r="BSX548" s="396"/>
      <c r="BSY548" s="397"/>
      <c r="BSZ548" s="415"/>
      <c r="BTA548" s="393"/>
      <c r="BTB548" s="392"/>
      <c r="BTC548" s="395"/>
      <c r="BTD548" s="396"/>
      <c r="BTE548" s="397"/>
      <c r="BTF548" s="415"/>
      <c r="BTG548" s="393"/>
      <c r="BTH548" s="392"/>
      <c r="BTI548" s="395"/>
      <c r="BTJ548" s="396"/>
      <c r="BTK548" s="397"/>
      <c r="BTL548" s="415"/>
      <c r="BTM548" s="393"/>
      <c r="BTN548" s="392"/>
      <c r="BTO548" s="395"/>
      <c r="BTP548" s="396"/>
      <c r="BTQ548" s="397"/>
      <c r="BTR548" s="415"/>
      <c r="BTS548" s="393"/>
      <c r="BTT548" s="392"/>
      <c r="BTU548" s="395"/>
      <c r="BTV548" s="396"/>
      <c r="BTW548" s="397"/>
      <c r="BTX548" s="415"/>
      <c r="BTY548" s="393"/>
      <c r="BTZ548" s="392"/>
      <c r="BUA548" s="395"/>
      <c r="BUB548" s="396"/>
      <c r="BUC548" s="397"/>
      <c r="BUD548" s="415"/>
      <c r="BUE548" s="393"/>
      <c r="BUF548" s="392"/>
      <c r="BUG548" s="395"/>
      <c r="BUH548" s="396"/>
      <c r="BUI548" s="397"/>
      <c r="BUJ548" s="415"/>
      <c r="BUK548" s="393"/>
      <c r="BUL548" s="392"/>
      <c r="BUM548" s="395"/>
      <c r="BUN548" s="396"/>
      <c r="BUO548" s="397"/>
      <c r="BUP548" s="415"/>
      <c r="BUQ548" s="393"/>
      <c r="BUR548" s="392"/>
      <c r="BUS548" s="395"/>
      <c r="BUT548" s="396"/>
      <c r="BUU548" s="397"/>
      <c r="BUV548" s="415"/>
      <c r="BUW548" s="393"/>
      <c r="BUX548" s="392"/>
      <c r="BUY548" s="395"/>
      <c r="BUZ548" s="396"/>
      <c r="BVA548" s="397"/>
      <c r="BVB548" s="415"/>
      <c r="BVC548" s="393"/>
      <c r="BVD548" s="392"/>
      <c r="BVE548" s="395"/>
      <c r="BVF548" s="396"/>
      <c r="BVG548" s="397"/>
      <c r="BVH548" s="415"/>
      <c r="BVI548" s="393"/>
      <c r="BVJ548" s="392"/>
      <c r="BVK548" s="395"/>
      <c r="BVL548" s="396"/>
      <c r="BVM548" s="397"/>
      <c r="BVN548" s="415"/>
      <c r="BVO548" s="393"/>
      <c r="BVP548" s="392"/>
      <c r="BVQ548" s="395"/>
      <c r="BVR548" s="396"/>
      <c r="BVS548" s="397"/>
      <c r="BVT548" s="415"/>
      <c r="BVU548" s="393"/>
      <c r="BVV548" s="392"/>
      <c r="BVW548" s="395"/>
      <c r="BVX548" s="396"/>
      <c r="BVY548" s="397"/>
      <c r="BVZ548" s="415"/>
      <c r="BWA548" s="393"/>
      <c r="BWB548" s="392"/>
      <c r="BWC548" s="395"/>
      <c r="BWD548" s="396"/>
      <c r="BWE548" s="397"/>
      <c r="BWF548" s="415"/>
      <c r="BWG548" s="393"/>
      <c r="BWH548" s="392"/>
      <c r="BWI548" s="395"/>
      <c r="BWJ548" s="396"/>
      <c r="BWK548" s="397"/>
      <c r="BWL548" s="415"/>
      <c r="BWM548" s="393"/>
      <c r="BWN548" s="392"/>
      <c r="BWO548" s="395"/>
      <c r="BWP548" s="396"/>
      <c r="BWQ548" s="397"/>
      <c r="BWR548" s="415"/>
      <c r="BWS548" s="393"/>
      <c r="BWT548" s="392"/>
      <c r="BWU548" s="395"/>
      <c r="BWV548" s="396"/>
      <c r="BWW548" s="397"/>
      <c r="BWX548" s="415"/>
      <c r="BWY548" s="393"/>
      <c r="BWZ548" s="392"/>
      <c r="BXA548" s="395"/>
      <c r="BXB548" s="396"/>
      <c r="BXC548" s="397"/>
      <c r="BXD548" s="415"/>
      <c r="BXE548" s="393"/>
      <c r="BXF548" s="392"/>
      <c r="BXG548" s="395"/>
      <c r="BXH548" s="396"/>
      <c r="BXI548" s="397"/>
      <c r="BXJ548" s="415"/>
      <c r="BXK548" s="393"/>
      <c r="BXL548" s="392"/>
      <c r="BXM548" s="395"/>
      <c r="BXN548" s="396"/>
      <c r="BXO548" s="397"/>
      <c r="BXP548" s="415"/>
      <c r="BXQ548" s="393"/>
      <c r="BXR548" s="392"/>
      <c r="BXS548" s="395"/>
      <c r="BXT548" s="396"/>
      <c r="BXU548" s="397"/>
      <c r="BXV548" s="415"/>
      <c r="BXW548" s="393"/>
      <c r="BXX548" s="392"/>
      <c r="BXY548" s="395"/>
      <c r="BXZ548" s="396"/>
      <c r="BYA548" s="397"/>
      <c r="BYB548" s="415"/>
      <c r="BYC548" s="393"/>
      <c r="BYD548" s="392"/>
      <c r="BYE548" s="395"/>
      <c r="BYF548" s="396"/>
      <c r="BYG548" s="397"/>
      <c r="BYH548" s="415"/>
      <c r="BYI548" s="393"/>
      <c r="BYJ548" s="392"/>
      <c r="BYK548" s="395"/>
      <c r="BYL548" s="396"/>
      <c r="BYM548" s="397"/>
      <c r="BYN548" s="415"/>
      <c r="BYO548" s="393"/>
      <c r="BYP548" s="392"/>
      <c r="BYQ548" s="395"/>
      <c r="BYR548" s="396"/>
      <c r="BYS548" s="397"/>
      <c r="BYT548" s="415"/>
      <c r="BYU548" s="393"/>
      <c r="BYV548" s="392"/>
      <c r="BYW548" s="395"/>
      <c r="BYX548" s="396"/>
      <c r="BYY548" s="397"/>
      <c r="BYZ548" s="415"/>
      <c r="BZA548" s="393"/>
      <c r="BZB548" s="392"/>
      <c r="BZC548" s="395"/>
      <c r="BZD548" s="396"/>
      <c r="BZE548" s="397"/>
      <c r="BZF548" s="415"/>
      <c r="BZG548" s="393"/>
      <c r="BZH548" s="392"/>
      <c r="BZI548" s="395"/>
      <c r="BZJ548" s="396"/>
      <c r="BZK548" s="397"/>
      <c r="BZL548" s="415"/>
      <c r="BZM548" s="393"/>
      <c r="BZN548" s="392"/>
      <c r="BZO548" s="395"/>
      <c r="BZP548" s="396"/>
      <c r="BZQ548" s="397"/>
      <c r="BZR548" s="415"/>
      <c r="BZS548" s="393"/>
      <c r="BZT548" s="392"/>
      <c r="BZU548" s="395"/>
      <c r="BZV548" s="396"/>
      <c r="BZW548" s="397"/>
      <c r="BZX548" s="415"/>
      <c r="BZY548" s="393"/>
      <c r="BZZ548" s="392"/>
      <c r="CAA548" s="395"/>
      <c r="CAB548" s="396"/>
      <c r="CAC548" s="397"/>
      <c r="CAD548" s="415"/>
      <c r="CAE548" s="393"/>
      <c r="CAF548" s="392"/>
      <c r="CAG548" s="395"/>
      <c r="CAH548" s="396"/>
      <c r="CAI548" s="397"/>
      <c r="CAJ548" s="415"/>
      <c r="CAK548" s="393"/>
      <c r="CAL548" s="392"/>
      <c r="CAM548" s="395"/>
      <c r="CAN548" s="396"/>
      <c r="CAO548" s="397"/>
      <c r="CAP548" s="415"/>
      <c r="CAQ548" s="393"/>
      <c r="CAR548" s="392"/>
      <c r="CAS548" s="395"/>
      <c r="CAT548" s="396"/>
      <c r="CAU548" s="397"/>
      <c r="CAV548" s="415"/>
      <c r="CAW548" s="393"/>
      <c r="CAX548" s="392"/>
      <c r="CAY548" s="395"/>
      <c r="CAZ548" s="396"/>
      <c r="CBA548" s="397"/>
      <c r="CBB548" s="415"/>
      <c r="CBC548" s="393"/>
      <c r="CBD548" s="392"/>
      <c r="CBE548" s="395"/>
      <c r="CBF548" s="396"/>
      <c r="CBG548" s="397"/>
      <c r="CBH548" s="415"/>
      <c r="CBI548" s="393"/>
      <c r="CBJ548" s="392"/>
      <c r="CBK548" s="395"/>
      <c r="CBL548" s="396"/>
      <c r="CBM548" s="397"/>
      <c r="CBN548" s="415"/>
      <c r="CBO548" s="393"/>
      <c r="CBP548" s="392"/>
      <c r="CBQ548" s="395"/>
      <c r="CBR548" s="396"/>
      <c r="CBS548" s="397"/>
      <c r="CBT548" s="415"/>
      <c r="CBU548" s="393"/>
      <c r="CBV548" s="392"/>
      <c r="CBW548" s="395"/>
      <c r="CBX548" s="396"/>
      <c r="CBY548" s="397"/>
      <c r="CBZ548" s="415"/>
      <c r="CCA548" s="393"/>
      <c r="CCB548" s="392"/>
      <c r="CCC548" s="395"/>
      <c r="CCD548" s="396"/>
      <c r="CCE548" s="397"/>
      <c r="CCF548" s="415"/>
      <c r="CCG548" s="393"/>
      <c r="CCH548" s="392"/>
      <c r="CCI548" s="395"/>
      <c r="CCJ548" s="396"/>
      <c r="CCK548" s="397"/>
      <c r="CCL548" s="415"/>
      <c r="CCM548" s="393"/>
      <c r="CCN548" s="392"/>
      <c r="CCO548" s="395"/>
      <c r="CCP548" s="396"/>
      <c r="CCQ548" s="397"/>
      <c r="CCR548" s="415"/>
      <c r="CCS548" s="393"/>
      <c r="CCT548" s="392"/>
      <c r="CCU548" s="395"/>
      <c r="CCV548" s="396"/>
      <c r="CCW548" s="397"/>
      <c r="CCX548" s="415"/>
      <c r="CCY548" s="393"/>
      <c r="CCZ548" s="392"/>
      <c r="CDA548" s="395"/>
      <c r="CDB548" s="396"/>
      <c r="CDC548" s="397"/>
      <c r="CDD548" s="415"/>
      <c r="CDE548" s="393"/>
      <c r="CDF548" s="392"/>
      <c r="CDG548" s="395"/>
      <c r="CDH548" s="396"/>
      <c r="CDI548" s="397"/>
      <c r="CDJ548" s="415"/>
      <c r="CDK548" s="393"/>
      <c r="CDL548" s="392"/>
      <c r="CDM548" s="395"/>
      <c r="CDN548" s="396"/>
      <c r="CDO548" s="397"/>
      <c r="CDP548" s="415"/>
      <c r="CDQ548" s="393"/>
      <c r="CDR548" s="392"/>
      <c r="CDS548" s="395"/>
      <c r="CDT548" s="396"/>
      <c r="CDU548" s="397"/>
      <c r="CDV548" s="415"/>
      <c r="CDW548" s="393"/>
      <c r="CDX548" s="392"/>
      <c r="CDY548" s="395"/>
      <c r="CDZ548" s="396"/>
      <c r="CEA548" s="397"/>
      <c r="CEB548" s="415"/>
      <c r="CEC548" s="393"/>
      <c r="CED548" s="392"/>
      <c r="CEE548" s="395"/>
      <c r="CEF548" s="396"/>
      <c r="CEG548" s="397"/>
      <c r="CEH548" s="415"/>
      <c r="CEI548" s="393"/>
      <c r="CEJ548" s="392"/>
      <c r="CEK548" s="395"/>
      <c r="CEL548" s="396"/>
      <c r="CEM548" s="397"/>
      <c r="CEN548" s="415"/>
      <c r="CEO548" s="393"/>
      <c r="CEP548" s="392"/>
      <c r="CEQ548" s="395"/>
      <c r="CER548" s="396"/>
      <c r="CES548" s="397"/>
      <c r="CET548" s="415"/>
      <c r="CEU548" s="393"/>
      <c r="CEV548" s="392"/>
      <c r="CEW548" s="395"/>
      <c r="CEX548" s="396"/>
      <c r="CEY548" s="397"/>
      <c r="CEZ548" s="415"/>
      <c r="CFA548" s="393"/>
      <c r="CFB548" s="392"/>
      <c r="CFC548" s="395"/>
      <c r="CFD548" s="396"/>
      <c r="CFE548" s="397"/>
      <c r="CFF548" s="415"/>
      <c r="CFG548" s="393"/>
      <c r="CFH548" s="392"/>
      <c r="CFI548" s="395"/>
      <c r="CFJ548" s="396"/>
      <c r="CFK548" s="397"/>
      <c r="CFL548" s="415"/>
      <c r="CFM548" s="393"/>
      <c r="CFN548" s="392"/>
      <c r="CFO548" s="395"/>
      <c r="CFP548" s="396"/>
      <c r="CFQ548" s="397"/>
      <c r="CFR548" s="415"/>
      <c r="CFS548" s="393"/>
      <c r="CFT548" s="392"/>
      <c r="CFU548" s="395"/>
      <c r="CFV548" s="396"/>
      <c r="CFW548" s="397"/>
      <c r="CFX548" s="415"/>
      <c r="CFY548" s="393"/>
      <c r="CFZ548" s="392"/>
      <c r="CGA548" s="395"/>
      <c r="CGB548" s="396"/>
      <c r="CGC548" s="397"/>
      <c r="CGD548" s="415"/>
      <c r="CGE548" s="393"/>
      <c r="CGF548" s="392"/>
      <c r="CGG548" s="395"/>
      <c r="CGH548" s="396"/>
      <c r="CGI548" s="397"/>
      <c r="CGJ548" s="415"/>
      <c r="CGK548" s="393"/>
      <c r="CGL548" s="392"/>
      <c r="CGM548" s="395"/>
      <c r="CGN548" s="396"/>
      <c r="CGO548" s="397"/>
      <c r="CGP548" s="415"/>
      <c r="CGQ548" s="393"/>
      <c r="CGR548" s="392"/>
      <c r="CGS548" s="395"/>
      <c r="CGT548" s="396"/>
      <c r="CGU548" s="397"/>
      <c r="CGV548" s="415"/>
      <c r="CGW548" s="393"/>
      <c r="CGX548" s="392"/>
      <c r="CGY548" s="395"/>
      <c r="CGZ548" s="396"/>
      <c r="CHA548" s="397"/>
      <c r="CHB548" s="415"/>
      <c r="CHC548" s="393"/>
      <c r="CHD548" s="392"/>
      <c r="CHE548" s="395"/>
      <c r="CHF548" s="396"/>
      <c r="CHG548" s="397"/>
      <c r="CHH548" s="415"/>
      <c r="CHI548" s="393"/>
      <c r="CHJ548" s="392"/>
      <c r="CHK548" s="395"/>
      <c r="CHL548" s="396"/>
      <c r="CHM548" s="397"/>
      <c r="CHN548" s="415"/>
      <c r="CHO548" s="393"/>
      <c r="CHP548" s="392"/>
      <c r="CHQ548" s="395"/>
      <c r="CHR548" s="396"/>
      <c r="CHS548" s="397"/>
      <c r="CHT548" s="415"/>
      <c r="CHU548" s="393"/>
      <c r="CHV548" s="392"/>
      <c r="CHW548" s="395"/>
      <c r="CHX548" s="396"/>
      <c r="CHY548" s="397"/>
      <c r="CHZ548" s="415"/>
      <c r="CIA548" s="393"/>
      <c r="CIB548" s="392"/>
      <c r="CIC548" s="395"/>
      <c r="CID548" s="396"/>
      <c r="CIE548" s="397"/>
      <c r="CIF548" s="415"/>
      <c r="CIG548" s="393"/>
      <c r="CIH548" s="392"/>
      <c r="CII548" s="395"/>
      <c r="CIJ548" s="396"/>
      <c r="CIK548" s="397"/>
      <c r="CIL548" s="415"/>
      <c r="CIM548" s="393"/>
      <c r="CIN548" s="392"/>
      <c r="CIO548" s="395"/>
      <c r="CIP548" s="396"/>
      <c r="CIQ548" s="397"/>
      <c r="CIR548" s="415"/>
      <c r="CIS548" s="393"/>
      <c r="CIT548" s="392"/>
      <c r="CIU548" s="395"/>
      <c r="CIV548" s="396"/>
      <c r="CIW548" s="397"/>
      <c r="CIX548" s="415"/>
      <c r="CIY548" s="393"/>
      <c r="CIZ548" s="392"/>
      <c r="CJA548" s="395"/>
      <c r="CJB548" s="396"/>
      <c r="CJC548" s="397"/>
      <c r="CJD548" s="415"/>
      <c r="CJE548" s="393"/>
      <c r="CJF548" s="392"/>
      <c r="CJG548" s="395"/>
      <c r="CJH548" s="396"/>
      <c r="CJI548" s="397"/>
      <c r="CJJ548" s="415"/>
      <c r="CJK548" s="393"/>
      <c r="CJL548" s="392"/>
      <c r="CJM548" s="395"/>
      <c r="CJN548" s="396"/>
      <c r="CJO548" s="397"/>
      <c r="CJP548" s="415"/>
      <c r="CJQ548" s="393"/>
      <c r="CJR548" s="392"/>
      <c r="CJS548" s="395"/>
      <c r="CJT548" s="396"/>
      <c r="CJU548" s="397"/>
      <c r="CJV548" s="415"/>
      <c r="CJW548" s="393"/>
      <c r="CJX548" s="392"/>
      <c r="CJY548" s="395"/>
      <c r="CJZ548" s="396"/>
      <c r="CKA548" s="397"/>
      <c r="CKB548" s="415"/>
      <c r="CKC548" s="393"/>
      <c r="CKD548" s="392"/>
      <c r="CKE548" s="395"/>
      <c r="CKF548" s="396"/>
      <c r="CKG548" s="397"/>
      <c r="CKH548" s="415"/>
      <c r="CKI548" s="393"/>
      <c r="CKJ548" s="392"/>
      <c r="CKK548" s="395"/>
      <c r="CKL548" s="396"/>
      <c r="CKM548" s="397"/>
      <c r="CKN548" s="415"/>
      <c r="CKO548" s="393"/>
      <c r="CKP548" s="392"/>
      <c r="CKQ548" s="395"/>
      <c r="CKR548" s="396"/>
      <c r="CKS548" s="397"/>
      <c r="CKT548" s="415"/>
      <c r="CKU548" s="393"/>
      <c r="CKV548" s="392"/>
      <c r="CKW548" s="395"/>
      <c r="CKX548" s="396"/>
      <c r="CKY548" s="397"/>
      <c r="CKZ548" s="415"/>
      <c r="CLA548" s="393"/>
      <c r="CLB548" s="392"/>
      <c r="CLC548" s="395"/>
      <c r="CLD548" s="396"/>
      <c r="CLE548" s="397"/>
      <c r="CLF548" s="415"/>
      <c r="CLG548" s="393"/>
      <c r="CLH548" s="392"/>
      <c r="CLI548" s="395"/>
      <c r="CLJ548" s="396"/>
      <c r="CLK548" s="397"/>
      <c r="CLL548" s="415"/>
      <c r="CLM548" s="393"/>
      <c r="CLN548" s="392"/>
      <c r="CLO548" s="395"/>
      <c r="CLP548" s="396"/>
      <c r="CLQ548" s="397"/>
      <c r="CLR548" s="415"/>
      <c r="CLS548" s="393"/>
      <c r="CLT548" s="392"/>
      <c r="CLU548" s="395"/>
      <c r="CLV548" s="396"/>
      <c r="CLW548" s="397"/>
      <c r="CLX548" s="415"/>
      <c r="CLY548" s="393"/>
      <c r="CLZ548" s="392"/>
      <c r="CMA548" s="395"/>
      <c r="CMB548" s="396"/>
      <c r="CMC548" s="397"/>
      <c r="CMD548" s="415"/>
      <c r="CME548" s="393"/>
      <c r="CMF548" s="392"/>
      <c r="CMG548" s="395"/>
      <c r="CMH548" s="396"/>
      <c r="CMI548" s="397"/>
      <c r="CMJ548" s="415"/>
      <c r="CMK548" s="393"/>
      <c r="CML548" s="392"/>
      <c r="CMM548" s="395"/>
      <c r="CMN548" s="396"/>
      <c r="CMO548" s="397"/>
      <c r="CMP548" s="415"/>
      <c r="CMQ548" s="393"/>
      <c r="CMR548" s="392"/>
      <c r="CMS548" s="395"/>
      <c r="CMT548" s="396"/>
      <c r="CMU548" s="397"/>
      <c r="CMV548" s="415"/>
      <c r="CMW548" s="393"/>
      <c r="CMX548" s="392"/>
      <c r="CMY548" s="395"/>
      <c r="CMZ548" s="396"/>
      <c r="CNA548" s="397"/>
      <c r="CNB548" s="415"/>
      <c r="CNC548" s="393"/>
      <c r="CND548" s="392"/>
      <c r="CNE548" s="395"/>
      <c r="CNF548" s="396"/>
      <c r="CNG548" s="397"/>
      <c r="CNH548" s="415"/>
      <c r="CNI548" s="393"/>
      <c r="CNJ548" s="392"/>
      <c r="CNK548" s="395"/>
      <c r="CNL548" s="396"/>
      <c r="CNM548" s="397"/>
      <c r="CNN548" s="415"/>
      <c r="CNO548" s="393"/>
      <c r="CNP548" s="392"/>
      <c r="CNQ548" s="395"/>
      <c r="CNR548" s="396"/>
      <c r="CNS548" s="397"/>
      <c r="CNT548" s="415"/>
      <c r="CNU548" s="393"/>
      <c r="CNV548" s="392"/>
      <c r="CNW548" s="395"/>
      <c r="CNX548" s="396"/>
      <c r="CNY548" s="397"/>
      <c r="CNZ548" s="415"/>
      <c r="COA548" s="393"/>
      <c r="COB548" s="392"/>
      <c r="COC548" s="395"/>
      <c r="COD548" s="396"/>
      <c r="COE548" s="397"/>
      <c r="COF548" s="415"/>
      <c r="COG548" s="393"/>
      <c r="COH548" s="392"/>
      <c r="COI548" s="395"/>
      <c r="COJ548" s="396"/>
      <c r="COK548" s="397"/>
      <c r="COL548" s="415"/>
      <c r="COM548" s="393"/>
      <c r="CON548" s="392"/>
      <c r="COO548" s="395"/>
      <c r="COP548" s="396"/>
      <c r="COQ548" s="397"/>
      <c r="COR548" s="415"/>
      <c r="COS548" s="393"/>
      <c r="COT548" s="392"/>
      <c r="COU548" s="395"/>
      <c r="COV548" s="396"/>
      <c r="COW548" s="397"/>
      <c r="COX548" s="415"/>
      <c r="COY548" s="393"/>
      <c r="COZ548" s="392"/>
      <c r="CPA548" s="395"/>
      <c r="CPB548" s="396"/>
      <c r="CPC548" s="397"/>
      <c r="CPD548" s="415"/>
      <c r="CPE548" s="393"/>
      <c r="CPF548" s="392"/>
      <c r="CPG548" s="395"/>
      <c r="CPH548" s="396"/>
      <c r="CPI548" s="397"/>
      <c r="CPJ548" s="415"/>
      <c r="CPK548" s="393"/>
      <c r="CPL548" s="392"/>
      <c r="CPM548" s="395"/>
      <c r="CPN548" s="396"/>
      <c r="CPO548" s="397"/>
      <c r="CPP548" s="415"/>
      <c r="CPQ548" s="393"/>
      <c r="CPR548" s="392"/>
      <c r="CPS548" s="395"/>
      <c r="CPT548" s="396"/>
      <c r="CPU548" s="397"/>
      <c r="CPV548" s="415"/>
      <c r="CPW548" s="393"/>
      <c r="CPX548" s="392"/>
      <c r="CPY548" s="395"/>
      <c r="CPZ548" s="396"/>
      <c r="CQA548" s="397"/>
      <c r="CQB548" s="415"/>
      <c r="CQC548" s="393"/>
      <c r="CQD548" s="392"/>
      <c r="CQE548" s="395"/>
      <c r="CQF548" s="396"/>
      <c r="CQG548" s="397"/>
      <c r="CQH548" s="415"/>
      <c r="CQI548" s="393"/>
      <c r="CQJ548" s="392"/>
      <c r="CQK548" s="395"/>
      <c r="CQL548" s="396"/>
      <c r="CQM548" s="397"/>
      <c r="CQN548" s="415"/>
      <c r="CQO548" s="393"/>
      <c r="CQP548" s="392"/>
      <c r="CQQ548" s="395"/>
      <c r="CQR548" s="396"/>
      <c r="CQS548" s="397"/>
      <c r="CQT548" s="415"/>
      <c r="CQU548" s="393"/>
      <c r="CQV548" s="392"/>
      <c r="CQW548" s="395"/>
      <c r="CQX548" s="396"/>
      <c r="CQY548" s="397"/>
      <c r="CQZ548" s="415"/>
      <c r="CRA548" s="393"/>
      <c r="CRB548" s="392"/>
      <c r="CRC548" s="395"/>
      <c r="CRD548" s="396"/>
      <c r="CRE548" s="397"/>
      <c r="CRF548" s="415"/>
      <c r="CRG548" s="393"/>
      <c r="CRH548" s="392"/>
      <c r="CRI548" s="395"/>
      <c r="CRJ548" s="396"/>
      <c r="CRK548" s="397"/>
      <c r="CRL548" s="415"/>
      <c r="CRM548" s="393"/>
      <c r="CRN548" s="392"/>
      <c r="CRO548" s="395"/>
      <c r="CRP548" s="396"/>
      <c r="CRQ548" s="397"/>
      <c r="CRR548" s="415"/>
      <c r="CRS548" s="393"/>
      <c r="CRT548" s="392"/>
      <c r="CRU548" s="395"/>
      <c r="CRV548" s="396"/>
      <c r="CRW548" s="397"/>
      <c r="CRX548" s="415"/>
      <c r="CRY548" s="393"/>
      <c r="CRZ548" s="392"/>
      <c r="CSA548" s="395"/>
      <c r="CSB548" s="396"/>
      <c r="CSC548" s="397"/>
      <c r="CSD548" s="415"/>
      <c r="CSE548" s="393"/>
      <c r="CSF548" s="392"/>
      <c r="CSG548" s="395"/>
      <c r="CSH548" s="396"/>
      <c r="CSI548" s="397"/>
      <c r="CSJ548" s="415"/>
      <c r="CSK548" s="393"/>
      <c r="CSL548" s="392"/>
      <c r="CSM548" s="395"/>
      <c r="CSN548" s="396"/>
      <c r="CSO548" s="397"/>
      <c r="CSP548" s="415"/>
      <c r="CSQ548" s="393"/>
      <c r="CSR548" s="392"/>
      <c r="CSS548" s="395"/>
      <c r="CST548" s="396"/>
      <c r="CSU548" s="397"/>
      <c r="CSV548" s="415"/>
      <c r="CSW548" s="393"/>
      <c r="CSX548" s="392"/>
      <c r="CSY548" s="395"/>
      <c r="CSZ548" s="396"/>
      <c r="CTA548" s="397"/>
      <c r="CTB548" s="415"/>
      <c r="CTC548" s="393"/>
      <c r="CTD548" s="392"/>
      <c r="CTE548" s="395"/>
      <c r="CTF548" s="396"/>
      <c r="CTG548" s="397"/>
      <c r="CTH548" s="415"/>
      <c r="CTI548" s="393"/>
      <c r="CTJ548" s="392"/>
      <c r="CTK548" s="395"/>
      <c r="CTL548" s="396"/>
      <c r="CTM548" s="397"/>
      <c r="CTN548" s="415"/>
      <c r="CTO548" s="393"/>
      <c r="CTP548" s="392"/>
      <c r="CTQ548" s="395"/>
      <c r="CTR548" s="396"/>
      <c r="CTS548" s="397"/>
      <c r="CTT548" s="415"/>
      <c r="CTU548" s="393"/>
      <c r="CTV548" s="392"/>
      <c r="CTW548" s="395"/>
      <c r="CTX548" s="396"/>
      <c r="CTY548" s="397"/>
      <c r="CTZ548" s="415"/>
      <c r="CUA548" s="393"/>
      <c r="CUB548" s="392"/>
      <c r="CUC548" s="395"/>
      <c r="CUD548" s="396"/>
      <c r="CUE548" s="397"/>
      <c r="CUF548" s="415"/>
      <c r="CUG548" s="393"/>
      <c r="CUH548" s="392"/>
      <c r="CUI548" s="395"/>
      <c r="CUJ548" s="396"/>
      <c r="CUK548" s="397"/>
      <c r="CUL548" s="415"/>
      <c r="CUM548" s="393"/>
      <c r="CUN548" s="392"/>
      <c r="CUO548" s="395"/>
      <c r="CUP548" s="396"/>
      <c r="CUQ548" s="397"/>
      <c r="CUR548" s="415"/>
      <c r="CUS548" s="393"/>
      <c r="CUT548" s="392"/>
      <c r="CUU548" s="395"/>
      <c r="CUV548" s="396"/>
      <c r="CUW548" s="397"/>
      <c r="CUX548" s="415"/>
      <c r="CUY548" s="393"/>
      <c r="CUZ548" s="392"/>
      <c r="CVA548" s="395"/>
      <c r="CVB548" s="396"/>
      <c r="CVC548" s="397"/>
      <c r="CVD548" s="415"/>
      <c r="CVE548" s="393"/>
      <c r="CVF548" s="392"/>
      <c r="CVG548" s="395"/>
      <c r="CVH548" s="396"/>
      <c r="CVI548" s="397"/>
      <c r="CVJ548" s="415"/>
      <c r="CVK548" s="393"/>
      <c r="CVL548" s="392"/>
      <c r="CVM548" s="395"/>
      <c r="CVN548" s="396"/>
      <c r="CVO548" s="397"/>
      <c r="CVP548" s="415"/>
      <c r="CVQ548" s="393"/>
      <c r="CVR548" s="392"/>
      <c r="CVS548" s="395"/>
      <c r="CVT548" s="396"/>
      <c r="CVU548" s="397"/>
      <c r="CVV548" s="415"/>
      <c r="CVW548" s="393"/>
      <c r="CVX548" s="392"/>
      <c r="CVY548" s="395"/>
      <c r="CVZ548" s="396"/>
      <c r="CWA548" s="397"/>
      <c r="CWB548" s="415"/>
      <c r="CWC548" s="393"/>
      <c r="CWD548" s="392"/>
      <c r="CWE548" s="395"/>
      <c r="CWF548" s="396"/>
      <c r="CWG548" s="397"/>
      <c r="CWH548" s="415"/>
      <c r="CWI548" s="393"/>
      <c r="CWJ548" s="392"/>
      <c r="CWK548" s="395"/>
      <c r="CWL548" s="396"/>
      <c r="CWM548" s="397"/>
      <c r="CWN548" s="415"/>
      <c r="CWO548" s="393"/>
      <c r="CWP548" s="392"/>
      <c r="CWQ548" s="395"/>
      <c r="CWR548" s="396"/>
      <c r="CWS548" s="397"/>
      <c r="CWT548" s="415"/>
      <c r="CWU548" s="393"/>
      <c r="CWV548" s="392"/>
      <c r="CWW548" s="395"/>
      <c r="CWX548" s="396"/>
      <c r="CWY548" s="397"/>
      <c r="CWZ548" s="415"/>
      <c r="CXA548" s="393"/>
      <c r="CXB548" s="392"/>
      <c r="CXC548" s="395"/>
      <c r="CXD548" s="396"/>
      <c r="CXE548" s="397"/>
      <c r="CXF548" s="415"/>
      <c r="CXG548" s="393"/>
      <c r="CXH548" s="392"/>
      <c r="CXI548" s="395"/>
      <c r="CXJ548" s="396"/>
      <c r="CXK548" s="397"/>
      <c r="CXL548" s="415"/>
      <c r="CXM548" s="393"/>
      <c r="CXN548" s="392"/>
      <c r="CXO548" s="395"/>
      <c r="CXP548" s="396"/>
      <c r="CXQ548" s="397"/>
      <c r="CXR548" s="415"/>
      <c r="CXS548" s="393"/>
      <c r="CXT548" s="392"/>
      <c r="CXU548" s="395"/>
      <c r="CXV548" s="396"/>
      <c r="CXW548" s="397"/>
      <c r="CXX548" s="415"/>
      <c r="CXY548" s="393"/>
      <c r="CXZ548" s="392"/>
      <c r="CYA548" s="395"/>
      <c r="CYB548" s="396"/>
      <c r="CYC548" s="397"/>
      <c r="CYD548" s="415"/>
      <c r="CYE548" s="393"/>
      <c r="CYF548" s="392"/>
      <c r="CYG548" s="395"/>
      <c r="CYH548" s="396"/>
      <c r="CYI548" s="397"/>
      <c r="CYJ548" s="415"/>
      <c r="CYK548" s="393"/>
      <c r="CYL548" s="392"/>
      <c r="CYM548" s="395"/>
      <c r="CYN548" s="396"/>
      <c r="CYO548" s="397"/>
      <c r="CYP548" s="415"/>
      <c r="CYQ548" s="393"/>
      <c r="CYR548" s="392"/>
      <c r="CYS548" s="395"/>
      <c r="CYT548" s="396"/>
      <c r="CYU548" s="397"/>
      <c r="CYV548" s="415"/>
      <c r="CYW548" s="393"/>
      <c r="CYX548" s="392"/>
      <c r="CYY548" s="395"/>
      <c r="CYZ548" s="396"/>
      <c r="CZA548" s="397"/>
      <c r="CZB548" s="415"/>
      <c r="CZC548" s="393"/>
      <c r="CZD548" s="392"/>
      <c r="CZE548" s="395"/>
      <c r="CZF548" s="396"/>
      <c r="CZG548" s="397"/>
      <c r="CZH548" s="415"/>
      <c r="CZI548" s="393"/>
      <c r="CZJ548" s="392"/>
      <c r="CZK548" s="395"/>
      <c r="CZL548" s="396"/>
      <c r="CZM548" s="397"/>
      <c r="CZN548" s="415"/>
      <c r="CZO548" s="393"/>
      <c r="CZP548" s="392"/>
      <c r="CZQ548" s="395"/>
      <c r="CZR548" s="396"/>
      <c r="CZS548" s="397"/>
      <c r="CZT548" s="415"/>
      <c r="CZU548" s="393"/>
      <c r="CZV548" s="392"/>
      <c r="CZW548" s="395"/>
      <c r="CZX548" s="396"/>
      <c r="CZY548" s="397"/>
      <c r="CZZ548" s="415"/>
      <c r="DAA548" s="393"/>
      <c r="DAB548" s="392"/>
      <c r="DAC548" s="395"/>
      <c r="DAD548" s="396"/>
      <c r="DAE548" s="397"/>
      <c r="DAF548" s="415"/>
      <c r="DAG548" s="393"/>
      <c r="DAH548" s="392"/>
      <c r="DAI548" s="395"/>
      <c r="DAJ548" s="396"/>
      <c r="DAK548" s="397"/>
      <c r="DAL548" s="415"/>
      <c r="DAM548" s="393"/>
      <c r="DAN548" s="392"/>
      <c r="DAO548" s="395"/>
      <c r="DAP548" s="396"/>
      <c r="DAQ548" s="397"/>
      <c r="DAR548" s="415"/>
      <c r="DAS548" s="393"/>
      <c r="DAT548" s="392"/>
      <c r="DAU548" s="395"/>
      <c r="DAV548" s="396"/>
      <c r="DAW548" s="397"/>
      <c r="DAX548" s="415"/>
      <c r="DAY548" s="393"/>
      <c r="DAZ548" s="392"/>
      <c r="DBA548" s="395"/>
      <c r="DBB548" s="396"/>
      <c r="DBC548" s="397"/>
      <c r="DBD548" s="415"/>
      <c r="DBE548" s="393"/>
      <c r="DBF548" s="392"/>
      <c r="DBG548" s="395"/>
      <c r="DBH548" s="396"/>
      <c r="DBI548" s="397"/>
      <c r="DBJ548" s="415"/>
      <c r="DBK548" s="393"/>
      <c r="DBL548" s="392"/>
      <c r="DBM548" s="395"/>
      <c r="DBN548" s="396"/>
      <c r="DBO548" s="397"/>
      <c r="DBP548" s="415"/>
      <c r="DBQ548" s="393"/>
      <c r="DBR548" s="392"/>
      <c r="DBS548" s="395"/>
      <c r="DBT548" s="396"/>
      <c r="DBU548" s="397"/>
      <c r="DBV548" s="415"/>
      <c r="DBW548" s="393"/>
      <c r="DBX548" s="392"/>
      <c r="DBY548" s="395"/>
      <c r="DBZ548" s="396"/>
      <c r="DCA548" s="397"/>
      <c r="DCB548" s="415"/>
      <c r="DCC548" s="393"/>
      <c r="DCD548" s="392"/>
      <c r="DCE548" s="395"/>
      <c r="DCF548" s="396"/>
      <c r="DCG548" s="397"/>
      <c r="DCH548" s="415"/>
      <c r="DCI548" s="393"/>
      <c r="DCJ548" s="392"/>
      <c r="DCK548" s="395"/>
      <c r="DCL548" s="396"/>
      <c r="DCM548" s="397"/>
      <c r="DCN548" s="415"/>
      <c r="DCO548" s="393"/>
      <c r="DCP548" s="392"/>
      <c r="DCQ548" s="395"/>
      <c r="DCR548" s="396"/>
      <c r="DCS548" s="397"/>
      <c r="DCT548" s="415"/>
      <c r="DCU548" s="393"/>
      <c r="DCV548" s="392"/>
      <c r="DCW548" s="395"/>
      <c r="DCX548" s="396"/>
      <c r="DCY548" s="397"/>
      <c r="DCZ548" s="415"/>
      <c r="DDA548" s="393"/>
      <c r="DDB548" s="392"/>
      <c r="DDC548" s="395"/>
      <c r="DDD548" s="396"/>
      <c r="DDE548" s="397"/>
      <c r="DDF548" s="415"/>
      <c r="DDG548" s="393"/>
      <c r="DDH548" s="392"/>
      <c r="DDI548" s="395"/>
      <c r="DDJ548" s="396"/>
      <c r="DDK548" s="397"/>
      <c r="DDL548" s="415"/>
      <c r="DDM548" s="393"/>
      <c r="DDN548" s="392"/>
      <c r="DDO548" s="395"/>
      <c r="DDP548" s="396"/>
      <c r="DDQ548" s="397"/>
      <c r="DDR548" s="415"/>
      <c r="DDS548" s="393"/>
      <c r="DDT548" s="392"/>
      <c r="DDU548" s="395"/>
      <c r="DDV548" s="396"/>
      <c r="DDW548" s="397"/>
      <c r="DDX548" s="415"/>
      <c r="DDY548" s="393"/>
      <c r="DDZ548" s="392"/>
      <c r="DEA548" s="395"/>
      <c r="DEB548" s="396"/>
      <c r="DEC548" s="397"/>
      <c r="DED548" s="415"/>
      <c r="DEE548" s="393"/>
      <c r="DEF548" s="392"/>
      <c r="DEG548" s="395"/>
      <c r="DEH548" s="396"/>
      <c r="DEI548" s="397"/>
      <c r="DEJ548" s="415"/>
      <c r="DEK548" s="393"/>
      <c r="DEL548" s="392"/>
      <c r="DEM548" s="395"/>
      <c r="DEN548" s="396"/>
      <c r="DEO548" s="397"/>
      <c r="DEP548" s="415"/>
      <c r="DEQ548" s="393"/>
      <c r="DER548" s="392"/>
      <c r="DES548" s="395"/>
      <c r="DET548" s="396"/>
      <c r="DEU548" s="397"/>
      <c r="DEV548" s="415"/>
      <c r="DEW548" s="393"/>
      <c r="DEX548" s="392"/>
      <c r="DEY548" s="395"/>
      <c r="DEZ548" s="396"/>
      <c r="DFA548" s="397"/>
      <c r="DFB548" s="415"/>
      <c r="DFC548" s="393"/>
      <c r="DFD548" s="392"/>
      <c r="DFE548" s="395"/>
      <c r="DFF548" s="396"/>
      <c r="DFG548" s="397"/>
      <c r="DFH548" s="415"/>
      <c r="DFI548" s="393"/>
      <c r="DFJ548" s="392"/>
      <c r="DFK548" s="395"/>
      <c r="DFL548" s="396"/>
      <c r="DFM548" s="397"/>
      <c r="DFN548" s="415"/>
      <c r="DFO548" s="393"/>
      <c r="DFP548" s="392"/>
      <c r="DFQ548" s="395"/>
      <c r="DFR548" s="396"/>
      <c r="DFS548" s="397"/>
      <c r="DFT548" s="415"/>
      <c r="DFU548" s="393"/>
      <c r="DFV548" s="392"/>
      <c r="DFW548" s="395"/>
      <c r="DFX548" s="396"/>
      <c r="DFY548" s="397"/>
      <c r="DFZ548" s="415"/>
      <c r="DGA548" s="393"/>
      <c r="DGB548" s="392"/>
      <c r="DGC548" s="395"/>
      <c r="DGD548" s="396"/>
      <c r="DGE548" s="397"/>
      <c r="DGF548" s="415"/>
      <c r="DGG548" s="393"/>
      <c r="DGH548" s="392"/>
      <c r="DGI548" s="395"/>
      <c r="DGJ548" s="396"/>
      <c r="DGK548" s="397"/>
      <c r="DGL548" s="415"/>
      <c r="DGM548" s="393"/>
      <c r="DGN548" s="392"/>
      <c r="DGO548" s="395"/>
      <c r="DGP548" s="396"/>
      <c r="DGQ548" s="397"/>
      <c r="DGR548" s="415"/>
      <c r="DGS548" s="393"/>
      <c r="DGT548" s="392"/>
      <c r="DGU548" s="395"/>
      <c r="DGV548" s="396"/>
      <c r="DGW548" s="397"/>
      <c r="DGX548" s="415"/>
      <c r="DGY548" s="393"/>
      <c r="DGZ548" s="392"/>
      <c r="DHA548" s="395"/>
      <c r="DHB548" s="396"/>
      <c r="DHC548" s="397"/>
      <c r="DHD548" s="415"/>
      <c r="DHE548" s="393"/>
      <c r="DHF548" s="392"/>
      <c r="DHG548" s="395"/>
      <c r="DHH548" s="396"/>
      <c r="DHI548" s="397"/>
      <c r="DHJ548" s="415"/>
      <c r="DHK548" s="393"/>
      <c r="DHL548" s="392"/>
      <c r="DHM548" s="395"/>
      <c r="DHN548" s="396"/>
      <c r="DHO548" s="397"/>
      <c r="DHP548" s="415"/>
      <c r="DHQ548" s="393"/>
      <c r="DHR548" s="392"/>
      <c r="DHS548" s="395"/>
      <c r="DHT548" s="396"/>
      <c r="DHU548" s="397"/>
      <c r="DHV548" s="415"/>
      <c r="DHW548" s="393"/>
      <c r="DHX548" s="392"/>
      <c r="DHY548" s="395"/>
      <c r="DHZ548" s="396"/>
      <c r="DIA548" s="397"/>
      <c r="DIB548" s="415"/>
      <c r="DIC548" s="393"/>
      <c r="DID548" s="392"/>
      <c r="DIE548" s="395"/>
      <c r="DIF548" s="396"/>
      <c r="DIG548" s="397"/>
      <c r="DIH548" s="415"/>
      <c r="DII548" s="393"/>
      <c r="DIJ548" s="392"/>
      <c r="DIK548" s="395"/>
      <c r="DIL548" s="396"/>
      <c r="DIM548" s="397"/>
      <c r="DIN548" s="415"/>
      <c r="DIO548" s="393"/>
      <c r="DIP548" s="392"/>
      <c r="DIQ548" s="395"/>
      <c r="DIR548" s="396"/>
      <c r="DIS548" s="397"/>
      <c r="DIT548" s="415"/>
      <c r="DIU548" s="393"/>
      <c r="DIV548" s="392"/>
      <c r="DIW548" s="395"/>
      <c r="DIX548" s="396"/>
      <c r="DIY548" s="397"/>
      <c r="DIZ548" s="415"/>
      <c r="DJA548" s="393"/>
      <c r="DJB548" s="392"/>
      <c r="DJC548" s="395"/>
      <c r="DJD548" s="396"/>
      <c r="DJE548" s="397"/>
      <c r="DJF548" s="415"/>
      <c r="DJG548" s="393"/>
      <c r="DJH548" s="392"/>
      <c r="DJI548" s="395"/>
      <c r="DJJ548" s="396"/>
      <c r="DJK548" s="397"/>
      <c r="DJL548" s="415"/>
      <c r="DJM548" s="393"/>
      <c r="DJN548" s="392"/>
      <c r="DJO548" s="395"/>
      <c r="DJP548" s="396"/>
      <c r="DJQ548" s="397"/>
      <c r="DJR548" s="415"/>
      <c r="DJS548" s="393"/>
      <c r="DJT548" s="392"/>
      <c r="DJU548" s="395"/>
      <c r="DJV548" s="396"/>
      <c r="DJW548" s="397"/>
      <c r="DJX548" s="415"/>
      <c r="DJY548" s="393"/>
      <c r="DJZ548" s="392"/>
      <c r="DKA548" s="395"/>
      <c r="DKB548" s="396"/>
      <c r="DKC548" s="397"/>
      <c r="DKD548" s="415"/>
      <c r="DKE548" s="393"/>
      <c r="DKF548" s="392"/>
      <c r="DKG548" s="395"/>
      <c r="DKH548" s="396"/>
      <c r="DKI548" s="397"/>
      <c r="DKJ548" s="415"/>
      <c r="DKK548" s="393"/>
      <c r="DKL548" s="392"/>
      <c r="DKM548" s="395"/>
      <c r="DKN548" s="396"/>
      <c r="DKO548" s="397"/>
      <c r="DKP548" s="415"/>
      <c r="DKQ548" s="393"/>
      <c r="DKR548" s="392"/>
      <c r="DKS548" s="395"/>
      <c r="DKT548" s="396"/>
      <c r="DKU548" s="397"/>
      <c r="DKV548" s="415"/>
      <c r="DKW548" s="393"/>
      <c r="DKX548" s="392"/>
      <c r="DKY548" s="395"/>
      <c r="DKZ548" s="396"/>
      <c r="DLA548" s="397"/>
      <c r="DLB548" s="415"/>
      <c r="DLC548" s="393"/>
      <c r="DLD548" s="392"/>
      <c r="DLE548" s="395"/>
      <c r="DLF548" s="396"/>
      <c r="DLG548" s="397"/>
      <c r="DLH548" s="415"/>
      <c r="DLI548" s="393"/>
      <c r="DLJ548" s="392"/>
      <c r="DLK548" s="395"/>
      <c r="DLL548" s="396"/>
      <c r="DLM548" s="397"/>
      <c r="DLN548" s="415"/>
      <c r="DLO548" s="393"/>
      <c r="DLP548" s="392"/>
      <c r="DLQ548" s="395"/>
      <c r="DLR548" s="396"/>
      <c r="DLS548" s="397"/>
      <c r="DLT548" s="415"/>
      <c r="DLU548" s="393"/>
      <c r="DLV548" s="392"/>
      <c r="DLW548" s="395"/>
      <c r="DLX548" s="396"/>
      <c r="DLY548" s="397"/>
      <c r="DLZ548" s="415"/>
      <c r="DMA548" s="393"/>
      <c r="DMB548" s="392"/>
      <c r="DMC548" s="395"/>
      <c r="DMD548" s="396"/>
      <c r="DME548" s="397"/>
      <c r="DMF548" s="415"/>
      <c r="DMG548" s="393"/>
      <c r="DMH548" s="392"/>
      <c r="DMI548" s="395"/>
      <c r="DMJ548" s="396"/>
      <c r="DMK548" s="397"/>
      <c r="DML548" s="415"/>
      <c r="DMM548" s="393"/>
      <c r="DMN548" s="392"/>
      <c r="DMO548" s="395"/>
      <c r="DMP548" s="396"/>
      <c r="DMQ548" s="397"/>
      <c r="DMR548" s="415"/>
      <c r="DMS548" s="393"/>
      <c r="DMT548" s="392"/>
      <c r="DMU548" s="395"/>
      <c r="DMV548" s="396"/>
      <c r="DMW548" s="397"/>
      <c r="DMX548" s="415"/>
      <c r="DMY548" s="393"/>
      <c r="DMZ548" s="392"/>
      <c r="DNA548" s="395"/>
      <c r="DNB548" s="396"/>
      <c r="DNC548" s="397"/>
      <c r="DND548" s="415"/>
      <c r="DNE548" s="393"/>
      <c r="DNF548" s="392"/>
      <c r="DNG548" s="395"/>
      <c r="DNH548" s="396"/>
      <c r="DNI548" s="397"/>
      <c r="DNJ548" s="415"/>
      <c r="DNK548" s="393"/>
      <c r="DNL548" s="392"/>
      <c r="DNM548" s="395"/>
      <c r="DNN548" s="396"/>
      <c r="DNO548" s="397"/>
      <c r="DNP548" s="415"/>
      <c r="DNQ548" s="393"/>
      <c r="DNR548" s="392"/>
      <c r="DNS548" s="395"/>
      <c r="DNT548" s="396"/>
      <c r="DNU548" s="397"/>
      <c r="DNV548" s="415"/>
      <c r="DNW548" s="393"/>
      <c r="DNX548" s="392"/>
      <c r="DNY548" s="395"/>
      <c r="DNZ548" s="396"/>
      <c r="DOA548" s="397"/>
      <c r="DOB548" s="415"/>
      <c r="DOC548" s="393"/>
      <c r="DOD548" s="392"/>
      <c r="DOE548" s="395"/>
      <c r="DOF548" s="396"/>
      <c r="DOG548" s="397"/>
      <c r="DOH548" s="415"/>
      <c r="DOI548" s="393"/>
      <c r="DOJ548" s="392"/>
      <c r="DOK548" s="395"/>
      <c r="DOL548" s="396"/>
      <c r="DOM548" s="397"/>
      <c r="DON548" s="415"/>
      <c r="DOO548" s="393"/>
      <c r="DOP548" s="392"/>
      <c r="DOQ548" s="395"/>
      <c r="DOR548" s="396"/>
      <c r="DOS548" s="397"/>
      <c r="DOT548" s="415"/>
      <c r="DOU548" s="393"/>
      <c r="DOV548" s="392"/>
      <c r="DOW548" s="395"/>
      <c r="DOX548" s="396"/>
      <c r="DOY548" s="397"/>
      <c r="DOZ548" s="415"/>
      <c r="DPA548" s="393"/>
      <c r="DPB548" s="392"/>
      <c r="DPC548" s="395"/>
      <c r="DPD548" s="396"/>
      <c r="DPE548" s="397"/>
      <c r="DPF548" s="415"/>
      <c r="DPG548" s="393"/>
      <c r="DPH548" s="392"/>
      <c r="DPI548" s="395"/>
      <c r="DPJ548" s="396"/>
      <c r="DPK548" s="397"/>
      <c r="DPL548" s="415"/>
      <c r="DPM548" s="393"/>
      <c r="DPN548" s="392"/>
      <c r="DPO548" s="395"/>
      <c r="DPP548" s="396"/>
      <c r="DPQ548" s="397"/>
      <c r="DPR548" s="415"/>
      <c r="DPS548" s="393"/>
      <c r="DPT548" s="392"/>
      <c r="DPU548" s="395"/>
      <c r="DPV548" s="396"/>
      <c r="DPW548" s="397"/>
      <c r="DPX548" s="415"/>
      <c r="DPY548" s="393"/>
      <c r="DPZ548" s="392"/>
      <c r="DQA548" s="395"/>
      <c r="DQB548" s="396"/>
      <c r="DQC548" s="397"/>
      <c r="DQD548" s="415"/>
      <c r="DQE548" s="393"/>
      <c r="DQF548" s="392"/>
      <c r="DQG548" s="395"/>
      <c r="DQH548" s="396"/>
      <c r="DQI548" s="397"/>
      <c r="DQJ548" s="415"/>
      <c r="DQK548" s="393"/>
      <c r="DQL548" s="392"/>
      <c r="DQM548" s="395"/>
      <c r="DQN548" s="396"/>
      <c r="DQO548" s="397"/>
      <c r="DQP548" s="415"/>
      <c r="DQQ548" s="393"/>
      <c r="DQR548" s="392"/>
      <c r="DQS548" s="395"/>
      <c r="DQT548" s="396"/>
      <c r="DQU548" s="397"/>
      <c r="DQV548" s="415"/>
      <c r="DQW548" s="393"/>
      <c r="DQX548" s="392"/>
      <c r="DQY548" s="395"/>
      <c r="DQZ548" s="396"/>
      <c r="DRA548" s="397"/>
      <c r="DRB548" s="415"/>
      <c r="DRC548" s="393"/>
      <c r="DRD548" s="392"/>
      <c r="DRE548" s="395"/>
      <c r="DRF548" s="396"/>
      <c r="DRG548" s="397"/>
      <c r="DRH548" s="415"/>
      <c r="DRI548" s="393"/>
      <c r="DRJ548" s="392"/>
      <c r="DRK548" s="395"/>
      <c r="DRL548" s="396"/>
      <c r="DRM548" s="397"/>
      <c r="DRN548" s="415"/>
      <c r="DRO548" s="393"/>
      <c r="DRP548" s="392"/>
      <c r="DRQ548" s="395"/>
      <c r="DRR548" s="396"/>
      <c r="DRS548" s="397"/>
      <c r="DRT548" s="415"/>
      <c r="DRU548" s="393"/>
      <c r="DRV548" s="392"/>
      <c r="DRW548" s="395"/>
      <c r="DRX548" s="396"/>
      <c r="DRY548" s="397"/>
      <c r="DRZ548" s="415"/>
      <c r="DSA548" s="393"/>
      <c r="DSB548" s="392"/>
      <c r="DSC548" s="395"/>
      <c r="DSD548" s="396"/>
      <c r="DSE548" s="397"/>
      <c r="DSF548" s="415"/>
      <c r="DSG548" s="393"/>
      <c r="DSH548" s="392"/>
      <c r="DSI548" s="395"/>
      <c r="DSJ548" s="396"/>
      <c r="DSK548" s="397"/>
      <c r="DSL548" s="415"/>
      <c r="DSM548" s="393"/>
      <c r="DSN548" s="392"/>
      <c r="DSO548" s="395"/>
      <c r="DSP548" s="396"/>
      <c r="DSQ548" s="397"/>
      <c r="DSR548" s="415"/>
      <c r="DSS548" s="393"/>
      <c r="DST548" s="392"/>
      <c r="DSU548" s="395"/>
      <c r="DSV548" s="396"/>
      <c r="DSW548" s="397"/>
      <c r="DSX548" s="415"/>
      <c r="DSY548" s="393"/>
      <c r="DSZ548" s="392"/>
      <c r="DTA548" s="395"/>
      <c r="DTB548" s="396"/>
      <c r="DTC548" s="397"/>
      <c r="DTD548" s="415"/>
      <c r="DTE548" s="393"/>
      <c r="DTF548" s="392"/>
      <c r="DTG548" s="395"/>
      <c r="DTH548" s="396"/>
      <c r="DTI548" s="397"/>
      <c r="DTJ548" s="415"/>
      <c r="DTK548" s="393"/>
      <c r="DTL548" s="392"/>
      <c r="DTM548" s="395"/>
      <c r="DTN548" s="396"/>
      <c r="DTO548" s="397"/>
      <c r="DTP548" s="415"/>
      <c r="DTQ548" s="393"/>
      <c r="DTR548" s="392"/>
      <c r="DTS548" s="395"/>
      <c r="DTT548" s="396"/>
      <c r="DTU548" s="397"/>
      <c r="DTV548" s="415"/>
      <c r="DTW548" s="393"/>
      <c r="DTX548" s="392"/>
      <c r="DTY548" s="395"/>
      <c r="DTZ548" s="396"/>
      <c r="DUA548" s="397"/>
      <c r="DUB548" s="415"/>
      <c r="DUC548" s="393"/>
      <c r="DUD548" s="392"/>
      <c r="DUE548" s="395"/>
      <c r="DUF548" s="396"/>
      <c r="DUG548" s="397"/>
      <c r="DUH548" s="415"/>
      <c r="DUI548" s="393"/>
      <c r="DUJ548" s="392"/>
      <c r="DUK548" s="395"/>
      <c r="DUL548" s="396"/>
      <c r="DUM548" s="397"/>
      <c r="DUN548" s="415"/>
      <c r="DUO548" s="393"/>
      <c r="DUP548" s="392"/>
      <c r="DUQ548" s="395"/>
      <c r="DUR548" s="396"/>
      <c r="DUS548" s="397"/>
      <c r="DUT548" s="415"/>
      <c r="DUU548" s="393"/>
      <c r="DUV548" s="392"/>
      <c r="DUW548" s="395"/>
      <c r="DUX548" s="396"/>
      <c r="DUY548" s="397"/>
      <c r="DUZ548" s="415"/>
      <c r="DVA548" s="393"/>
      <c r="DVB548" s="392"/>
      <c r="DVC548" s="395"/>
      <c r="DVD548" s="396"/>
      <c r="DVE548" s="397"/>
      <c r="DVF548" s="415"/>
      <c r="DVG548" s="393"/>
      <c r="DVH548" s="392"/>
      <c r="DVI548" s="395"/>
      <c r="DVJ548" s="396"/>
      <c r="DVK548" s="397"/>
      <c r="DVL548" s="415"/>
      <c r="DVM548" s="393"/>
      <c r="DVN548" s="392"/>
      <c r="DVO548" s="395"/>
      <c r="DVP548" s="396"/>
      <c r="DVQ548" s="397"/>
      <c r="DVR548" s="415"/>
      <c r="DVS548" s="393"/>
      <c r="DVT548" s="392"/>
      <c r="DVU548" s="395"/>
      <c r="DVV548" s="396"/>
      <c r="DVW548" s="397"/>
      <c r="DVX548" s="415"/>
      <c r="DVY548" s="393"/>
      <c r="DVZ548" s="392"/>
      <c r="DWA548" s="395"/>
      <c r="DWB548" s="396"/>
      <c r="DWC548" s="397"/>
      <c r="DWD548" s="415"/>
      <c r="DWE548" s="393"/>
      <c r="DWF548" s="392"/>
      <c r="DWG548" s="395"/>
      <c r="DWH548" s="396"/>
      <c r="DWI548" s="397"/>
      <c r="DWJ548" s="415"/>
      <c r="DWK548" s="393"/>
      <c r="DWL548" s="392"/>
      <c r="DWM548" s="395"/>
      <c r="DWN548" s="396"/>
      <c r="DWO548" s="397"/>
      <c r="DWP548" s="415"/>
      <c r="DWQ548" s="393"/>
      <c r="DWR548" s="392"/>
      <c r="DWS548" s="395"/>
      <c r="DWT548" s="396"/>
      <c r="DWU548" s="397"/>
      <c r="DWV548" s="415"/>
      <c r="DWW548" s="393"/>
      <c r="DWX548" s="392"/>
      <c r="DWY548" s="395"/>
      <c r="DWZ548" s="396"/>
      <c r="DXA548" s="397"/>
      <c r="DXB548" s="415"/>
      <c r="DXC548" s="393"/>
      <c r="DXD548" s="392"/>
      <c r="DXE548" s="395"/>
      <c r="DXF548" s="396"/>
      <c r="DXG548" s="397"/>
      <c r="DXH548" s="415"/>
      <c r="DXI548" s="393"/>
      <c r="DXJ548" s="392"/>
      <c r="DXK548" s="395"/>
      <c r="DXL548" s="396"/>
      <c r="DXM548" s="397"/>
      <c r="DXN548" s="415"/>
      <c r="DXO548" s="393"/>
      <c r="DXP548" s="392"/>
      <c r="DXQ548" s="395"/>
      <c r="DXR548" s="396"/>
      <c r="DXS548" s="397"/>
      <c r="DXT548" s="415"/>
      <c r="DXU548" s="393"/>
      <c r="DXV548" s="392"/>
      <c r="DXW548" s="395"/>
      <c r="DXX548" s="396"/>
      <c r="DXY548" s="397"/>
      <c r="DXZ548" s="415"/>
      <c r="DYA548" s="393"/>
      <c r="DYB548" s="392"/>
      <c r="DYC548" s="395"/>
      <c r="DYD548" s="396"/>
      <c r="DYE548" s="397"/>
      <c r="DYF548" s="415"/>
      <c r="DYG548" s="393"/>
      <c r="DYH548" s="392"/>
      <c r="DYI548" s="395"/>
      <c r="DYJ548" s="396"/>
      <c r="DYK548" s="397"/>
      <c r="DYL548" s="415"/>
      <c r="DYM548" s="393"/>
      <c r="DYN548" s="392"/>
      <c r="DYO548" s="395"/>
      <c r="DYP548" s="396"/>
      <c r="DYQ548" s="397"/>
      <c r="DYR548" s="415"/>
      <c r="DYS548" s="393"/>
      <c r="DYT548" s="392"/>
      <c r="DYU548" s="395"/>
      <c r="DYV548" s="396"/>
      <c r="DYW548" s="397"/>
      <c r="DYX548" s="415"/>
      <c r="DYY548" s="393"/>
      <c r="DYZ548" s="392"/>
      <c r="DZA548" s="395"/>
      <c r="DZB548" s="396"/>
      <c r="DZC548" s="397"/>
      <c r="DZD548" s="415"/>
      <c r="DZE548" s="393"/>
      <c r="DZF548" s="392"/>
      <c r="DZG548" s="395"/>
      <c r="DZH548" s="396"/>
      <c r="DZI548" s="397"/>
      <c r="DZJ548" s="415"/>
      <c r="DZK548" s="393"/>
      <c r="DZL548" s="392"/>
      <c r="DZM548" s="395"/>
      <c r="DZN548" s="396"/>
      <c r="DZO548" s="397"/>
      <c r="DZP548" s="415"/>
      <c r="DZQ548" s="393"/>
      <c r="DZR548" s="392"/>
      <c r="DZS548" s="395"/>
      <c r="DZT548" s="396"/>
      <c r="DZU548" s="397"/>
      <c r="DZV548" s="415"/>
      <c r="DZW548" s="393"/>
      <c r="DZX548" s="392"/>
      <c r="DZY548" s="395"/>
      <c r="DZZ548" s="396"/>
      <c r="EAA548" s="397"/>
      <c r="EAB548" s="415"/>
      <c r="EAC548" s="393"/>
      <c r="EAD548" s="392"/>
      <c r="EAE548" s="395"/>
      <c r="EAF548" s="396"/>
      <c r="EAG548" s="397"/>
      <c r="EAH548" s="415"/>
      <c r="EAI548" s="393"/>
      <c r="EAJ548" s="392"/>
      <c r="EAK548" s="395"/>
      <c r="EAL548" s="396"/>
      <c r="EAM548" s="397"/>
      <c r="EAN548" s="415"/>
      <c r="EAO548" s="393"/>
      <c r="EAP548" s="392"/>
      <c r="EAQ548" s="395"/>
      <c r="EAR548" s="396"/>
      <c r="EAS548" s="397"/>
      <c r="EAT548" s="415"/>
      <c r="EAU548" s="393"/>
      <c r="EAV548" s="392"/>
      <c r="EAW548" s="395"/>
      <c r="EAX548" s="396"/>
      <c r="EAY548" s="397"/>
      <c r="EAZ548" s="415"/>
      <c r="EBA548" s="393"/>
      <c r="EBB548" s="392"/>
      <c r="EBC548" s="395"/>
      <c r="EBD548" s="396"/>
      <c r="EBE548" s="397"/>
      <c r="EBF548" s="415"/>
      <c r="EBG548" s="393"/>
      <c r="EBH548" s="392"/>
      <c r="EBI548" s="395"/>
      <c r="EBJ548" s="396"/>
      <c r="EBK548" s="397"/>
      <c r="EBL548" s="415"/>
      <c r="EBM548" s="393"/>
      <c r="EBN548" s="392"/>
      <c r="EBO548" s="395"/>
      <c r="EBP548" s="396"/>
      <c r="EBQ548" s="397"/>
      <c r="EBR548" s="415"/>
      <c r="EBS548" s="393"/>
      <c r="EBT548" s="392"/>
      <c r="EBU548" s="395"/>
      <c r="EBV548" s="396"/>
      <c r="EBW548" s="397"/>
      <c r="EBX548" s="415"/>
      <c r="EBY548" s="393"/>
      <c r="EBZ548" s="392"/>
      <c r="ECA548" s="395"/>
      <c r="ECB548" s="396"/>
      <c r="ECC548" s="397"/>
      <c r="ECD548" s="415"/>
      <c r="ECE548" s="393"/>
      <c r="ECF548" s="392"/>
      <c r="ECG548" s="395"/>
      <c r="ECH548" s="396"/>
      <c r="ECI548" s="397"/>
      <c r="ECJ548" s="415"/>
      <c r="ECK548" s="393"/>
      <c r="ECL548" s="392"/>
      <c r="ECM548" s="395"/>
      <c r="ECN548" s="396"/>
      <c r="ECO548" s="397"/>
      <c r="ECP548" s="415"/>
      <c r="ECQ548" s="393"/>
      <c r="ECR548" s="392"/>
      <c r="ECS548" s="395"/>
      <c r="ECT548" s="396"/>
      <c r="ECU548" s="397"/>
      <c r="ECV548" s="415"/>
      <c r="ECW548" s="393"/>
      <c r="ECX548" s="392"/>
      <c r="ECY548" s="395"/>
      <c r="ECZ548" s="396"/>
      <c r="EDA548" s="397"/>
      <c r="EDB548" s="415"/>
      <c r="EDC548" s="393"/>
      <c r="EDD548" s="392"/>
      <c r="EDE548" s="395"/>
      <c r="EDF548" s="396"/>
      <c r="EDG548" s="397"/>
      <c r="EDH548" s="415"/>
      <c r="EDI548" s="393"/>
      <c r="EDJ548" s="392"/>
      <c r="EDK548" s="395"/>
      <c r="EDL548" s="396"/>
      <c r="EDM548" s="397"/>
      <c r="EDN548" s="415"/>
      <c r="EDO548" s="393"/>
      <c r="EDP548" s="392"/>
      <c r="EDQ548" s="395"/>
      <c r="EDR548" s="396"/>
      <c r="EDS548" s="397"/>
      <c r="EDT548" s="415"/>
      <c r="EDU548" s="393"/>
      <c r="EDV548" s="392"/>
      <c r="EDW548" s="395"/>
      <c r="EDX548" s="396"/>
      <c r="EDY548" s="397"/>
      <c r="EDZ548" s="415"/>
      <c r="EEA548" s="393"/>
      <c r="EEB548" s="392"/>
      <c r="EEC548" s="395"/>
      <c r="EED548" s="396"/>
      <c r="EEE548" s="397"/>
      <c r="EEF548" s="415"/>
      <c r="EEG548" s="393"/>
      <c r="EEH548" s="392"/>
      <c r="EEI548" s="395"/>
      <c r="EEJ548" s="396"/>
      <c r="EEK548" s="397"/>
      <c r="EEL548" s="415"/>
      <c r="EEM548" s="393"/>
      <c r="EEN548" s="392"/>
      <c r="EEO548" s="395"/>
      <c r="EEP548" s="396"/>
      <c r="EEQ548" s="397"/>
      <c r="EER548" s="415"/>
      <c r="EES548" s="393"/>
      <c r="EET548" s="392"/>
      <c r="EEU548" s="395"/>
      <c r="EEV548" s="396"/>
      <c r="EEW548" s="397"/>
      <c r="EEX548" s="415"/>
      <c r="EEY548" s="393"/>
      <c r="EEZ548" s="392"/>
      <c r="EFA548" s="395"/>
      <c r="EFB548" s="396"/>
      <c r="EFC548" s="397"/>
      <c r="EFD548" s="415"/>
      <c r="EFE548" s="393"/>
      <c r="EFF548" s="392"/>
      <c r="EFG548" s="395"/>
      <c r="EFH548" s="396"/>
      <c r="EFI548" s="397"/>
      <c r="EFJ548" s="415"/>
      <c r="EFK548" s="393"/>
      <c r="EFL548" s="392"/>
      <c r="EFM548" s="395"/>
      <c r="EFN548" s="396"/>
      <c r="EFO548" s="397"/>
      <c r="EFP548" s="415"/>
      <c r="EFQ548" s="393"/>
      <c r="EFR548" s="392"/>
      <c r="EFS548" s="395"/>
      <c r="EFT548" s="396"/>
      <c r="EFU548" s="397"/>
      <c r="EFV548" s="415"/>
      <c r="EFW548" s="393"/>
      <c r="EFX548" s="392"/>
      <c r="EFY548" s="395"/>
      <c r="EFZ548" s="396"/>
      <c r="EGA548" s="397"/>
      <c r="EGB548" s="415"/>
      <c r="EGC548" s="393"/>
      <c r="EGD548" s="392"/>
      <c r="EGE548" s="395"/>
      <c r="EGF548" s="396"/>
      <c r="EGG548" s="397"/>
      <c r="EGH548" s="415"/>
      <c r="EGI548" s="393"/>
      <c r="EGJ548" s="392"/>
      <c r="EGK548" s="395"/>
      <c r="EGL548" s="396"/>
      <c r="EGM548" s="397"/>
      <c r="EGN548" s="415"/>
      <c r="EGO548" s="393"/>
      <c r="EGP548" s="392"/>
      <c r="EGQ548" s="395"/>
      <c r="EGR548" s="396"/>
      <c r="EGS548" s="397"/>
      <c r="EGT548" s="415"/>
      <c r="EGU548" s="393"/>
      <c r="EGV548" s="392"/>
      <c r="EGW548" s="395"/>
      <c r="EGX548" s="396"/>
      <c r="EGY548" s="397"/>
      <c r="EGZ548" s="415"/>
      <c r="EHA548" s="393"/>
      <c r="EHB548" s="392"/>
      <c r="EHC548" s="395"/>
      <c r="EHD548" s="396"/>
      <c r="EHE548" s="397"/>
      <c r="EHF548" s="415"/>
      <c r="EHG548" s="393"/>
      <c r="EHH548" s="392"/>
      <c r="EHI548" s="395"/>
      <c r="EHJ548" s="396"/>
      <c r="EHK548" s="397"/>
      <c r="EHL548" s="415"/>
      <c r="EHM548" s="393"/>
      <c r="EHN548" s="392"/>
      <c r="EHO548" s="395"/>
      <c r="EHP548" s="396"/>
      <c r="EHQ548" s="397"/>
      <c r="EHR548" s="415"/>
      <c r="EHS548" s="393"/>
      <c r="EHT548" s="392"/>
      <c r="EHU548" s="395"/>
      <c r="EHV548" s="396"/>
      <c r="EHW548" s="397"/>
      <c r="EHX548" s="415"/>
      <c r="EHY548" s="393"/>
      <c r="EHZ548" s="392"/>
      <c r="EIA548" s="395"/>
      <c r="EIB548" s="396"/>
      <c r="EIC548" s="397"/>
      <c r="EID548" s="415"/>
      <c r="EIE548" s="393"/>
      <c r="EIF548" s="392"/>
      <c r="EIG548" s="395"/>
      <c r="EIH548" s="396"/>
      <c r="EII548" s="397"/>
      <c r="EIJ548" s="415"/>
      <c r="EIK548" s="393"/>
      <c r="EIL548" s="392"/>
      <c r="EIM548" s="395"/>
      <c r="EIN548" s="396"/>
      <c r="EIO548" s="397"/>
      <c r="EIP548" s="415"/>
      <c r="EIQ548" s="393"/>
      <c r="EIR548" s="392"/>
      <c r="EIS548" s="395"/>
      <c r="EIT548" s="396"/>
      <c r="EIU548" s="397"/>
      <c r="EIV548" s="415"/>
      <c r="EIW548" s="393"/>
      <c r="EIX548" s="392"/>
      <c r="EIY548" s="395"/>
      <c r="EIZ548" s="396"/>
      <c r="EJA548" s="397"/>
      <c r="EJB548" s="415"/>
      <c r="EJC548" s="393"/>
      <c r="EJD548" s="392"/>
      <c r="EJE548" s="395"/>
      <c r="EJF548" s="396"/>
      <c r="EJG548" s="397"/>
      <c r="EJH548" s="415"/>
      <c r="EJI548" s="393"/>
      <c r="EJJ548" s="392"/>
      <c r="EJK548" s="395"/>
      <c r="EJL548" s="396"/>
      <c r="EJM548" s="397"/>
      <c r="EJN548" s="415"/>
      <c r="EJO548" s="393"/>
      <c r="EJP548" s="392"/>
      <c r="EJQ548" s="395"/>
      <c r="EJR548" s="396"/>
      <c r="EJS548" s="397"/>
      <c r="EJT548" s="415"/>
      <c r="EJU548" s="393"/>
      <c r="EJV548" s="392"/>
      <c r="EJW548" s="395"/>
      <c r="EJX548" s="396"/>
      <c r="EJY548" s="397"/>
      <c r="EJZ548" s="415"/>
      <c r="EKA548" s="393"/>
      <c r="EKB548" s="392"/>
      <c r="EKC548" s="395"/>
      <c r="EKD548" s="396"/>
      <c r="EKE548" s="397"/>
      <c r="EKF548" s="415"/>
      <c r="EKG548" s="393"/>
      <c r="EKH548" s="392"/>
      <c r="EKI548" s="395"/>
      <c r="EKJ548" s="396"/>
      <c r="EKK548" s="397"/>
      <c r="EKL548" s="415"/>
      <c r="EKM548" s="393"/>
      <c r="EKN548" s="392"/>
      <c r="EKO548" s="395"/>
      <c r="EKP548" s="396"/>
      <c r="EKQ548" s="397"/>
      <c r="EKR548" s="415"/>
      <c r="EKS548" s="393"/>
      <c r="EKT548" s="392"/>
      <c r="EKU548" s="395"/>
      <c r="EKV548" s="396"/>
      <c r="EKW548" s="397"/>
      <c r="EKX548" s="415"/>
      <c r="EKY548" s="393"/>
      <c r="EKZ548" s="392"/>
      <c r="ELA548" s="395"/>
      <c r="ELB548" s="396"/>
      <c r="ELC548" s="397"/>
      <c r="ELD548" s="415"/>
      <c r="ELE548" s="393"/>
      <c r="ELF548" s="392"/>
      <c r="ELG548" s="395"/>
      <c r="ELH548" s="396"/>
      <c r="ELI548" s="397"/>
      <c r="ELJ548" s="415"/>
      <c r="ELK548" s="393"/>
      <c r="ELL548" s="392"/>
      <c r="ELM548" s="395"/>
      <c r="ELN548" s="396"/>
      <c r="ELO548" s="397"/>
      <c r="ELP548" s="415"/>
      <c r="ELQ548" s="393"/>
      <c r="ELR548" s="392"/>
      <c r="ELS548" s="395"/>
      <c r="ELT548" s="396"/>
      <c r="ELU548" s="397"/>
      <c r="ELV548" s="415"/>
      <c r="ELW548" s="393"/>
      <c r="ELX548" s="392"/>
      <c r="ELY548" s="395"/>
      <c r="ELZ548" s="396"/>
      <c r="EMA548" s="397"/>
      <c r="EMB548" s="415"/>
      <c r="EMC548" s="393"/>
      <c r="EMD548" s="392"/>
      <c r="EME548" s="395"/>
      <c r="EMF548" s="396"/>
      <c r="EMG548" s="397"/>
      <c r="EMH548" s="415"/>
      <c r="EMI548" s="393"/>
      <c r="EMJ548" s="392"/>
      <c r="EMK548" s="395"/>
      <c r="EML548" s="396"/>
      <c r="EMM548" s="397"/>
      <c r="EMN548" s="415"/>
      <c r="EMO548" s="393"/>
      <c r="EMP548" s="392"/>
      <c r="EMQ548" s="395"/>
      <c r="EMR548" s="396"/>
      <c r="EMS548" s="397"/>
      <c r="EMT548" s="415"/>
      <c r="EMU548" s="393"/>
      <c r="EMV548" s="392"/>
      <c r="EMW548" s="395"/>
      <c r="EMX548" s="396"/>
      <c r="EMY548" s="397"/>
      <c r="EMZ548" s="415"/>
      <c r="ENA548" s="393"/>
      <c r="ENB548" s="392"/>
      <c r="ENC548" s="395"/>
      <c r="END548" s="396"/>
      <c r="ENE548" s="397"/>
      <c r="ENF548" s="415"/>
      <c r="ENG548" s="393"/>
      <c r="ENH548" s="392"/>
      <c r="ENI548" s="395"/>
      <c r="ENJ548" s="396"/>
      <c r="ENK548" s="397"/>
      <c r="ENL548" s="415"/>
      <c r="ENM548" s="393"/>
      <c r="ENN548" s="392"/>
      <c r="ENO548" s="395"/>
      <c r="ENP548" s="396"/>
      <c r="ENQ548" s="397"/>
      <c r="ENR548" s="415"/>
      <c r="ENS548" s="393"/>
      <c r="ENT548" s="392"/>
      <c r="ENU548" s="395"/>
      <c r="ENV548" s="396"/>
      <c r="ENW548" s="397"/>
      <c r="ENX548" s="415"/>
      <c r="ENY548" s="393"/>
      <c r="ENZ548" s="392"/>
      <c r="EOA548" s="395"/>
      <c r="EOB548" s="396"/>
      <c r="EOC548" s="397"/>
      <c r="EOD548" s="415"/>
      <c r="EOE548" s="393"/>
      <c r="EOF548" s="392"/>
      <c r="EOG548" s="395"/>
      <c r="EOH548" s="396"/>
      <c r="EOI548" s="397"/>
      <c r="EOJ548" s="415"/>
      <c r="EOK548" s="393"/>
      <c r="EOL548" s="392"/>
      <c r="EOM548" s="395"/>
      <c r="EON548" s="396"/>
      <c r="EOO548" s="397"/>
      <c r="EOP548" s="415"/>
      <c r="EOQ548" s="393"/>
      <c r="EOR548" s="392"/>
      <c r="EOS548" s="395"/>
      <c r="EOT548" s="396"/>
      <c r="EOU548" s="397"/>
      <c r="EOV548" s="415"/>
      <c r="EOW548" s="393"/>
      <c r="EOX548" s="392"/>
      <c r="EOY548" s="395"/>
      <c r="EOZ548" s="396"/>
      <c r="EPA548" s="397"/>
      <c r="EPB548" s="415"/>
      <c r="EPC548" s="393"/>
      <c r="EPD548" s="392"/>
      <c r="EPE548" s="395"/>
      <c r="EPF548" s="396"/>
      <c r="EPG548" s="397"/>
      <c r="EPH548" s="415"/>
      <c r="EPI548" s="393"/>
      <c r="EPJ548" s="392"/>
      <c r="EPK548" s="395"/>
      <c r="EPL548" s="396"/>
      <c r="EPM548" s="397"/>
      <c r="EPN548" s="415"/>
      <c r="EPO548" s="393"/>
      <c r="EPP548" s="392"/>
      <c r="EPQ548" s="395"/>
      <c r="EPR548" s="396"/>
      <c r="EPS548" s="397"/>
      <c r="EPT548" s="415"/>
      <c r="EPU548" s="393"/>
      <c r="EPV548" s="392"/>
      <c r="EPW548" s="395"/>
      <c r="EPX548" s="396"/>
      <c r="EPY548" s="397"/>
      <c r="EPZ548" s="415"/>
      <c r="EQA548" s="393"/>
      <c r="EQB548" s="392"/>
      <c r="EQC548" s="395"/>
      <c r="EQD548" s="396"/>
      <c r="EQE548" s="397"/>
      <c r="EQF548" s="415"/>
      <c r="EQG548" s="393"/>
      <c r="EQH548" s="392"/>
      <c r="EQI548" s="395"/>
      <c r="EQJ548" s="396"/>
      <c r="EQK548" s="397"/>
      <c r="EQL548" s="415"/>
      <c r="EQM548" s="393"/>
      <c r="EQN548" s="392"/>
      <c r="EQO548" s="395"/>
      <c r="EQP548" s="396"/>
      <c r="EQQ548" s="397"/>
      <c r="EQR548" s="415"/>
      <c r="EQS548" s="393"/>
      <c r="EQT548" s="392"/>
      <c r="EQU548" s="395"/>
      <c r="EQV548" s="396"/>
      <c r="EQW548" s="397"/>
      <c r="EQX548" s="415"/>
      <c r="EQY548" s="393"/>
      <c r="EQZ548" s="392"/>
      <c r="ERA548" s="395"/>
      <c r="ERB548" s="396"/>
      <c r="ERC548" s="397"/>
      <c r="ERD548" s="415"/>
      <c r="ERE548" s="393"/>
      <c r="ERF548" s="392"/>
      <c r="ERG548" s="395"/>
      <c r="ERH548" s="396"/>
      <c r="ERI548" s="397"/>
      <c r="ERJ548" s="415"/>
      <c r="ERK548" s="393"/>
      <c r="ERL548" s="392"/>
      <c r="ERM548" s="395"/>
      <c r="ERN548" s="396"/>
      <c r="ERO548" s="397"/>
      <c r="ERP548" s="415"/>
      <c r="ERQ548" s="393"/>
      <c r="ERR548" s="392"/>
      <c r="ERS548" s="395"/>
      <c r="ERT548" s="396"/>
      <c r="ERU548" s="397"/>
      <c r="ERV548" s="415"/>
      <c r="ERW548" s="393"/>
      <c r="ERX548" s="392"/>
      <c r="ERY548" s="395"/>
      <c r="ERZ548" s="396"/>
      <c r="ESA548" s="397"/>
      <c r="ESB548" s="415"/>
      <c r="ESC548" s="393"/>
      <c r="ESD548" s="392"/>
      <c r="ESE548" s="395"/>
      <c r="ESF548" s="396"/>
      <c r="ESG548" s="397"/>
      <c r="ESH548" s="415"/>
      <c r="ESI548" s="393"/>
      <c r="ESJ548" s="392"/>
      <c r="ESK548" s="395"/>
      <c r="ESL548" s="396"/>
      <c r="ESM548" s="397"/>
      <c r="ESN548" s="415"/>
      <c r="ESO548" s="393"/>
      <c r="ESP548" s="392"/>
      <c r="ESQ548" s="395"/>
      <c r="ESR548" s="396"/>
      <c r="ESS548" s="397"/>
      <c r="EST548" s="415"/>
      <c r="ESU548" s="393"/>
      <c r="ESV548" s="392"/>
      <c r="ESW548" s="395"/>
      <c r="ESX548" s="396"/>
      <c r="ESY548" s="397"/>
      <c r="ESZ548" s="415"/>
      <c r="ETA548" s="393"/>
      <c r="ETB548" s="392"/>
      <c r="ETC548" s="395"/>
      <c r="ETD548" s="396"/>
      <c r="ETE548" s="397"/>
      <c r="ETF548" s="415"/>
      <c r="ETG548" s="393"/>
      <c r="ETH548" s="392"/>
      <c r="ETI548" s="395"/>
      <c r="ETJ548" s="396"/>
      <c r="ETK548" s="397"/>
      <c r="ETL548" s="415"/>
      <c r="ETM548" s="393"/>
      <c r="ETN548" s="392"/>
      <c r="ETO548" s="395"/>
      <c r="ETP548" s="396"/>
      <c r="ETQ548" s="397"/>
      <c r="ETR548" s="415"/>
      <c r="ETS548" s="393"/>
      <c r="ETT548" s="392"/>
      <c r="ETU548" s="395"/>
      <c r="ETV548" s="396"/>
      <c r="ETW548" s="397"/>
      <c r="ETX548" s="415"/>
      <c r="ETY548" s="393"/>
      <c r="ETZ548" s="392"/>
      <c r="EUA548" s="395"/>
      <c r="EUB548" s="396"/>
      <c r="EUC548" s="397"/>
      <c r="EUD548" s="415"/>
      <c r="EUE548" s="393"/>
      <c r="EUF548" s="392"/>
      <c r="EUG548" s="395"/>
      <c r="EUH548" s="396"/>
      <c r="EUI548" s="397"/>
      <c r="EUJ548" s="415"/>
      <c r="EUK548" s="393"/>
      <c r="EUL548" s="392"/>
      <c r="EUM548" s="395"/>
      <c r="EUN548" s="396"/>
      <c r="EUO548" s="397"/>
      <c r="EUP548" s="415"/>
      <c r="EUQ548" s="393"/>
      <c r="EUR548" s="392"/>
      <c r="EUS548" s="395"/>
      <c r="EUT548" s="396"/>
      <c r="EUU548" s="397"/>
      <c r="EUV548" s="415"/>
      <c r="EUW548" s="393"/>
      <c r="EUX548" s="392"/>
      <c r="EUY548" s="395"/>
      <c r="EUZ548" s="396"/>
      <c r="EVA548" s="397"/>
      <c r="EVB548" s="415"/>
      <c r="EVC548" s="393"/>
      <c r="EVD548" s="392"/>
      <c r="EVE548" s="395"/>
      <c r="EVF548" s="396"/>
      <c r="EVG548" s="397"/>
      <c r="EVH548" s="415"/>
      <c r="EVI548" s="393"/>
      <c r="EVJ548" s="392"/>
      <c r="EVK548" s="395"/>
      <c r="EVL548" s="396"/>
      <c r="EVM548" s="397"/>
      <c r="EVN548" s="415"/>
      <c r="EVO548" s="393"/>
      <c r="EVP548" s="392"/>
      <c r="EVQ548" s="395"/>
      <c r="EVR548" s="396"/>
      <c r="EVS548" s="397"/>
      <c r="EVT548" s="415"/>
      <c r="EVU548" s="393"/>
      <c r="EVV548" s="392"/>
      <c r="EVW548" s="395"/>
      <c r="EVX548" s="396"/>
      <c r="EVY548" s="397"/>
      <c r="EVZ548" s="415"/>
      <c r="EWA548" s="393"/>
      <c r="EWB548" s="392"/>
      <c r="EWC548" s="395"/>
      <c r="EWD548" s="396"/>
      <c r="EWE548" s="397"/>
      <c r="EWF548" s="415"/>
      <c r="EWG548" s="393"/>
      <c r="EWH548" s="392"/>
      <c r="EWI548" s="395"/>
      <c r="EWJ548" s="396"/>
      <c r="EWK548" s="397"/>
      <c r="EWL548" s="415"/>
      <c r="EWM548" s="393"/>
      <c r="EWN548" s="392"/>
      <c r="EWO548" s="395"/>
      <c r="EWP548" s="396"/>
      <c r="EWQ548" s="397"/>
      <c r="EWR548" s="415"/>
      <c r="EWS548" s="393"/>
      <c r="EWT548" s="392"/>
      <c r="EWU548" s="395"/>
      <c r="EWV548" s="396"/>
      <c r="EWW548" s="397"/>
      <c r="EWX548" s="415"/>
      <c r="EWY548" s="393"/>
      <c r="EWZ548" s="392"/>
      <c r="EXA548" s="395"/>
      <c r="EXB548" s="396"/>
      <c r="EXC548" s="397"/>
      <c r="EXD548" s="415"/>
      <c r="EXE548" s="393"/>
      <c r="EXF548" s="392"/>
      <c r="EXG548" s="395"/>
      <c r="EXH548" s="396"/>
      <c r="EXI548" s="397"/>
      <c r="EXJ548" s="415"/>
      <c r="EXK548" s="393"/>
      <c r="EXL548" s="392"/>
      <c r="EXM548" s="395"/>
      <c r="EXN548" s="396"/>
      <c r="EXO548" s="397"/>
      <c r="EXP548" s="415"/>
      <c r="EXQ548" s="393"/>
      <c r="EXR548" s="392"/>
      <c r="EXS548" s="395"/>
      <c r="EXT548" s="396"/>
      <c r="EXU548" s="397"/>
      <c r="EXV548" s="415"/>
      <c r="EXW548" s="393"/>
      <c r="EXX548" s="392"/>
      <c r="EXY548" s="395"/>
      <c r="EXZ548" s="396"/>
      <c r="EYA548" s="397"/>
      <c r="EYB548" s="415"/>
      <c r="EYC548" s="393"/>
      <c r="EYD548" s="392"/>
      <c r="EYE548" s="395"/>
      <c r="EYF548" s="396"/>
      <c r="EYG548" s="397"/>
      <c r="EYH548" s="415"/>
      <c r="EYI548" s="393"/>
      <c r="EYJ548" s="392"/>
      <c r="EYK548" s="395"/>
      <c r="EYL548" s="396"/>
      <c r="EYM548" s="397"/>
      <c r="EYN548" s="415"/>
      <c r="EYO548" s="393"/>
      <c r="EYP548" s="392"/>
      <c r="EYQ548" s="395"/>
      <c r="EYR548" s="396"/>
      <c r="EYS548" s="397"/>
      <c r="EYT548" s="415"/>
      <c r="EYU548" s="393"/>
      <c r="EYV548" s="392"/>
      <c r="EYW548" s="395"/>
      <c r="EYX548" s="396"/>
      <c r="EYY548" s="397"/>
      <c r="EYZ548" s="415"/>
      <c r="EZA548" s="393"/>
      <c r="EZB548" s="392"/>
      <c r="EZC548" s="395"/>
      <c r="EZD548" s="396"/>
      <c r="EZE548" s="397"/>
      <c r="EZF548" s="415"/>
      <c r="EZG548" s="393"/>
      <c r="EZH548" s="392"/>
      <c r="EZI548" s="395"/>
      <c r="EZJ548" s="396"/>
      <c r="EZK548" s="397"/>
      <c r="EZL548" s="415"/>
      <c r="EZM548" s="393"/>
      <c r="EZN548" s="392"/>
      <c r="EZO548" s="395"/>
      <c r="EZP548" s="396"/>
      <c r="EZQ548" s="397"/>
      <c r="EZR548" s="415"/>
      <c r="EZS548" s="393"/>
      <c r="EZT548" s="392"/>
      <c r="EZU548" s="395"/>
      <c r="EZV548" s="396"/>
      <c r="EZW548" s="397"/>
      <c r="EZX548" s="415"/>
      <c r="EZY548" s="393"/>
      <c r="EZZ548" s="392"/>
      <c r="FAA548" s="395"/>
      <c r="FAB548" s="396"/>
      <c r="FAC548" s="397"/>
      <c r="FAD548" s="415"/>
      <c r="FAE548" s="393"/>
      <c r="FAF548" s="392"/>
      <c r="FAG548" s="395"/>
      <c r="FAH548" s="396"/>
      <c r="FAI548" s="397"/>
      <c r="FAJ548" s="415"/>
      <c r="FAK548" s="393"/>
      <c r="FAL548" s="392"/>
      <c r="FAM548" s="395"/>
      <c r="FAN548" s="396"/>
      <c r="FAO548" s="397"/>
      <c r="FAP548" s="415"/>
      <c r="FAQ548" s="393"/>
      <c r="FAR548" s="392"/>
      <c r="FAS548" s="395"/>
      <c r="FAT548" s="396"/>
      <c r="FAU548" s="397"/>
      <c r="FAV548" s="415"/>
      <c r="FAW548" s="393"/>
      <c r="FAX548" s="392"/>
      <c r="FAY548" s="395"/>
      <c r="FAZ548" s="396"/>
      <c r="FBA548" s="397"/>
      <c r="FBB548" s="415"/>
      <c r="FBC548" s="393"/>
      <c r="FBD548" s="392"/>
      <c r="FBE548" s="395"/>
      <c r="FBF548" s="396"/>
      <c r="FBG548" s="397"/>
      <c r="FBH548" s="415"/>
      <c r="FBI548" s="393"/>
      <c r="FBJ548" s="392"/>
      <c r="FBK548" s="395"/>
      <c r="FBL548" s="396"/>
      <c r="FBM548" s="397"/>
      <c r="FBN548" s="415"/>
      <c r="FBO548" s="393"/>
      <c r="FBP548" s="392"/>
      <c r="FBQ548" s="395"/>
      <c r="FBR548" s="396"/>
      <c r="FBS548" s="397"/>
      <c r="FBT548" s="415"/>
      <c r="FBU548" s="393"/>
      <c r="FBV548" s="392"/>
      <c r="FBW548" s="395"/>
      <c r="FBX548" s="396"/>
      <c r="FBY548" s="397"/>
      <c r="FBZ548" s="415"/>
      <c r="FCA548" s="393"/>
      <c r="FCB548" s="392"/>
      <c r="FCC548" s="395"/>
      <c r="FCD548" s="396"/>
      <c r="FCE548" s="397"/>
      <c r="FCF548" s="415"/>
      <c r="FCG548" s="393"/>
      <c r="FCH548" s="392"/>
      <c r="FCI548" s="395"/>
      <c r="FCJ548" s="396"/>
      <c r="FCK548" s="397"/>
      <c r="FCL548" s="415"/>
      <c r="FCM548" s="393"/>
      <c r="FCN548" s="392"/>
      <c r="FCO548" s="395"/>
      <c r="FCP548" s="396"/>
      <c r="FCQ548" s="397"/>
      <c r="FCR548" s="415"/>
      <c r="FCS548" s="393"/>
      <c r="FCT548" s="392"/>
      <c r="FCU548" s="395"/>
      <c r="FCV548" s="396"/>
      <c r="FCW548" s="397"/>
      <c r="FCX548" s="415"/>
      <c r="FCY548" s="393"/>
      <c r="FCZ548" s="392"/>
      <c r="FDA548" s="395"/>
      <c r="FDB548" s="396"/>
      <c r="FDC548" s="397"/>
      <c r="FDD548" s="415"/>
      <c r="FDE548" s="393"/>
      <c r="FDF548" s="392"/>
      <c r="FDG548" s="395"/>
      <c r="FDH548" s="396"/>
      <c r="FDI548" s="397"/>
      <c r="FDJ548" s="415"/>
      <c r="FDK548" s="393"/>
      <c r="FDL548" s="392"/>
      <c r="FDM548" s="395"/>
      <c r="FDN548" s="396"/>
      <c r="FDO548" s="397"/>
      <c r="FDP548" s="415"/>
      <c r="FDQ548" s="393"/>
      <c r="FDR548" s="392"/>
      <c r="FDS548" s="395"/>
      <c r="FDT548" s="396"/>
      <c r="FDU548" s="397"/>
      <c r="FDV548" s="415"/>
      <c r="FDW548" s="393"/>
      <c r="FDX548" s="392"/>
      <c r="FDY548" s="395"/>
      <c r="FDZ548" s="396"/>
      <c r="FEA548" s="397"/>
      <c r="FEB548" s="415"/>
      <c r="FEC548" s="393"/>
      <c r="FED548" s="392"/>
      <c r="FEE548" s="395"/>
      <c r="FEF548" s="396"/>
      <c r="FEG548" s="397"/>
      <c r="FEH548" s="415"/>
      <c r="FEI548" s="393"/>
      <c r="FEJ548" s="392"/>
      <c r="FEK548" s="395"/>
      <c r="FEL548" s="396"/>
      <c r="FEM548" s="397"/>
      <c r="FEN548" s="415"/>
      <c r="FEO548" s="393"/>
      <c r="FEP548" s="392"/>
      <c r="FEQ548" s="395"/>
      <c r="FER548" s="396"/>
      <c r="FES548" s="397"/>
      <c r="FET548" s="415"/>
      <c r="FEU548" s="393"/>
      <c r="FEV548" s="392"/>
      <c r="FEW548" s="395"/>
      <c r="FEX548" s="396"/>
      <c r="FEY548" s="397"/>
      <c r="FEZ548" s="415"/>
      <c r="FFA548" s="393"/>
      <c r="FFB548" s="392"/>
      <c r="FFC548" s="395"/>
      <c r="FFD548" s="396"/>
      <c r="FFE548" s="397"/>
      <c r="FFF548" s="415"/>
      <c r="FFG548" s="393"/>
      <c r="FFH548" s="392"/>
      <c r="FFI548" s="395"/>
      <c r="FFJ548" s="396"/>
      <c r="FFK548" s="397"/>
      <c r="FFL548" s="415"/>
      <c r="FFM548" s="393"/>
      <c r="FFN548" s="392"/>
      <c r="FFO548" s="395"/>
      <c r="FFP548" s="396"/>
      <c r="FFQ548" s="397"/>
      <c r="FFR548" s="415"/>
      <c r="FFS548" s="393"/>
      <c r="FFT548" s="392"/>
      <c r="FFU548" s="395"/>
      <c r="FFV548" s="396"/>
      <c r="FFW548" s="397"/>
      <c r="FFX548" s="415"/>
      <c r="FFY548" s="393"/>
      <c r="FFZ548" s="392"/>
      <c r="FGA548" s="395"/>
      <c r="FGB548" s="396"/>
      <c r="FGC548" s="397"/>
      <c r="FGD548" s="415"/>
      <c r="FGE548" s="393"/>
      <c r="FGF548" s="392"/>
      <c r="FGG548" s="395"/>
      <c r="FGH548" s="396"/>
      <c r="FGI548" s="397"/>
      <c r="FGJ548" s="415"/>
      <c r="FGK548" s="393"/>
      <c r="FGL548" s="392"/>
      <c r="FGM548" s="395"/>
      <c r="FGN548" s="396"/>
      <c r="FGO548" s="397"/>
      <c r="FGP548" s="415"/>
      <c r="FGQ548" s="393"/>
      <c r="FGR548" s="392"/>
      <c r="FGS548" s="395"/>
      <c r="FGT548" s="396"/>
      <c r="FGU548" s="397"/>
      <c r="FGV548" s="415"/>
      <c r="FGW548" s="393"/>
      <c r="FGX548" s="392"/>
      <c r="FGY548" s="395"/>
      <c r="FGZ548" s="396"/>
      <c r="FHA548" s="397"/>
      <c r="FHB548" s="415"/>
      <c r="FHC548" s="393"/>
      <c r="FHD548" s="392"/>
      <c r="FHE548" s="395"/>
      <c r="FHF548" s="396"/>
      <c r="FHG548" s="397"/>
      <c r="FHH548" s="415"/>
      <c r="FHI548" s="393"/>
      <c r="FHJ548" s="392"/>
      <c r="FHK548" s="395"/>
      <c r="FHL548" s="396"/>
      <c r="FHM548" s="397"/>
      <c r="FHN548" s="415"/>
      <c r="FHO548" s="393"/>
      <c r="FHP548" s="392"/>
      <c r="FHQ548" s="395"/>
      <c r="FHR548" s="396"/>
      <c r="FHS548" s="397"/>
      <c r="FHT548" s="415"/>
      <c r="FHU548" s="393"/>
      <c r="FHV548" s="392"/>
      <c r="FHW548" s="395"/>
      <c r="FHX548" s="396"/>
      <c r="FHY548" s="397"/>
      <c r="FHZ548" s="415"/>
      <c r="FIA548" s="393"/>
      <c r="FIB548" s="392"/>
      <c r="FIC548" s="395"/>
      <c r="FID548" s="396"/>
      <c r="FIE548" s="397"/>
      <c r="FIF548" s="415"/>
      <c r="FIG548" s="393"/>
      <c r="FIH548" s="392"/>
      <c r="FII548" s="395"/>
      <c r="FIJ548" s="396"/>
      <c r="FIK548" s="397"/>
      <c r="FIL548" s="415"/>
      <c r="FIM548" s="393"/>
      <c r="FIN548" s="392"/>
      <c r="FIO548" s="395"/>
      <c r="FIP548" s="396"/>
      <c r="FIQ548" s="397"/>
      <c r="FIR548" s="415"/>
      <c r="FIS548" s="393"/>
      <c r="FIT548" s="392"/>
      <c r="FIU548" s="395"/>
      <c r="FIV548" s="396"/>
      <c r="FIW548" s="397"/>
      <c r="FIX548" s="415"/>
      <c r="FIY548" s="393"/>
      <c r="FIZ548" s="392"/>
      <c r="FJA548" s="395"/>
      <c r="FJB548" s="396"/>
      <c r="FJC548" s="397"/>
      <c r="FJD548" s="415"/>
      <c r="FJE548" s="393"/>
      <c r="FJF548" s="392"/>
      <c r="FJG548" s="395"/>
      <c r="FJH548" s="396"/>
      <c r="FJI548" s="397"/>
      <c r="FJJ548" s="415"/>
      <c r="FJK548" s="393"/>
      <c r="FJL548" s="392"/>
      <c r="FJM548" s="395"/>
      <c r="FJN548" s="396"/>
      <c r="FJO548" s="397"/>
      <c r="FJP548" s="415"/>
      <c r="FJQ548" s="393"/>
      <c r="FJR548" s="392"/>
      <c r="FJS548" s="395"/>
      <c r="FJT548" s="396"/>
      <c r="FJU548" s="397"/>
      <c r="FJV548" s="415"/>
      <c r="FJW548" s="393"/>
      <c r="FJX548" s="392"/>
      <c r="FJY548" s="395"/>
      <c r="FJZ548" s="396"/>
      <c r="FKA548" s="397"/>
      <c r="FKB548" s="415"/>
      <c r="FKC548" s="393"/>
      <c r="FKD548" s="392"/>
      <c r="FKE548" s="395"/>
      <c r="FKF548" s="396"/>
      <c r="FKG548" s="397"/>
      <c r="FKH548" s="415"/>
      <c r="FKI548" s="393"/>
      <c r="FKJ548" s="392"/>
      <c r="FKK548" s="395"/>
      <c r="FKL548" s="396"/>
      <c r="FKM548" s="397"/>
      <c r="FKN548" s="415"/>
      <c r="FKO548" s="393"/>
      <c r="FKP548" s="392"/>
      <c r="FKQ548" s="395"/>
      <c r="FKR548" s="396"/>
      <c r="FKS548" s="397"/>
      <c r="FKT548" s="415"/>
      <c r="FKU548" s="393"/>
      <c r="FKV548" s="392"/>
      <c r="FKW548" s="395"/>
      <c r="FKX548" s="396"/>
      <c r="FKY548" s="397"/>
      <c r="FKZ548" s="415"/>
      <c r="FLA548" s="393"/>
      <c r="FLB548" s="392"/>
      <c r="FLC548" s="395"/>
      <c r="FLD548" s="396"/>
      <c r="FLE548" s="397"/>
      <c r="FLF548" s="415"/>
      <c r="FLG548" s="393"/>
      <c r="FLH548" s="392"/>
      <c r="FLI548" s="395"/>
      <c r="FLJ548" s="396"/>
      <c r="FLK548" s="397"/>
      <c r="FLL548" s="415"/>
      <c r="FLM548" s="393"/>
      <c r="FLN548" s="392"/>
      <c r="FLO548" s="395"/>
      <c r="FLP548" s="396"/>
      <c r="FLQ548" s="397"/>
      <c r="FLR548" s="415"/>
      <c r="FLS548" s="393"/>
      <c r="FLT548" s="392"/>
      <c r="FLU548" s="395"/>
      <c r="FLV548" s="396"/>
      <c r="FLW548" s="397"/>
      <c r="FLX548" s="415"/>
      <c r="FLY548" s="393"/>
      <c r="FLZ548" s="392"/>
      <c r="FMA548" s="395"/>
      <c r="FMB548" s="396"/>
      <c r="FMC548" s="397"/>
      <c r="FMD548" s="415"/>
      <c r="FME548" s="393"/>
      <c r="FMF548" s="392"/>
      <c r="FMG548" s="395"/>
      <c r="FMH548" s="396"/>
      <c r="FMI548" s="397"/>
      <c r="FMJ548" s="415"/>
      <c r="FMK548" s="393"/>
      <c r="FML548" s="392"/>
      <c r="FMM548" s="395"/>
      <c r="FMN548" s="396"/>
      <c r="FMO548" s="397"/>
      <c r="FMP548" s="415"/>
      <c r="FMQ548" s="393"/>
      <c r="FMR548" s="392"/>
      <c r="FMS548" s="395"/>
      <c r="FMT548" s="396"/>
      <c r="FMU548" s="397"/>
      <c r="FMV548" s="415"/>
      <c r="FMW548" s="393"/>
      <c r="FMX548" s="392"/>
      <c r="FMY548" s="395"/>
      <c r="FMZ548" s="396"/>
      <c r="FNA548" s="397"/>
      <c r="FNB548" s="415"/>
      <c r="FNC548" s="393"/>
      <c r="FND548" s="392"/>
      <c r="FNE548" s="395"/>
      <c r="FNF548" s="396"/>
      <c r="FNG548" s="397"/>
      <c r="FNH548" s="415"/>
      <c r="FNI548" s="393"/>
      <c r="FNJ548" s="392"/>
      <c r="FNK548" s="395"/>
      <c r="FNL548" s="396"/>
      <c r="FNM548" s="397"/>
      <c r="FNN548" s="415"/>
      <c r="FNO548" s="393"/>
      <c r="FNP548" s="392"/>
      <c r="FNQ548" s="395"/>
      <c r="FNR548" s="396"/>
      <c r="FNS548" s="397"/>
      <c r="FNT548" s="415"/>
      <c r="FNU548" s="393"/>
      <c r="FNV548" s="392"/>
      <c r="FNW548" s="395"/>
      <c r="FNX548" s="396"/>
      <c r="FNY548" s="397"/>
      <c r="FNZ548" s="415"/>
      <c r="FOA548" s="393"/>
      <c r="FOB548" s="392"/>
      <c r="FOC548" s="395"/>
      <c r="FOD548" s="396"/>
      <c r="FOE548" s="397"/>
      <c r="FOF548" s="415"/>
      <c r="FOG548" s="393"/>
      <c r="FOH548" s="392"/>
      <c r="FOI548" s="395"/>
      <c r="FOJ548" s="396"/>
      <c r="FOK548" s="397"/>
      <c r="FOL548" s="415"/>
      <c r="FOM548" s="393"/>
      <c r="FON548" s="392"/>
      <c r="FOO548" s="395"/>
      <c r="FOP548" s="396"/>
      <c r="FOQ548" s="397"/>
      <c r="FOR548" s="415"/>
      <c r="FOS548" s="393"/>
      <c r="FOT548" s="392"/>
      <c r="FOU548" s="395"/>
      <c r="FOV548" s="396"/>
      <c r="FOW548" s="397"/>
      <c r="FOX548" s="415"/>
      <c r="FOY548" s="393"/>
      <c r="FOZ548" s="392"/>
      <c r="FPA548" s="395"/>
      <c r="FPB548" s="396"/>
      <c r="FPC548" s="397"/>
      <c r="FPD548" s="415"/>
      <c r="FPE548" s="393"/>
      <c r="FPF548" s="392"/>
      <c r="FPG548" s="395"/>
      <c r="FPH548" s="396"/>
      <c r="FPI548" s="397"/>
      <c r="FPJ548" s="415"/>
      <c r="FPK548" s="393"/>
      <c r="FPL548" s="392"/>
      <c r="FPM548" s="395"/>
      <c r="FPN548" s="396"/>
      <c r="FPO548" s="397"/>
      <c r="FPP548" s="415"/>
      <c r="FPQ548" s="393"/>
      <c r="FPR548" s="392"/>
      <c r="FPS548" s="395"/>
      <c r="FPT548" s="396"/>
      <c r="FPU548" s="397"/>
      <c r="FPV548" s="415"/>
      <c r="FPW548" s="393"/>
      <c r="FPX548" s="392"/>
      <c r="FPY548" s="395"/>
      <c r="FPZ548" s="396"/>
      <c r="FQA548" s="397"/>
      <c r="FQB548" s="415"/>
      <c r="FQC548" s="393"/>
      <c r="FQD548" s="392"/>
      <c r="FQE548" s="395"/>
      <c r="FQF548" s="396"/>
      <c r="FQG548" s="397"/>
      <c r="FQH548" s="415"/>
      <c r="FQI548" s="393"/>
      <c r="FQJ548" s="392"/>
      <c r="FQK548" s="395"/>
      <c r="FQL548" s="396"/>
      <c r="FQM548" s="397"/>
      <c r="FQN548" s="415"/>
      <c r="FQO548" s="393"/>
      <c r="FQP548" s="392"/>
      <c r="FQQ548" s="395"/>
      <c r="FQR548" s="396"/>
      <c r="FQS548" s="397"/>
      <c r="FQT548" s="415"/>
      <c r="FQU548" s="393"/>
      <c r="FQV548" s="392"/>
      <c r="FQW548" s="395"/>
      <c r="FQX548" s="396"/>
      <c r="FQY548" s="397"/>
      <c r="FQZ548" s="415"/>
      <c r="FRA548" s="393"/>
      <c r="FRB548" s="392"/>
      <c r="FRC548" s="395"/>
      <c r="FRD548" s="396"/>
      <c r="FRE548" s="397"/>
      <c r="FRF548" s="415"/>
      <c r="FRG548" s="393"/>
      <c r="FRH548" s="392"/>
      <c r="FRI548" s="395"/>
      <c r="FRJ548" s="396"/>
      <c r="FRK548" s="397"/>
      <c r="FRL548" s="415"/>
      <c r="FRM548" s="393"/>
      <c r="FRN548" s="392"/>
      <c r="FRO548" s="395"/>
      <c r="FRP548" s="396"/>
      <c r="FRQ548" s="397"/>
      <c r="FRR548" s="415"/>
      <c r="FRS548" s="393"/>
      <c r="FRT548" s="392"/>
      <c r="FRU548" s="395"/>
      <c r="FRV548" s="396"/>
      <c r="FRW548" s="397"/>
      <c r="FRX548" s="415"/>
      <c r="FRY548" s="393"/>
      <c r="FRZ548" s="392"/>
      <c r="FSA548" s="395"/>
      <c r="FSB548" s="396"/>
      <c r="FSC548" s="397"/>
      <c r="FSD548" s="415"/>
      <c r="FSE548" s="393"/>
      <c r="FSF548" s="392"/>
      <c r="FSG548" s="395"/>
      <c r="FSH548" s="396"/>
      <c r="FSI548" s="397"/>
      <c r="FSJ548" s="415"/>
      <c r="FSK548" s="393"/>
      <c r="FSL548" s="392"/>
      <c r="FSM548" s="395"/>
      <c r="FSN548" s="396"/>
      <c r="FSO548" s="397"/>
      <c r="FSP548" s="415"/>
      <c r="FSQ548" s="393"/>
      <c r="FSR548" s="392"/>
      <c r="FSS548" s="395"/>
      <c r="FST548" s="396"/>
      <c r="FSU548" s="397"/>
      <c r="FSV548" s="415"/>
      <c r="FSW548" s="393"/>
      <c r="FSX548" s="392"/>
      <c r="FSY548" s="395"/>
      <c r="FSZ548" s="396"/>
      <c r="FTA548" s="397"/>
      <c r="FTB548" s="415"/>
      <c r="FTC548" s="393"/>
      <c r="FTD548" s="392"/>
      <c r="FTE548" s="395"/>
      <c r="FTF548" s="396"/>
      <c r="FTG548" s="397"/>
      <c r="FTH548" s="415"/>
      <c r="FTI548" s="393"/>
      <c r="FTJ548" s="392"/>
      <c r="FTK548" s="395"/>
      <c r="FTL548" s="396"/>
      <c r="FTM548" s="397"/>
      <c r="FTN548" s="415"/>
      <c r="FTO548" s="393"/>
      <c r="FTP548" s="392"/>
      <c r="FTQ548" s="395"/>
      <c r="FTR548" s="396"/>
      <c r="FTS548" s="397"/>
      <c r="FTT548" s="415"/>
      <c r="FTU548" s="393"/>
      <c r="FTV548" s="392"/>
      <c r="FTW548" s="395"/>
      <c r="FTX548" s="396"/>
      <c r="FTY548" s="397"/>
      <c r="FTZ548" s="415"/>
      <c r="FUA548" s="393"/>
      <c r="FUB548" s="392"/>
      <c r="FUC548" s="395"/>
      <c r="FUD548" s="396"/>
      <c r="FUE548" s="397"/>
      <c r="FUF548" s="415"/>
      <c r="FUG548" s="393"/>
      <c r="FUH548" s="392"/>
      <c r="FUI548" s="395"/>
      <c r="FUJ548" s="396"/>
      <c r="FUK548" s="397"/>
      <c r="FUL548" s="415"/>
      <c r="FUM548" s="393"/>
      <c r="FUN548" s="392"/>
      <c r="FUO548" s="395"/>
      <c r="FUP548" s="396"/>
      <c r="FUQ548" s="397"/>
      <c r="FUR548" s="415"/>
      <c r="FUS548" s="393"/>
      <c r="FUT548" s="392"/>
      <c r="FUU548" s="395"/>
      <c r="FUV548" s="396"/>
      <c r="FUW548" s="397"/>
      <c r="FUX548" s="415"/>
      <c r="FUY548" s="393"/>
      <c r="FUZ548" s="392"/>
      <c r="FVA548" s="395"/>
      <c r="FVB548" s="396"/>
      <c r="FVC548" s="397"/>
      <c r="FVD548" s="415"/>
      <c r="FVE548" s="393"/>
      <c r="FVF548" s="392"/>
      <c r="FVG548" s="395"/>
      <c r="FVH548" s="396"/>
      <c r="FVI548" s="397"/>
      <c r="FVJ548" s="415"/>
      <c r="FVK548" s="393"/>
      <c r="FVL548" s="392"/>
      <c r="FVM548" s="395"/>
      <c r="FVN548" s="396"/>
      <c r="FVO548" s="397"/>
      <c r="FVP548" s="415"/>
      <c r="FVQ548" s="393"/>
      <c r="FVR548" s="392"/>
      <c r="FVS548" s="395"/>
      <c r="FVT548" s="396"/>
      <c r="FVU548" s="397"/>
      <c r="FVV548" s="415"/>
      <c r="FVW548" s="393"/>
      <c r="FVX548" s="392"/>
      <c r="FVY548" s="395"/>
      <c r="FVZ548" s="396"/>
      <c r="FWA548" s="397"/>
      <c r="FWB548" s="415"/>
      <c r="FWC548" s="393"/>
      <c r="FWD548" s="392"/>
      <c r="FWE548" s="395"/>
      <c r="FWF548" s="396"/>
      <c r="FWG548" s="397"/>
      <c r="FWH548" s="415"/>
      <c r="FWI548" s="393"/>
      <c r="FWJ548" s="392"/>
      <c r="FWK548" s="395"/>
      <c r="FWL548" s="396"/>
      <c r="FWM548" s="397"/>
      <c r="FWN548" s="415"/>
      <c r="FWO548" s="393"/>
      <c r="FWP548" s="392"/>
      <c r="FWQ548" s="395"/>
      <c r="FWR548" s="396"/>
      <c r="FWS548" s="397"/>
      <c r="FWT548" s="415"/>
      <c r="FWU548" s="393"/>
      <c r="FWV548" s="392"/>
      <c r="FWW548" s="395"/>
      <c r="FWX548" s="396"/>
      <c r="FWY548" s="397"/>
      <c r="FWZ548" s="415"/>
      <c r="FXA548" s="393"/>
      <c r="FXB548" s="392"/>
      <c r="FXC548" s="395"/>
      <c r="FXD548" s="396"/>
      <c r="FXE548" s="397"/>
      <c r="FXF548" s="415"/>
      <c r="FXG548" s="393"/>
      <c r="FXH548" s="392"/>
      <c r="FXI548" s="395"/>
      <c r="FXJ548" s="396"/>
      <c r="FXK548" s="397"/>
      <c r="FXL548" s="415"/>
      <c r="FXM548" s="393"/>
      <c r="FXN548" s="392"/>
      <c r="FXO548" s="395"/>
      <c r="FXP548" s="396"/>
      <c r="FXQ548" s="397"/>
      <c r="FXR548" s="415"/>
      <c r="FXS548" s="393"/>
      <c r="FXT548" s="392"/>
      <c r="FXU548" s="395"/>
      <c r="FXV548" s="396"/>
      <c r="FXW548" s="397"/>
      <c r="FXX548" s="415"/>
      <c r="FXY548" s="393"/>
      <c r="FXZ548" s="392"/>
      <c r="FYA548" s="395"/>
      <c r="FYB548" s="396"/>
      <c r="FYC548" s="397"/>
      <c r="FYD548" s="415"/>
      <c r="FYE548" s="393"/>
      <c r="FYF548" s="392"/>
      <c r="FYG548" s="395"/>
      <c r="FYH548" s="396"/>
      <c r="FYI548" s="397"/>
      <c r="FYJ548" s="415"/>
      <c r="FYK548" s="393"/>
      <c r="FYL548" s="392"/>
      <c r="FYM548" s="395"/>
      <c r="FYN548" s="396"/>
      <c r="FYO548" s="397"/>
      <c r="FYP548" s="415"/>
      <c r="FYQ548" s="393"/>
      <c r="FYR548" s="392"/>
      <c r="FYS548" s="395"/>
      <c r="FYT548" s="396"/>
      <c r="FYU548" s="397"/>
      <c r="FYV548" s="415"/>
      <c r="FYW548" s="393"/>
      <c r="FYX548" s="392"/>
      <c r="FYY548" s="395"/>
      <c r="FYZ548" s="396"/>
      <c r="FZA548" s="397"/>
      <c r="FZB548" s="415"/>
      <c r="FZC548" s="393"/>
      <c r="FZD548" s="392"/>
      <c r="FZE548" s="395"/>
      <c r="FZF548" s="396"/>
      <c r="FZG548" s="397"/>
      <c r="FZH548" s="415"/>
      <c r="FZI548" s="393"/>
      <c r="FZJ548" s="392"/>
      <c r="FZK548" s="395"/>
      <c r="FZL548" s="396"/>
      <c r="FZM548" s="397"/>
      <c r="FZN548" s="415"/>
      <c r="FZO548" s="393"/>
      <c r="FZP548" s="392"/>
      <c r="FZQ548" s="395"/>
      <c r="FZR548" s="396"/>
      <c r="FZS548" s="397"/>
      <c r="FZT548" s="415"/>
      <c r="FZU548" s="393"/>
      <c r="FZV548" s="392"/>
      <c r="FZW548" s="395"/>
      <c r="FZX548" s="396"/>
      <c r="FZY548" s="397"/>
      <c r="FZZ548" s="415"/>
      <c r="GAA548" s="393"/>
      <c r="GAB548" s="392"/>
      <c r="GAC548" s="395"/>
      <c r="GAD548" s="396"/>
      <c r="GAE548" s="397"/>
      <c r="GAF548" s="415"/>
      <c r="GAG548" s="393"/>
      <c r="GAH548" s="392"/>
      <c r="GAI548" s="395"/>
      <c r="GAJ548" s="396"/>
      <c r="GAK548" s="397"/>
      <c r="GAL548" s="415"/>
      <c r="GAM548" s="393"/>
      <c r="GAN548" s="392"/>
      <c r="GAO548" s="395"/>
      <c r="GAP548" s="396"/>
      <c r="GAQ548" s="397"/>
      <c r="GAR548" s="415"/>
      <c r="GAS548" s="393"/>
      <c r="GAT548" s="392"/>
      <c r="GAU548" s="395"/>
      <c r="GAV548" s="396"/>
      <c r="GAW548" s="397"/>
      <c r="GAX548" s="415"/>
      <c r="GAY548" s="393"/>
      <c r="GAZ548" s="392"/>
      <c r="GBA548" s="395"/>
      <c r="GBB548" s="396"/>
      <c r="GBC548" s="397"/>
      <c r="GBD548" s="415"/>
      <c r="GBE548" s="393"/>
      <c r="GBF548" s="392"/>
      <c r="GBG548" s="395"/>
      <c r="GBH548" s="396"/>
      <c r="GBI548" s="397"/>
      <c r="GBJ548" s="415"/>
      <c r="GBK548" s="393"/>
      <c r="GBL548" s="392"/>
      <c r="GBM548" s="395"/>
      <c r="GBN548" s="396"/>
      <c r="GBO548" s="397"/>
      <c r="GBP548" s="415"/>
      <c r="GBQ548" s="393"/>
      <c r="GBR548" s="392"/>
      <c r="GBS548" s="395"/>
      <c r="GBT548" s="396"/>
      <c r="GBU548" s="397"/>
      <c r="GBV548" s="415"/>
      <c r="GBW548" s="393"/>
      <c r="GBX548" s="392"/>
      <c r="GBY548" s="395"/>
      <c r="GBZ548" s="396"/>
      <c r="GCA548" s="397"/>
      <c r="GCB548" s="415"/>
      <c r="GCC548" s="393"/>
      <c r="GCD548" s="392"/>
      <c r="GCE548" s="395"/>
      <c r="GCF548" s="396"/>
      <c r="GCG548" s="397"/>
      <c r="GCH548" s="415"/>
      <c r="GCI548" s="393"/>
      <c r="GCJ548" s="392"/>
      <c r="GCK548" s="395"/>
      <c r="GCL548" s="396"/>
      <c r="GCM548" s="397"/>
      <c r="GCN548" s="415"/>
      <c r="GCO548" s="393"/>
      <c r="GCP548" s="392"/>
      <c r="GCQ548" s="395"/>
      <c r="GCR548" s="396"/>
      <c r="GCS548" s="397"/>
      <c r="GCT548" s="415"/>
      <c r="GCU548" s="393"/>
      <c r="GCV548" s="392"/>
      <c r="GCW548" s="395"/>
      <c r="GCX548" s="396"/>
      <c r="GCY548" s="397"/>
      <c r="GCZ548" s="415"/>
      <c r="GDA548" s="393"/>
      <c r="GDB548" s="392"/>
      <c r="GDC548" s="395"/>
      <c r="GDD548" s="396"/>
      <c r="GDE548" s="397"/>
      <c r="GDF548" s="415"/>
      <c r="GDG548" s="393"/>
      <c r="GDH548" s="392"/>
      <c r="GDI548" s="395"/>
      <c r="GDJ548" s="396"/>
      <c r="GDK548" s="397"/>
      <c r="GDL548" s="415"/>
      <c r="GDM548" s="393"/>
      <c r="GDN548" s="392"/>
      <c r="GDO548" s="395"/>
      <c r="GDP548" s="396"/>
      <c r="GDQ548" s="397"/>
      <c r="GDR548" s="415"/>
      <c r="GDS548" s="393"/>
      <c r="GDT548" s="392"/>
      <c r="GDU548" s="395"/>
      <c r="GDV548" s="396"/>
      <c r="GDW548" s="397"/>
      <c r="GDX548" s="415"/>
      <c r="GDY548" s="393"/>
      <c r="GDZ548" s="392"/>
      <c r="GEA548" s="395"/>
      <c r="GEB548" s="396"/>
      <c r="GEC548" s="397"/>
      <c r="GED548" s="415"/>
      <c r="GEE548" s="393"/>
      <c r="GEF548" s="392"/>
      <c r="GEG548" s="395"/>
      <c r="GEH548" s="396"/>
      <c r="GEI548" s="397"/>
      <c r="GEJ548" s="415"/>
      <c r="GEK548" s="393"/>
      <c r="GEL548" s="392"/>
      <c r="GEM548" s="395"/>
      <c r="GEN548" s="396"/>
      <c r="GEO548" s="397"/>
      <c r="GEP548" s="415"/>
      <c r="GEQ548" s="393"/>
      <c r="GER548" s="392"/>
      <c r="GES548" s="395"/>
      <c r="GET548" s="396"/>
      <c r="GEU548" s="397"/>
      <c r="GEV548" s="415"/>
      <c r="GEW548" s="393"/>
      <c r="GEX548" s="392"/>
      <c r="GEY548" s="395"/>
      <c r="GEZ548" s="396"/>
      <c r="GFA548" s="397"/>
      <c r="GFB548" s="415"/>
      <c r="GFC548" s="393"/>
      <c r="GFD548" s="392"/>
      <c r="GFE548" s="395"/>
      <c r="GFF548" s="396"/>
      <c r="GFG548" s="397"/>
      <c r="GFH548" s="415"/>
      <c r="GFI548" s="393"/>
      <c r="GFJ548" s="392"/>
      <c r="GFK548" s="395"/>
      <c r="GFL548" s="396"/>
      <c r="GFM548" s="397"/>
      <c r="GFN548" s="415"/>
      <c r="GFO548" s="393"/>
      <c r="GFP548" s="392"/>
      <c r="GFQ548" s="395"/>
      <c r="GFR548" s="396"/>
      <c r="GFS548" s="397"/>
      <c r="GFT548" s="415"/>
      <c r="GFU548" s="393"/>
      <c r="GFV548" s="392"/>
      <c r="GFW548" s="395"/>
      <c r="GFX548" s="396"/>
      <c r="GFY548" s="397"/>
      <c r="GFZ548" s="415"/>
      <c r="GGA548" s="393"/>
      <c r="GGB548" s="392"/>
      <c r="GGC548" s="395"/>
      <c r="GGD548" s="396"/>
      <c r="GGE548" s="397"/>
      <c r="GGF548" s="415"/>
      <c r="GGG548" s="393"/>
      <c r="GGH548" s="392"/>
      <c r="GGI548" s="395"/>
      <c r="GGJ548" s="396"/>
      <c r="GGK548" s="397"/>
      <c r="GGL548" s="415"/>
      <c r="GGM548" s="393"/>
      <c r="GGN548" s="392"/>
      <c r="GGO548" s="395"/>
      <c r="GGP548" s="396"/>
      <c r="GGQ548" s="397"/>
      <c r="GGR548" s="415"/>
      <c r="GGS548" s="393"/>
      <c r="GGT548" s="392"/>
      <c r="GGU548" s="395"/>
      <c r="GGV548" s="396"/>
      <c r="GGW548" s="397"/>
      <c r="GGX548" s="415"/>
      <c r="GGY548" s="393"/>
      <c r="GGZ548" s="392"/>
      <c r="GHA548" s="395"/>
      <c r="GHB548" s="396"/>
      <c r="GHC548" s="397"/>
      <c r="GHD548" s="415"/>
      <c r="GHE548" s="393"/>
      <c r="GHF548" s="392"/>
      <c r="GHG548" s="395"/>
      <c r="GHH548" s="396"/>
      <c r="GHI548" s="397"/>
      <c r="GHJ548" s="415"/>
      <c r="GHK548" s="393"/>
      <c r="GHL548" s="392"/>
      <c r="GHM548" s="395"/>
      <c r="GHN548" s="396"/>
      <c r="GHO548" s="397"/>
      <c r="GHP548" s="415"/>
      <c r="GHQ548" s="393"/>
      <c r="GHR548" s="392"/>
      <c r="GHS548" s="395"/>
      <c r="GHT548" s="396"/>
      <c r="GHU548" s="397"/>
      <c r="GHV548" s="415"/>
      <c r="GHW548" s="393"/>
      <c r="GHX548" s="392"/>
      <c r="GHY548" s="395"/>
      <c r="GHZ548" s="396"/>
      <c r="GIA548" s="397"/>
      <c r="GIB548" s="415"/>
      <c r="GIC548" s="393"/>
      <c r="GID548" s="392"/>
      <c r="GIE548" s="395"/>
      <c r="GIF548" s="396"/>
      <c r="GIG548" s="397"/>
      <c r="GIH548" s="415"/>
      <c r="GII548" s="393"/>
      <c r="GIJ548" s="392"/>
      <c r="GIK548" s="395"/>
      <c r="GIL548" s="396"/>
      <c r="GIM548" s="397"/>
      <c r="GIN548" s="415"/>
      <c r="GIO548" s="393"/>
      <c r="GIP548" s="392"/>
      <c r="GIQ548" s="395"/>
      <c r="GIR548" s="396"/>
      <c r="GIS548" s="397"/>
      <c r="GIT548" s="415"/>
      <c r="GIU548" s="393"/>
      <c r="GIV548" s="392"/>
      <c r="GIW548" s="395"/>
      <c r="GIX548" s="396"/>
      <c r="GIY548" s="397"/>
      <c r="GIZ548" s="415"/>
      <c r="GJA548" s="393"/>
      <c r="GJB548" s="392"/>
      <c r="GJC548" s="395"/>
      <c r="GJD548" s="396"/>
      <c r="GJE548" s="397"/>
      <c r="GJF548" s="415"/>
      <c r="GJG548" s="393"/>
      <c r="GJH548" s="392"/>
      <c r="GJI548" s="395"/>
      <c r="GJJ548" s="396"/>
      <c r="GJK548" s="397"/>
      <c r="GJL548" s="415"/>
      <c r="GJM548" s="393"/>
      <c r="GJN548" s="392"/>
      <c r="GJO548" s="395"/>
      <c r="GJP548" s="396"/>
      <c r="GJQ548" s="397"/>
      <c r="GJR548" s="415"/>
      <c r="GJS548" s="393"/>
      <c r="GJT548" s="392"/>
      <c r="GJU548" s="395"/>
      <c r="GJV548" s="396"/>
      <c r="GJW548" s="397"/>
      <c r="GJX548" s="415"/>
      <c r="GJY548" s="393"/>
      <c r="GJZ548" s="392"/>
      <c r="GKA548" s="395"/>
      <c r="GKB548" s="396"/>
      <c r="GKC548" s="397"/>
      <c r="GKD548" s="415"/>
      <c r="GKE548" s="393"/>
      <c r="GKF548" s="392"/>
      <c r="GKG548" s="395"/>
      <c r="GKH548" s="396"/>
      <c r="GKI548" s="397"/>
      <c r="GKJ548" s="415"/>
      <c r="GKK548" s="393"/>
      <c r="GKL548" s="392"/>
      <c r="GKM548" s="395"/>
      <c r="GKN548" s="396"/>
      <c r="GKO548" s="397"/>
      <c r="GKP548" s="415"/>
      <c r="GKQ548" s="393"/>
      <c r="GKR548" s="392"/>
      <c r="GKS548" s="395"/>
      <c r="GKT548" s="396"/>
      <c r="GKU548" s="397"/>
      <c r="GKV548" s="415"/>
      <c r="GKW548" s="393"/>
      <c r="GKX548" s="392"/>
      <c r="GKY548" s="395"/>
      <c r="GKZ548" s="396"/>
      <c r="GLA548" s="397"/>
      <c r="GLB548" s="415"/>
      <c r="GLC548" s="393"/>
      <c r="GLD548" s="392"/>
      <c r="GLE548" s="395"/>
      <c r="GLF548" s="396"/>
      <c r="GLG548" s="397"/>
      <c r="GLH548" s="415"/>
      <c r="GLI548" s="393"/>
      <c r="GLJ548" s="392"/>
      <c r="GLK548" s="395"/>
      <c r="GLL548" s="396"/>
      <c r="GLM548" s="397"/>
      <c r="GLN548" s="415"/>
      <c r="GLO548" s="393"/>
      <c r="GLP548" s="392"/>
      <c r="GLQ548" s="395"/>
      <c r="GLR548" s="396"/>
      <c r="GLS548" s="397"/>
      <c r="GLT548" s="415"/>
      <c r="GLU548" s="393"/>
      <c r="GLV548" s="392"/>
      <c r="GLW548" s="395"/>
      <c r="GLX548" s="396"/>
      <c r="GLY548" s="397"/>
      <c r="GLZ548" s="415"/>
      <c r="GMA548" s="393"/>
      <c r="GMB548" s="392"/>
      <c r="GMC548" s="395"/>
      <c r="GMD548" s="396"/>
      <c r="GME548" s="397"/>
      <c r="GMF548" s="415"/>
      <c r="GMG548" s="393"/>
      <c r="GMH548" s="392"/>
      <c r="GMI548" s="395"/>
      <c r="GMJ548" s="396"/>
      <c r="GMK548" s="397"/>
      <c r="GML548" s="415"/>
      <c r="GMM548" s="393"/>
      <c r="GMN548" s="392"/>
      <c r="GMO548" s="395"/>
      <c r="GMP548" s="396"/>
      <c r="GMQ548" s="397"/>
      <c r="GMR548" s="415"/>
      <c r="GMS548" s="393"/>
      <c r="GMT548" s="392"/>
      <c r="GMU548" s="395"/>
      <c r="GMV548" s="396"/>
      <c r="GMW548" s="397"/>
      <c r="GMX548" s="415"/>
      <c r="GMY548" s="393"/>
      <c r="GMZ548" s="392"/>
      <c r="GNA548" s="395"/>
      <c r="GNB548" s="396"/>
      <c r="GNC548" s="397"/>
      <c r="GND548" s="415"/>
      <c r="GNE548" s="393"/>
      <c r="GNF548" s="392"/>
      <c r="GNG548" s="395"/>
      <c r="GNH548" s="396"/>
      <c r="GNI548" s="397"/>
      <c r="GNJ548" s="415"/>
      <c r="GNK548" s="393"/>
      <c r="GNL548" s="392"/>
      <c r="GNM548" s="395"/>
      <c r="GNN548" s="396"/>
      <c r="GNO548" s="397"/>
      <c r="GNP548" s="415"/>
      <c r="GNQ548" s="393"/>
      <c r="GNR548" s="392"/>
      <c r="GNS548" s="395"/>
      <c r="GNT548" s="396"/>
      <c r="GNU548" s="397"/>
      <c r="GNV548" s="415"/>
      <c r="GNW548" s="393"/>
      <c r="GNX548" s="392"/>
      <c r="GNY548" s="395"/>
      <c r="GNZ548" s="396"/>
      <c r="GOA548" s="397"/>
      <c r="GOB548" s="415"/>
      <c r="GOC548" s="393"/>
      <c r="GOD548" s="392"/>
      <c r="GOE548" s="395"/>
      <c r="GOF548" s="396"/>
      <c r="GOG548" s="397"/>
      <c r="GOH548" s="415"/>
      <c r="GOI548" s="393"/>
      <c r="GOJ548" s="392"/>
      <c r="GOK548" s="395"/>
      <c r="GOL548" s="396"/>
      <c r="GOM548" s="397"/>
      <c r="GON548" s="415"/>
      <c r="GOO548" s="393"/>
      <c r="GOP548" s="392"/>
      <c r="GOQ548" s="395"/>
      <c r="GOR548" s="396"/>
      <c r="GOS548" s="397"/>
      <c r="GOT548" s="415"/>
      <c r="GOU548" s="393"/>
      <c r="GOV548" s="392"/>
      <c r="GOW548" s="395"/>
      <c r="GOX548" s="396"/>
      <c r="GOY548" s="397"/>
      <c r="GOZ548" s="415"/>
      <c r="GPA548" s="393"/>
      <c r="GPB548" s="392"/>
      <c r="GPC548" s="395"/>
      <c r="GPD548" s="396"/>
      <c r="GPE548" s="397"/>
      <c r="GPF548" s="415"/>
      <c r="GPG548" s="393"/>
      <c r="GPH548" s="392"/>
      <c r="GPI548" s="395"/>
      <c r="GPJ548" s="396"/>
      <c r="GPK548" s="397"/>
      <c r="GPL548" s="415"/>
      <c r="GPM548" s="393"/>
      <c r="GPN548" s="392"/>
      <c r="GPO548" s="395"/>
      <c r="GPP548" s="396"/>
      <c r="GPQ548" s="397"/>
      <c r="GPR548" s="415"/>
      <c r="GPS548" s="393"/>
      <c r="GPT548" s="392"/>
      <c r="GPU548" s="395"/>
      <c r="GPV548" s="396"/>
      <c r="GPW548" s="397"/>
      <c r="GPX548" s="415"/>
      <c r="GPY548" s="393"/>
      <c r="GPZ548" s="392"/>
      <c r="GQA548" s="395"/>
      <c r="GQB548" s="396"/>
      <c r="GQC548" s="397"/>
      <c r="GQD548" s="415"/>
      <c r="GQE548" s="393"/>
      <c r="GQF548" s="392"/>
      <c r="GQG548" s="395"/>
      <c r="GQH548" s="396"/>
      <c r="GQI548" s="397"/>
      <c r="GQJ548" s="415"/>
      <c r="GQK548" s="393"/>
      <c r="GQL548" s="392"/>
      <c r="GQM548" s="395"/>
      <c r="GQN548" s="396"/>
      <c r="GQO548" s="397"/>
      <c r="GQP548" s="415"/>
      <c r="GQQ548" s="393"/>
      <c r="GQR548" s="392"/>
      <c r="GQS548" s="395"/>
      <c r="GQT548" s="396"/>
      <c r="GQU548" s="397"/>
      <c r="GQV548" s="415"/>
      <c r="GQW548" s="393"/>
      <c r="GQX548" s="392"/>
      <c r="GQY548" s="395"/>
      <c r="GQZ548" s="396"/>
      <c r="GRA548" s="397"/>
      <c r="GRB548" s="415"/>
      <c r="GRC548" s="393"/>
      <c r="GRD548" s="392"/>
      <c r="GRE548" s="395"/>
      <c r="GRF548" s="396"/>
      <c r="GRG548" s="397"/>
      <c r="GRH548" s="415"/>
      <c r="GRI548" s="393"/>
      <c r="GRJ548" s="392"/>
      <c r="GRK548" s="395"/>
      <c r="GRL548" s="396"/>
      <c r="GRM548" s="397"/>
      <c r="GRN548" s="415"/>
      <c r="GRO548" s="393"/>
      <c r="GRP548" s="392"/>
      <c r="GRQ548" s="395"/>
      <c r="GRR548" s="396"/>
      <c r="GRS548" s="397"/>
      <c r="GRT548" s="415"/>
      <c r="GRU548" s="393"/>
      <c r="GRV548" s="392"/>
      <c r="GRW548" s="395"/>
      <c r="GRX548" s="396"/>
      <c r="GRY548" s="397"/>
      <c r="GRZ548" s="415"/>
      <c r="GSA548" s="393"/>
      <c r="GSB548" s="392"/>
      <c r="GSC548" s="395"/>
      <c r="GSD548" s="396"/>
      <c r="GSE548" s="397"/>
      <c r="GSF548" s="415"/>
      <c r="GSG548" s="393"/>
      <c r="GSH548" s="392"/>
      <c r="GSI548" s="395"/>
      <c r="GSJ548" s="396"/>
      <c r="GSK548" s="397"/>
      <c r="GSL548" s="415"/>
      <c r="GSM548" s="393"/>
      <c r="GSN548" s="392"/>
      <c r="GSO548" s="395"/>
      <c r="GSP548" s="396"/>
      <c r="GSQ548" s="397"/>
      <c r="GSR548" s="415"/>
      <c r="GSS548" s="393"/>
      <c r="GST548" s="392"/>
      <c r="GSU548" s="395"/>
      <c r="GSV548" s="396"/>
      <c r="GSW548" s="397"/>
      <c r="GSX548" s="415"/>
      <c r="GSY548" s="393"/>
      <c r="GSZ548" s="392"/>
      <c r="GTA548" s="395"/>
      <c r="GTB548" s="396"/>
      <c r="GTC548" s="397"/>
      <c r="GTD548" s="415"/>
      <c r="GTE548" s="393"/>
      <c r="GTF548" s="392"/>
      <c r="GTG548" s="395"/>
      <c r="GTH548" s="396"/>
      <c r="GTI548" s="397"/>
      <c r="GTJ548" s="415"/>
      <c r="GTK548" s="393"/>
      <c r="GTL548" s="392"/>
      <c r="GTM548" s="395"/>
      <c r="GTN548" s="396"/>
      <c r="GTO548" s="397"/>
      <c r="GTP548" s="415"/>
      <c r="GTQ548" s="393"/>
      <c r="GTR548" s="392"/>
      <c r="GTS548" s="395"/>
      <c r="GTT548" s="396"/>
      <c r="GTU548" s="397"/>
      <c r="GTV548" s="415"/>
      <c r="GTW548" s="393"/>
      <c r="GTX548" s="392"/>
      <c r="GTY548" s="395"/>
      <c r="GTZ548" s="396"/>
      <c r="GUA548" s="397"/>
      <c r="GUB548" s="415"/>
      <c r="GUC548" s="393"/>
      <c r="GUD548" s="392"/>
      <c r="GUE548" s="395"/>
      <c r="GUF548" s="396"/>
      <c r="GUG548" s="397"/>
      <c r="GUH548" s="415"/>
      <c r="GUI548" s="393"/>
      <c r="GUJ548" s="392"/>
      <c r="GUK548" s="395"/>
      <c r="GUL548" s="396"/>
      <c r="GUM548" s="397"/>
      <c r="GUN548" s="415"/>
      <c r="GUO548" s="393"/>
      <c r="GUP548" s="392"/>
      <c r="GUQ548" s="395"/>
      <c r="GUR548" s="396"/>
      <c r="GUS548" s="397"/>
      <c r="GUT548" s="415"/>
      <c r="GUU548" s="393"/>
      <c r="GUV548" s="392"/>
      <c r="GUW548" s="395"/>
      <c r="GUX548" s="396"/>
      <c r="GUY548" s="397"/>
      <c r="GUZ548" s="415"/>
      <c r="GVA548" s="393"/>
      <c r="GVB548" s="392"/>
      <c r="GVC548" s="395"/>
      <c r="GVD548" s="396"/>
      <c r="GVE548" s="397"/>
      <c r="GVF548" s="415"/>
      <c r="GVG548" s="393"/>
      <c r="GVH548" s="392"/>
      <c r="GVI548" s="395"/>
      <c r="GVJ548" s="396"/>
      <c r="GVK548" s="397"/>
      <c r="GVL548" s="415"/>
      <c r="GVM548" s="393"/>
      <c r="GVN548" s="392"/>
      <c r="GVO548" s="395"/>
      <c r="GVP548" s="396"/>
      <c r="GVQ548" s="397"/>
      <c r="GVR548" s="415"/>
      <c r="GVS548" s="393"/>
      <c r="GVT548" s="392"/>
      <c r="GVU548" s="395"/>
      <c r="GVV548" s="396"/>
      <c r="GVW548" s="397"/>
      <c r="GVX548" s="415"/>
      <c r="GVY548" s="393"/>
      <c r="GVZ548" s="392"/>
      <c r="GWA548" s="395"/>
      <c r="GWB548" s="396"/>
      <c r="GWC548" s="397"/>
      <c r="GWD548" s="415"/>
      <c r="GWE548" s="393"/>
      <c r="GWF548" s="392"/>
      <c r="GWG548" s="395"/>
      <c r="GWH548" s="396"/>
      <c r="GWI548" s="397"/>
      <c r="GWJ548" s="415"/>
      <c r="GWK548" s="393"/>
      <c r="GWL548" s="392"/>
      <c r="GWM548" s="395"/>
      <c r="GWN548" s="396"/>
      <c r="GWO548" s="397"/>
      <c r="GWP548" s="415"/>
      <c r="GWQ548" s="393"/>
      <c r="GWR548" s="392"/>
      <c r="GWS548" s="395"/>
      <c r="GWT548" s="396"/>
      <c r="GWU548" s="397"/>
      <c r="GWV548" s="415"/>
      <c r="GWW548" s="393"/>
      <c r="GWX548" s="392"/>
      <c r="GWY548" s="395"/>
      <c r="GWZ548" s="396"/>
      <c r="GXA548" s="397"/>
      <c r="GXB548" s="415"/>
      <c r="GXC548" s="393"/>
      <c r="GXD548" s="392"/>
      <c r="GXE548" s="395"/>
      <c r="GXF548" s="396"/>
      <c r="GXG548" s="397"/>
      <c r="GXH548" s="415"/>
      <c r="GXI548" s="393"/>
      <c r="GXJ548" s="392"/>
      <c r="GXK548" s="395"/>
      <c r="GXL548" s="396"/>
      <c r="GXM548" s="397"/>
      <c r="GXN548" s="415"/>
      <c r="GXO548" s="393"/>
      <c r="GXP548" s="392"/>
      <c r="GXQ548" s="395"/>
      <c r="GXR548" s="396"/>
      <c r="GXS548" s="397"/>
      <c r="GXT548" s="415"/>
      <c r="GXU548" s="393"/>
      <c r="GXV548" s="392"/>
      <c r="GXW548" s="395"/>
      <c r="GXX548" s="396"/>
      <c r="GXY548" s="397"/>
      <c r="GXZ548" s="415"/>
      <c r="GYA548" s="393"/>
      <c r="GYB548" s="392"/>
      <c r="GYC548" s="395"/>
      <c r="GYD548" s="396"/>
      <c r="GYE548" s="397"/>
      <c r="GYF548" s="415"/>
      <c r="GYG548" s="393"/>
      <c r="GYH548" s="392"/>
      <c r="GYI548" s="395"/>
      <c r="GYJ548" s="396"/>
      <c r="GYK548" s="397"/>
      <c r="GYL548" s="415"/>
      <c r="GYM548" s="393"/>
      <c r="GYN548" s="392"/>
      <c r="GYO548" s="395"/>
      <c r="GYP548" s="396"/>
      <c r="GYQ548" s="397"/>
      <c r="GYR548" s="415"/>
      <c r="GYS548" s="393"/>
      <c r="GYT548" s="392"/>
      <c r="GYU548" s="395"/>
      <c r="GYV548" s="396"/>
      <c r="GYW548" s="397"/>
      <c r="GYX548" s="415"/>
      <c r="GYY548" s="393"/>
      <c r="GYZ548" s="392"/>
      <c r="GZA548" s="395"/>
      <c r="GZB548" s="396"/>
      <c r="GZC548" s="397"/>
      <c r="GZD548" s="415"/>
      <c r="GZE548" s="393"/>
      <c r="GZF548" s="392"/>
      <c r="GZG548" s="395"/>
      <c r="GZH548" s="396"/>
      <c r="GZI548" s="397"/>
      <c r="GZJ548" s="415"/>
      <c r="GZK548" s="393"/>
      <c r="GZL548" s="392"/>
      <c r="GZM548" s="395"/>
      <c r="GZN548" s="396"/>
      <c r="GZO548" s="397"/>
      <c r="GZP548" s="415"/>
      <c r="GZQ548" s="393"/>
      <c r="GZR548" s="392"/>
      <c r="GZS548" s="395"/>
      <c r="GZT548" s="396"/>
      <c r="GZU548" s="397"/>
      <c r="GZV548" s="415"/>
      <c r="GZW548" s="393"/>
      <c r="GZX548" s="392"/>
      <c r="GZY548" s="395"/>
      <c r="GZZ548" s="396"/>
      <c r="HAA548" s="397"/>
      <c r="HAB548" s="415"/>
      <c r="HAC548" s="393"/>
      <c r="HAD548" s="392"/>
      <c r="HAE548" s="395"/>
      <c r="HAF548" s="396"/>
      <c r="HAG548" s="397"/>
      <c r="HAH548" s="415"/>
      <c r="HAI548" s="393"/>
      <c r="HAJ548" s="392"/>
      <c r="HAK548" s="395"/>
      <c r="HAL548" s="396"/>
      <c r="HAM548" s="397"/>
      <c r="HAN548" s="415"/>
      <c r="HAO548" s="393"/>
      <c r="HAP548" s="392"/>
      <c r="HAQ548" s="395"/>
      <c r="HAR548" s="396"/>
      <c r="HAS548" s="397"/>
      <c r="HAT548" s="415"/>
      <c r="HAU548" s="393"/>
      <c r="HAV548" s="392"/>
      <c r="HAW548" s="395"/>
      <c r="HAX548" s="396"/>
      <c r="HAY548" s="397"/>
      <c r="HAZ548" s="415"/>
      <c r="HBA548" s="393"/>
      <c r="HBB548" s="392"/>
      <c r="HBC548" s="395"/>
      <c r="HBD548" s="396"/>
      <c r="HBE548" s="397"/>
      <c r="HBF548" s="415"/>
      <c r="HBG548" s="393"/>
      <c r="HBH548" s="392"/>
      <c r="HBI548" s="395"/>
      <c r="HBJ548" s="396"/>
      <c r="HBK548" s="397"/>
      <c r="HBL548" s="415"/>
      <c r="HBM548" s="393"/>
      <c r="HBN548" s="392"/>
      <c r="HBO548" s="395"/>
      <c r="HBP548" s="396"/>
      <c r="HBQ548" s="397"/>
      <c r="HBR548" s="415"/>
      <c r="HBS548" s="393"/>
      <c r="HBT548" s="392"/>
      <c r="HBU548" s="395"/>
      <c r="HBV548" s="396"/>
      <c r="HBW548" s="397"/>
      <c r="HBX548" s="415"/>
      <c r="HBY548" s="393"/>
      <c r="HBZ548" s="392"/>
      <c r="HCA548" s="395"/>
      <c r="HCB548" s="396"/>
      <c r="HCC548" s="397"/>
      <c r="HCD548" s="415"/>
      <c r="HCE548" s="393"/>
      <c r="HCF548" s="392"/>
      <c r="HCG548" s="395"/>
      <c r="HCH548" s="396"/>
      <c r="HCI548" s="397"/>
      <c r="HCJ548" s="415"/>
      <c r="HCK548" s="393"/>
      <c r="HCL548" s="392"/>
      <c r="HCM548" s="395"/>
      <c r="HCN548" s="396"/>
      <c r="HCO548" s="397"/>
      <c r="HCP548" s="415"/>
      <c r="HCQ548" s="393"/>
      <c r="HCR548" s="392"/>
      <c r="HCS548" s="395"/>
      <c r="HCT548" s="396"/>
      <c r="HCU548" s="397"/>
      <c r="HCV548" s="415"/>
      <c r="HCW548" s="393"/>
      <c r="HCX548" s="392"/>
      <c r="HCY548" s="395"/>
      <c r="HCZ548" s="396"/>
      <c r="HDA548" s="397"/>
      <c r="HDB548" s="415"/>
      <c r="HDC548" s="393"/>
      <c r="HDD548" s="392"/>
      <c r="HDE548" s="395"/>
      <c r="HDF548" s="396"/>
      <c r="HDG548" s="397"/>
      <c r="HDH548" s="415"/>
      <c r="HDI548" s="393"/>
      <c r="HDJ548" s="392"/>
      <c r="HDK548" s="395"/>
      <c r="HDL548" s="396"/>
      <c r="HDM548" s="397"/>
      <c r="HDN548" s="415"/>
      <c r="HDO548" s="393"/>
      <c r="HDP548" s="392"/>
      <c r="HDQ548" s="395"/>
      <c r="HDR548" s="396"/>
      <c r="HDS548" s="397"/>
      <c r="HDT548" s="415"/>
      <c r="HDU548" s="393"/>
      <c r="HDV548" s="392"/>
      <c r="HDW548" s="395"/>
      <c r="HDX548" s="396"/>
      <c r="HDY548" s="397"/>
      <c r="HDZ548" s="415"/>
      <c r="HEA548" s="393"/>
      <c r="HEB548" s="392"/>
      <c r="HEC548" s="395"/>
      <c r="HED548" s="396"/>
      <c r="HEE548" s="397"/>
      <c r="HEF548" s="415"/>
      <c r="HEG548" s="393"/>
      <c r="HEH548" s="392"/>
      <c r="HEI548" s="395"/>
      <c r="HEJ548" s="396"/>
      <c r="HEK548" s="397"/>
      <c r="HEL548" s="415"/>
      <c r="HEM548" s="393"/>
      <c r="HEN548" s="392"/>
      <c r="HEO548" s="395"/>
      <c r="HEP548" s="396"/>
      <c r="HEQ548" s="397"/>
      <c r="HER548" s="415"/>
      <c r="HES548" s="393"/>
      <c r="HET548" s="392"/>
      <c r="HEU548" s="395"/>
      <c r="HEV548" s="396"/>
      <c r="HEW548" s="397"/>
      <c r="HEX548" s="415"/>
      <c r="HEY548" s="393"/>
      <c r="HEZ548" s="392"/>
      <c r="HFA548" s="395"/>
      <c r="HFB548" s="396"/>
      <c r="HFC548" s="397"/>
      <c r="HFD548" s="415"/>
      <c r="HFE548" s="393"/>
      <c r="HFF548" s="392"/>
      <c r="HFG548" s="395"/>
      <c r="HFH548" s="396"/>
      <c r="HFI548" s="397"/>
      <c r="HFJ548" s="415"/>
      <c r="HFK548" s="393"/>
      <c r="HFL548" s="392"/>
      <c r="HFM548" s="395"/>
      <c r="HFN548" s="396"/>
      <c r="HFO548" s="397"/>
      <c r="HFP548" s="415"/>
      <c r="HFQ548" s="393"/>
      <c r="HFR548" s="392"/>
      <c r="HFS548" s="395"/>
      <c r="HFT548" s="396"/>
      <c r="HFU548" s="397"/>
      <c r="HFV548" s="415"/>
      <c r="HFW548" s="393"/>
      <c r="HFX548" s="392"/>
      <c r="HFY548" s="395"/>
      <c r="HFZ548" s="396"/>
      <c r="HGA548" s="397"/>
      <c r="HGB548" s="415"/>
      <c r="HGC548" s="393"/>
      <c r="HGD548" s="392"/>
      <c r="HGE548" s="395"/>
      <c r="HGF548" s="396"/>
      <c r="HGG548" s="397"/>
      <c r="HGH548" s="415"/>
      <c r="HGI548" s="393"/>
      <c r="HGJ548" s="392"/>
      <c r="HGK548" s="395"/>
      <c r="HGL548" s="396"/>
      <c r="HGM548" s="397"/>
      <c r="HGN548" s="415"/>
      <c r="HGO548" s="393"/>
      <c r="HGP548" s="392"/>
      <c r="HGQ548" s="395"/>
      <c r="HGR548" s="396"/>
      <c r="HGS548" s="397"/>
      <c r="HGT548" s="415"/>
      <c r="HGU548" s="393"/>
      <c r="HGV548" s="392"/>
      <c r="HGW548" s="395"/>
      <c r="HGX548" s="396"/>
      <c r="HGY548" s="397"/>
      <c r="HGZ548" s="415"/>
      <c r="HHA548" s="393"/>
      <c r="HHB548" s="392"/>
      <c r="HHC548" s="395"/>
      <c r="HHD548" s="396"/>
      <c r="HHE548" s="397"/>
      <c r="HHF548" s="415"/>
      <c r="HHG548" s="393"/>
      <c r="HHH548" s="392"/>
      <c r="HHI548" s="395"/>
      <c r="HHJ548" s="396"/>
      <c r="HHK548" s="397"/>
      <c r="HHL548" s="415"/>
      <c r="HHM548" s="393"/>
      <c r="HHN548" s="392"/>
      <c r="HHO548" s="395"/>
      <c r="HHP548" s="396"/>
      <c r="HHQ548" s="397"/>
      <c r="HHR548" s="415"/>
      <c r="HHS548" s="393"/>
      <c r="HHT548" s="392"/>
      <c r="HHU548" s="395"/>
      <c r="HHV548" s="396"/>
      <c r="HHW548" s="397"/>
      <c r="HHX548" s="415"/>
      <c r="HHY548" s="393"/>
      <c r="HHZ548" s="392"/>
      <c r="HIA548" s="395"/>
      <c r="HIB548" s="396"/>
      <c r="HIC548" s="397"/>
      <c r="HID548" s="415"/>
      <c r="HIE548" s="393"/>
      <c r="HIF548" s="392"/>
      <c r="HIG548" s="395"/>
      <c r="HIH548" s="396"/>
      <c r="HII548" s="397"/>
      <c r="HIJ548" s="415"/>
      <c r="HIK548" s="393"/>
      <c r="HIL548" s="392"/>
      <c r="HIM548" s="395"/>
      <c r="HIN548" s="396"/>
      <c r="HIO548" s="397"/>
      <c r="HIP548" s="415"/>
      <c r="HIQ548" s="393"/>
      <c r="HIR548" s="392"/>
      <c r="HIS548" s="395"/>
      <c r="HIT548" s="396"/>
      <c r="HIU548" s="397"/>
      <c r="HIV548" s="415"/>
      <c r="HIW548" s="393"/>
      <c r="HIX548" s="392"/>
      <c r="HIY548" s="395"/>
      <c r="HIZ548" s="396"/>
      <c r="HJA548" s="397"/>
      <c r="HJB548" s="415"/>
      <c r="HJC548" s="393"/>
      <c r="HJD548" s="392"/>
      <c r="HJE548" s="395"/>
      <c r="HJF548" s="396"/>
      <c r="HJG548" s="397"/>
      <c r="HJH548" s="415"/>
      <c r="HJI548" s="393"/>
      <c r="HJJ548" s="392"/>
      <c r="HJK548" s="395"/>
      <c r="HJL548" s="396"/>
      <c r="HJM548" s="397"/>
      <c r="HJN548" s="415"/>
      <c r="HJO548" s="393"/>
      <c r="HJP548" s="392"/>
      <c r="HJQ548" s="395"/>
      <c r="HJR548" s="396"/>
      <c r="HJS548" s="397"/>
      <c r="HJT548" s="415"/>
      <c r="HJU548" s="393"/>
      <c r="HJV548" s="392"/>
      <c r="HJW548" s="395"/>
      <c r="HJX548" s="396"/>
      <c r="HJY548" s="397"/>
      <c r="HJZ548" s="415"/>
      <c r="HKA548" s="393"/>
      <c r="HKB548" s="392"/>
      <c r="HKC548" s="395"/>
      <c r="HKD548" s="396"/>
      <c r="HKE548" s="397"/>
      <c r="HKF548" s="415"/>
      <c r="HKG548" s="393"/>
      <c r="HKH548" s="392"/>
      <c r="HKI548" s="395"/>
      <c r="HKJ548" s="396"/>
      <c r="HKK548" s="397"/>
      <c r="HKL548" s="415"/>
      <c r="HKM548" s="393"/>
      <c r="HKN548" s="392"/>
      <c r="HKO548" s="395"/>
      <c r="HKP548" s="396"/>
      <c r="HKQ548" s="397"/>
      <c r="HKR548" s="415"/>
      <c r="HKS548" s="393"/>
      <c r="HKT548" s="392"/>
      <c r="HKU548" s="395"/>
      <c r="HKV548" s="396"/>
      <c r="HKW548" s="397"/>
      <c r="HKX548" s="415"/>
      <c r="HKY548" s="393"/>
      <c r="HKZ548" s="392"/>
      <c r="HLA548" s="395"/>
      <c r="HLB548" s="396"/>
      <c r="HLC548" s="397"/>
      <c r="HLD548" s="415"/>
      <c r="HLE548" s="393"/>
      <c r="HLF548" s="392"/>
      <c r="HLG548" s="395"/>
      <c r="HLH548" s="396"/>
      <c r="HLI548" s="397"/>
      <c r="HLJ548" s="415"/>
      <c r="HLK548" s="393"/>
      <c r="HLL548" s="392"/>
      <c r="HLM548" s="395"/>
      <c r="HLN548" s="396"/>
      <c r="HLO548" s="397"/>
      <c r="HLP548" s="415"/>
      <c r="HLQ548" s="393"/>
      <c r="HLR548" s="392"/>
      <c r="HLS548" s="395"/>
      <c r="HLT548" s="396"/>
      <c r="HLU548" s="397"/>
      <c r="HLV548" s="415"/>
      <c r="HLW548" s="393"/>
      <c r="HLX548" s="392"/>
      <c r="HLY548" s="395"/>
      <c r="HLZ548" s="396"/>
      <c r="HMA548" s="397"/>
      <c r="HMB548" s="415"/>
      <c r="HMC548" s="393"/>
      <c r="HMD548" s="392"/>
      <c r="HME548" s="395"/>
      <c r="HMF548" s="396"/>
      <c r="HMG548" s="397"/>
      <c r="HMH548" s="415"/>
      <c r="HMI548" s="393"/>
      <c r="HMJ548" s="392"/>
      <c r="HMK548" s="395"/>
      <c r="HML548" s="396"/>
      <c r="HMM548" s="397"/>
      <c r="HMN548" s="415"/>
      <c r="HMO548" s="393"/>
      <c r="HMP548" s="392"/>
      <c r="HMQ548" s="395"/>
      <c r="HMR548" s="396"/>
      <c r="HMS548" s="397"/>
      <c r="HMT548" s="415"/>
      <c r="HMU548" s="393"/>
      <c r="HMV548" s="392"/>
      <c r="HMW548" s="395"/>
      <c r="HMX548" s="396"/>
      <c r="HMY548" s="397"/>
      <c r="HMZ548" s="415"/>
      <c r="HNA548" s="393"/>
      <c r="HNB548" s="392"/>
      <c r="HNC548" s="395"/>
      <c r="HND548" s="396"/>
      <c r="HNE548" s="397"/>
      <c r="HNF548" s="415"/>
      <c r="HNG548" s="393"/>
      <c r="HNH548" s="392"/>
      <c r="HNI548" s="395"/>
      <c r="HNJ548" s="396"/>
      <c r="HNK548" s="397"/>
      <c r="HNL548" s="415"/>
      <c r="HNM548" s="393"/>
      <c r="HNN548" s="392"/>
      <c r="HNO548" s="395"/>
      <c r="HNP548" s="396"/>
      <c r="HNQ548" s="397"/>
      <c r="HNR548" s="415"/>
      <c r="HNS548" s="393"/>
      <c r="HNT548" s="392"/>
      <c r="HNU548" s="395"/>
      <c r="HNV548" s="396"/>
      <c r="HNW548" s="397"/>
      <c r="HNX548" s="415"/>
      <c r="HNY548" s="393"/>
      <c r="HNZ548" s="392"/>
      <c r="HOA548" s="395"/>
      <c r="HOB548" s="396"/>
      <c r="HOC548" s="397"/>
      <c r="HOD548" s="415"/>
      <c r="HOE548" s="393"/>
      <c r="HOF548" s="392"/>
      <c r="HOG548" s="395"/>
      <c r="HOH548" s="396"/>
      <c r="HOI548" s="397"/>
      <c r="HOJ548" s="415"/>
      <c r="HOK548" s="393"/>
      <c r="HOL548" s="392"/>
      <c r="HOM548" s="395"/>
      <c r="HON548" s="396"/>
      <c r="HOO548" s="397"/>
      <c r="HOP548" s="415"/>
      <c r="HOQ548" s="393"/>
      <c r="HOR548" s="392"/>
      <c r="HOS548" s="395"/>
      <c r="HOT548" s="396"/>
      <c r="HOU548" s="397"/>
      <c r="HOV548" s="415"/>
      <c r="HOW548" s="393"/>
      <c r="HOX548" s="392"/>
      <c r="HOY548" s="395"/>
      <c r="HOZ548" s="396"/>
      <c r="HPA548" s="397"/>
      <c r="HPB548" s="415"/>
      <c r="HPC548" s="393"/>
      <c r="HPD548" s="392"/>
      <c r="HPE548" s="395"/>
      <c r="HPF548" s="396"/>
      <c r="HPG548" s="397"/>
      <c r="HPH548" s="415"/>
      <c r="HPI548" s="393"/>
      <c r="HPJ548" s="392"/>
      <c r="HPK548" s="395"/>
      <c r="HPL548" s="396"/>
      <c r="HPM548" s="397"/>
      <c r="HPN548" s="415"/>
      <c r="HPO548" s="393"/>
      <c r="HPP548" s="392"/>
      <c r="HPQ548" s="395"/>
      <c r="HPR548" s="396"/>
      <c r="HPS548" s="397"/>
      <c r="HPT548" s="415"/>
      <c r="HPU548" s="393"/>
      <c r="HPV548" s="392"/>
      <c r="HPW548" s="395"/>
      <c r="HPX548" s="396"/>
      <c r="HPY548" s="397"/>
      <c r="HPZ548" s="415"/>
      <c r="HQA548" s="393"/>
      <c r="HQB548" s="392"/>
      <c r="HQC548" s="395"/>
      <c r="HQD548" s="396"/>
      <c r="HQE548" s="397"/>
      <c r="HQF548" s="415"/>
      <c r="HQG548" s="393"/>
      <c r="HQH548" s="392"/>
      <c r="HQI548" s="395"/>
      <c r="HQJ548" s="396"/>
      <c r="HQK548" s="397"/>
      <c r="HQL548" s="415"/>
      <c r="HQM548" s="393"/>
      <c r="HQN548" s="392"/>
      <c r="HQO548" s="395"/>
      <c r="HQP548" s="396"/>
      <c r="HQQ548" s="397"/>
      <c r="HQR548" s="415"/>
      <c r="HQS548" s="393"/>
      <c r="HQT548" s="392"/>
      <c r="HQU548" s="395"/>
      <c r="HQV548" s="396"/>
      <c r="HQW548" s="397"/>
      <c r="HQX548" s="415"/>
      <c r="HQY548" s="393"/>
      <c r="HQZ548" s="392"/>
      <c r="HRA548" s="395"/>
      <c r="HRB548" s="396"/>
      <c r="HRC548" s="397"/>
      <c r="HRD548" s="415"/>
      <c r="HRE548" s="393"/>
      <c r="HRF548" s="392"/>
      <c r="HRG548" s="395"/>
      <c r="HRH548" s="396"/>
      <c r="HRI548" s="397"/>
      <c r="HRJ548" s="415"/>
      <c r="HRK548" s="393"/>
      <c r="HRL548" s="392"/>
      <c r="HRM548" s="395"/>
      <c r="HRN548" s="396"/>
      <c r="HRO548" s="397"/>
      <c r="HRP548" s="415"/>
      <c r="HRQ548" s="393"/>
      <c r="HRR548" s="392"/>
      <c r="HRS548" s="395"/>
      <c r="HRT548" s="396"/>
      <c r="HRU548" s="397"/>
      <c r="HRV548" s="415"/>
      <c r="HRW548" s="393"/>
      <c r="HRX548" s="392"/>
      <c r="HRY548" s="395"/>
      <c r="HRZ548" s="396"/>
      <c r="HSA548" s="397"/>
      <c r="HSB548" s="415"/>
      <c r="HSC548" s="393"/>
      <c r="HSD548" s="392"/>
      <c r="HSE548" s="395"/>
      <c r="HSF548" s="396"/>
      <c r="HSG548" s="397"/>
      <c r="HSH548" s="415"/>
      <c r="HSI548" s="393"/>
      <c r="HSJ548" s="392"/>
      <c r="HSK548" s="395"/>
      <c r="HSL548" s="396"/>
      <c r="HSM548" s="397"/>
      <c r="HSN548" s="415"/>
      <c r="HSO548" s="393"/>
      <c r="HSP548" s="392"/>
      <c r="HSQ548" s="395"/>
      <c r="HSR548" s="396"/>
      <c r="HSS548" s="397"/>
      <c r="HST548" s="415"/>
      <c r="HSU548" s="393"/>
      <c r="HSV548" s="392"/>
      <c r="HSW548" s="395"/>
      <c r="HSX548" s="396"/>
      <c r="HSY548" s="397"/>
      <c r="HSZ548" s="415"/>
      <c r="HTA548" s="393"/>
      <c r="HTB548" s="392"/>
      <c r="HTC548" s="395"/>
      <c r="HTD548" s="396"/>
      <c r="HTE548" s="397"/>
      <c r="HTF548" s="415"/>
      <c r="HTG548" s="393"/>
      <c r="HTH548" s="392"/>
      <c r="HTI548" s="395"/>
      <c r="HTJ548" s="396"/>
      <c r="HTK548" s="397"/>
      <c r="HTL548" s="415"/>
      <c r="HTM548" s="393"/>
      <c r="HTN548" s="392"/>
      <c r="HTO548" s="395"/>
      <c r="HTP548" s="396"/>
      <c r="HTQ548" s="397"/>
      <c r="HTR548" s="415"/>
      <c r="HTS548" s="393"/>
      <c r="HTT548" s="392"/>
      <c r="HTU548" s="395"/>
      <c r="HTV548" s="396"/>
      <c r="HTW548" s="397"/>
      <c r="HTX548" s="415"/>
      <c r="HTY548" s="393"/>
      <c r="HTZ548" s="392"/>
      <c r="HUA548" s="395"/>
      <c r="HUB548" s="396"/>
      <c r="HUC548" s="397"/>
      <c r="HUD548" s="415"/>
      <c r="HUE548" s="393"/>
      <c r="HUF548" s="392"/>
      <c r="HUG548" s="395"/>
      <c r="HUH548" s="396"/>
      <c r="HUI548" s="397"/>
      <c r="HUJ548" s="415"/>
      <c r="HUK548" s="393"/>
      <c r="HUL548" s="392"/>
      <c r="HUM548" s="395"/>
      <c r="HUN548" s="396"/>
      <c r="HUO548" s="397"/>
      <c r="HUP548" s="415"/>
      <c r="HUQ548" s="393"/>
      <c r="HUR548" s="392"/>
      <c r="HUS548" s="395"/>
      <c r="HUT548" s="396"/>
      <c r="HUU548" s="397"/>
      <c r="HUV548" s="415"/>
      <c r="HUW548" s="393"/>
      <c r="HUX548" s="392"/>
      <c r="HUY548" s="395"/>
      <c r="HUZ548" s="396"/>
      <c r="HVA548" s="397"/>
      <c r="HVB548" s="415"/>
      <c r="HVC548" s="393"/>
      <c r="HVD548" s="392"/>
      <c r="HVE548" s="395"/>
      <c r="HVF548" s="396"/>
      <c r="HVG548" s="397"/>
      <c r="HVH548" s="415"/>
      <c r="HVI548" s="393"/>
      <c r="HVJ548" s="392"/>
      <c r="HVK548" s="395"/>
      <c r="HVL548" s="396"/>
      <c r="HVM548" s="397"/>
      <c r="HVN548" s="415"/>
      <c r="HVO548" s="393"/>
      <c r="HVP548" s="392"/>
      <c r="HVQ548" s="395"/>
      <c r="HVR548" s="396"/>
      <c r="HVS548" s="397"/>
      <c r="HVT548" s="415"/>
      <c r="HVU548" s="393"/>
      <c r="HVV548" s="392"/>
      <c r="HVW548" s="395"/>
      <c r="HVX548" s="396"/>
      <c r="HVY548" s="397"/>
      <c r="HVZ548" s="415"/>
      <c r="HWA548" s="393"/>
      <c r="HWB548" s="392"/>
      <c r="HWC548" s="395"/>
      <c r="HWD548" s="396"/>
      <c r="HWE548" s="397"/>
      <c r="HWF548" s="415"/>
      <c r="HWG548" s="393"/>
      <c r="HWH548" s="392"/>
      <c r="HWI548" s="395"/>
      <c r="HWJ548" s="396"/>
      <c r="HWK548" s="397"/>
      <c r="HWL548" s="415"/>
      <c r="HWM548" s="393"/>
      <c r="HWN548" s="392"/>
      <c r="HWO548" s="395"/>
      <c r="HWP548" s="396"/>
      <c r="HWQ548" s="397"/>
      <c r="HWR548" s="415"/>
      <c r="HWS548" s="393"/>
      <c r="HWT548" s="392"/>
      <c r="HWU548" s="395"/>
      <c r="HWV548" s="396"/>
      <c r="HWW548" s="397"/>
      <c r="HWX548" s="415"/>
      <c r="HWY548" s="393"/>
      <c r="HWZ548" s="392"/>
      <c r="HXA548" s="395"/>
      <c r="HXB548" s="396"/>
      <c r="HXC548" s="397"/>
      <c r="HXD548" s="415"/>
      <c r="HXE548" s="393"/>
      <c r="HXF548" s="392"/>
      <c r="HXG548" s="395"/>
      <c r="HXH548" s="396"/>
      <c r="HXI548" s="397"/>
      <c r="HXJ548" s="415"/>
      <c r="HXK548" s="393"/>
      <c r="HXL548" s="392"/>
      <c r="HXM548" s="395"/>
      <c r="HXN548" s="396"/>
      <c r="HXO548" s="397"/>
      <c r="HXP548" s="415"/>
      <c r="HXQ548" s="393"/>
      <c r="HXR548" s="392"/>
      <c r="HXS548" s="395"/>
      <c r="HXT548" s="396"/>
      <c r="HXU548" s="397"/>
      <c r="HXV548" s="415"/>
      <c r="HXW548" s="393"/>
      <c r="HXX548" s="392"/>
      <c r="HXY548" s="395"/>
      <c r="HXZ548" s="396"/>
      <c r="HYA548" s="397"/>
      <c r="HYB548" s="415"/>
      <c r="HYC548" s="393"/>
      <c r="HYD548" s="392"/>
      <c r="HYE548" s="395"/>
      <c r="HYF548" s="396"/>
      <c r="HYG548" s="397"/>
      <c r="HYH548" s="415"/>
      <c r="HYI548" s="393"/>
      <c r="HYJ548" s="392"/>
      <c r="HYK548" s="395"/>
      <c r="HYL548" s="396"/>
      <c r="HYM548" s="397"/>
      <c r="HYN548" s="415"/>
      <c r="HYO548" s="393"/>
      <c r="HYP548" s="392"/>
      <c r="HYQ548" s="395"/>
      <c r="HYR548" s="396"/>
      <c r="HYS548" s="397"/>
      <c r="HYT548" s="415"/>
      <c r="HYU548" s="393"/>
      <c r="HYV548" s="392"/>
      <c r="HYW548" s="395"/>
      <c r="HYX548" s="396"/>
      <c r="HYY548" s="397"/>
      <c r="HYZ548" s="415"/>
      <c r="HZA548" s="393"/>
      <c r="HZB548" s="392"/>
      <c r="HZC548" s="395"/>
      <c r="HZD548" s="396"/>
      <c r="HZE548" s="397"/>
      <c r="HZF548" s="415"/>
      <c r="HZG548" s="393"/>
      <c r="HZH548" s="392"/>
      <c r="HZI548" s="395"/>
      <c r="HZJ548" s="396"/>
      <c r="HZK548" s="397"/>
      <c r="HZL548" s="415"/>
      <c r="HZM548" s="393"/>
      <c r="HZN548" s="392"/>
      <c r="HZO548" s="395"/>
      <c r="HZP548" s="396"/>
      <c r="HZQ548" s="397"/>
      <c r="HZR548" s="415"/>
      <c r="HZS548" s="393"/>
      <c r="HZT548" s="392"/>
      <c r="HZU548" s="395"/>
      <c r="HZV548" s="396"/>
      <c r="HZW548" s="397"/>
      <c r="HZX548" s="415"/>
      <c r="HZY548" s="393"/>
      <c r="HZZ548" s="392"/>
      <c r="IAA548" s="395"/>
      <c r="IAB548" s="396"/>
      <c r="IAC548" s="397"/>
      <c r="IAD548" s="415"/>
      <c r="IAE548" s="393"/>
      <c r="IAF548" s="392"/>
      <c r="IAG548" s="395"/>
      <c r="IAH548" s="396"/>
      <c r="IAI548" s="397"/>
      <c r="IAJ548" s="415"/>
      <c r="IAK548" s="393"/>
      <c r="IAL548" s="392"/>
      <c r="IAM548" s="395"/>
      <c r="IAN548" s="396"/>
      <c r="IAO548" s="397"/>
      <c r="IAP548" s="415"/>
      <c r="IAQ548" s="393"/>
      <c r="IAR548" s="392"/>
      <c r="IAS548" s="395"/>
      <c r="IAT548" s="396"/>
      <c r="IAU548" s="397"/>
      <c r="IAV548" s="415"/>
      <c r="IAW548" s="393"/>
      <c r="IAX548" s="392"/>
      <c r="IAY548" s="395"/>
      <c r="IAZ548" s="396"/>
      <c r="IBA548" s="397"/>
      <c r="IBB548" s="415"/>
      <c r="IBC548" s="393"/>
      <c r="IBD548" s="392"/>
      <c r="IBE548" s="395"/>
      <c r="IBF548" s="396"/>
      <c r="IBG548" s="397"/>
      <c r="IBH548" s="415"/>
      <c r="IBI548" s="393"/>
      <c r="IBJ548" s="392"/>
      <c r="IBK548" s="395"/>
      <c r="IBL548" s="396"/>
      <c r="IBM548" s="397"/>
      <c r="IBN548" s="415"/>
      <c r="IBO548" s="393"/>
      <c r="IBP548" s="392"/>
      <c r="IBQ548" s="395"/>
      <c r="IBR548" s="396"/>
      <c r="IBS548" s="397"/>
      <c r="IBT548" s="415"/>
      <c r="IBU548" s="393"/>
      <c r="IBV548" s="392"/>
      <c r="IBW548" s="395"/>
      <c r="IBX548" s="396"/>
      <c r="IBY548" s="397"/>
      <c r="IBZ548" s="415"/>
      <c r="ICA548" s="393"/>
      <c r="ICB548" s="392"/>
      <c r="ICC548" s="395"/>
      <c r="ICD548" s="396"/>
      <c r="ICE548" s="397"/>
      <c r="ICF548" s="415"/>
      <c r="ICG548" s="393"/>
      <c r="ICH548" s="392"/>
      <c r="ICI548" s="395"/>
      <c r="ICJ548" s="396"/>
      <c r="ICK548" s="397"/>
      <c r="ICL548" s="415"/>
      <c r="ICM548" s="393"/>
      <c r="ICN548" s="392"/>
      <c r="ICO548" s="395"/>
      <c r="ICP548" s="396"/>
      <c r="ICQ548" s="397"/>
      <c r="ICR548" s="415"/>
      <c r="ICS548" s="393"/>
      <c r="ICT548" s="392"/>
      <c r="ICU548" s="395"/>
      <c r="ICV548" s="396"/>
      <c r="ICW548" s="397"/>
      <c r="ICX548" s="415"/>
      <c r="ICY548" s="393"/>
      <c r="ICZ548" s="392"/>
      <c r="IDA548" s="395"/>
      <c r="IDB548" s="396"/>
      <c r="IDC548" s="397"/>
      <c r="IDD548" s="415"/>
      <c r="IDE548" s="393"/>
      <c r="IDF548" s="392"/>
      <c r="IDG548" s="395"/>
      <c r="IDH548" s="396"/>
      <c r="IDI548" s="397"/>
      <c r="IDJ548" s="415"/>
      <c r="IDK548" s="393"/>
      <c r="IDL548" s="392"/>
      <c r="IDM548" s="395"/>
      <c r="IDN548" s="396"/>
      <c r="IDO548" s="397"/>
      <c r="IDP548" s="415"/>
      <c r="IDQ548" s="393"/>
      <c r="IDR548" s="392"/>
      <c r="IDS548" s="395"/>
      <c r="IDT548" s="396"/>
      <c r="IDU548" s="397"/>
      <c r="IDV548" s="415"/>
      <c r="IDW548" s="393"/>
      <c r="IDX548" s="392"/>
      <c r="IDY548" s="395"/>
      <c r="IDZ548" s="396"/>
      <c r="IEA548" s="397"/>
      <c r="IEB548" s="415"/>
      <c r="IEC548" s="393"/>
      <c r="IED548" s="392"/>
      <c r="IEE548" s="395"/>
      <c r="IEF548" s="396"/>
      <c r="IEG548" s="397"/>
      <c r="IEH548" s="415"/>
      <c r="IEI548" s="393"/>
      <c r="IEJ548" s="392"/>
      <c r="IEK548" s="395"/>
      <c r="IEL548" s="396"/>
      <c r="IEM548" s="397"/>
      <c r="IEN548" s="415"/>
      <c r="IEO548" s="393"/>
      <c r="IEP548" s="392"/>
      <c r="IEQ548" s="395"/>
      <c r="IER548" s="396"/>
      <c r="IES548" s="397"/>
      <c r="IET548" s="415"/>
      <c r="IEU548" s="393"/>
      <c r="IEV548" s="392"/>
      <c r="IEW548" s="395"/>
      <c r="IEX548" s="396"/>
      <c r="IEY548" s="397"/>
      <c r="IEZ548" s="415"/>
      <c r="IFA548" s="393"/>
      <c r="IFB548" s="392"/>
      <c r="IFC548" s="395"/>
      <c r="IFD548" s="396"/>
      <c r="IFE548" s="397"/>
      <c r="IFF548" s="415"/>
      <c r="IFG548" s="393"/>
      <c r="IFH548" s="392"/>
      <c r="IFI548" s="395"/>
      <c r="IFJ548" s="396"/>
      <c r="IFK548" s="397"/>
      <c r="IFL548" s="415"/>
      <c r="IFM548" s="393"/>
      <c r="IFN548" s="392"/>
      <c r="IFO548" s="395"/>
      <c r="IFP548" s="396"/>
      <c r="IFQ548" s="397"/>
      <c r="IFR548" s="415"/>
      <c r="IFS548" s="393"/>
      <c r="IFT548" s="392"/>
      <c r="IFU548" s="395"/>
      <c r="IFV548" s="396"/>
      <c r="IFW548" s="397"/>
      <c r="IFX548" s="415"/>
      <c r="IFY548" s="393"/>
      <c r="IFZ548" s="392"/>
      <c r="IGA548" s="395"/>
      <c r="IGB548" s="396"/>
      <c r="IGC548" s="397"/>
      <c r="IGD548" s="415"/>
      <c r="IGE548" s="393"/>
      <c r="IGF548" s="392"/>
      <c r="IGG548" s="395"/>
      <c r="IGH548" s="396"/>
      <c r="IGI548" s="397"/>
      <c r="IGJ548" s="415"/>
      <c r="IGK548" s="393"/>
      <c r="IGL548" s="392"/>
      <c r="IGM548" s="395"/>
      <c r="IGN548" s="396"/>
      <c r="IGO548" s="397"/>
      <c r="IGP548" s="415"/>
      <c r="IGQ548" s="393"/>
      <c r="IGR548" s="392"/>
      <c r="IGS548" s="395"/>
      <c r="IGT548" s="396"/>
      <c r="IGU548" s="397"/>
      <c r="IGV548" s="415"/>
      <c r="IGW548" s="393"/>
      <c r="IGX548" s="392"/>
      <c r="IGY548" s="395"/>
      <c r="IGZ548" s="396"/>
      <c r="IHA548" s="397"/>
      <c r="IHB548" s="415"/>
      <c r="IHC548" s="393"/>
      <c r="IHD548" s="392"/>
      <c r="IHE548" s="395"/>
      <c r="IHF548" s="396"/>
      <c r="IHG548" s="397"/>
      <c r="IHH548" s="415"/>
      <c r="IHI548" s="393"/>
      <c r="IHJ548" s="392"/>
      <c r="IHK548" s="395"/>
      <c r="IHL548" s="396"/>
      <c r="IHM548" s="397"/>
      <c r="IHN548" s="415"/>
      <c r="IHO548" s="393"/>
      <c r="IHP548" s="392"/>
      <c r="IHQ548" s="395"/>
      <c r="IHR548" s="396"/>
      <c r="IHS548" s="397"/>
      <c r="IHT548" s="415"/>
      <c r="IHU548" s="393"/>
      <c r="IHV548" s="392"/>
      <c r="IHW548" s="395"/>
      <c r="IHX548" s="396"/>
      <c r="IHY548" s="397"/>
      <c r="IHZ548" s="415"/>
      <c r="IIA548" s="393"/>
      <c r="IIB548" s="392"/>
      <c r="IIC548" s="395"/>
      <c r="IID548" s="396"/>
      <c r="IIE548" s="397"/>
      <c r="IIF548" s="415"/>
      <c r="IIG548" s="393"/>
      <c r="IIH548" s="392"/>
      <c r="III548" s="395"/>
      <c r="IIJ548" s="396"/>
      <c r="IIK548" s="397"/>
      <c r="IIL548" s="415"/>
      <c r="IIM548" s="393"/>
      <c r="IIN548" s="392"/>
      <c r="IIO548" s="395"/>
      <c r="IIP548" s="396"/>
      <c r="IIQ548" s="397"/>
      <c r="IIR548" s="415"/>
      <c r="IIS548" s="393"/>
      <c r="IIT548" s="392"/>
      <c r="IIU548" s="395"/>
      <c r="IIV548" s="396"/>
      <c r="IIW548" s="397"/>
      <c r="IIX548" s="415"/>
      <c r="IIY548" s="393"/>
      <c r="IIZ548" s="392"/>
      <c r="IJA548" s="395"/>
      <c r="IJB548" s="396"/>
      <c r="IJC548" s="397"/>
      <c r="IJD548" s="415"/>
      <c r="IJE548" s="393"/>
      <c r="IJF548" s="392"/>
      <c r="IJG548" s="395"/>
      <c r="IJH548" s="396"/>
      <c r="IJI548" s="397"/>
      <c r="IJJ548" s="415"/>
      <c r="IJK548" s="393"/>
      <c r="IJL548" s="392"/>
      <c r="IJM548" s="395"/>
      <c r="IJN548" s="396"/>
      <c r="IJO548" s="397"/>
      <c r="IJP548" s="415"/>
      <c r="IJQ548" s="393"/>
      <c r="IJR548" s="392"/>
      <c r="IJS548" s="395"/>
      <c r="IJT548" s="396"/>
      <c r="IJU548" s="397"/>
      <c r="IJV548" s="415"/>
      <c r="IJW548" s="393"/>
      <c r="IJX548" s="392"/>
      <c r="IJY548" s="395"/>
      <c r="IJZ548" s="396"/>
      <c r="IKA548" s="397"/>
      <c r="IKB548" s="415"/>
      <c r="IKC548" s="393"/>
      <c r="IKD548" s="392"/>
      <c r="IKE548" s="395"/>
      <c r="IKF548" s="396"/>
      <c r="IKG548" s="397"/>
      <c r="IKH548" s="415"/>
      <c r="IKI548" s="393"/>
      <c r="IKJ548" s="392"/>
      <c r="IKK548" s="395"/>
      <c r="IKL548" s="396"/>
      <c r="IKM548" s="397"/>
      <c r="IKN548" s="415"/>
      <c r="IKO548" s="393"/>
      <c r="IKP548" s="392"/>
      <c r="IKQ548" s="395"/>
      <c r="IKR548" s="396"/>
      <c r="IKS548" s="397"/>
      <c r="IKT548" s="415"/>
      <c r="IKU548" s="393"/>
      <c r="IKV548" s="392"/>
      <c r="IKW548" s="395"/>
      <c r="IKX548" s="396"/>
      <c r="IKY548" s="397"/>
      <c r="IKZ548" s="415"/>
      <c r="ILA548" s="393"/>
      <c r="ILB548" s="392"/>
      <c r="ILC548" s="395"/>
      <c r="ILD548" s="396"/>
      <c r="ILE548" s="397"/>
      <c r="ILF548" s="415"/>
      <c r="ILG548" s="393"/>
      <c r="ILH548" s="392"/>
      <c r="ILI548" s="395"/>
      <c r="ILJ548" s="396"/>
      <c r="ILK548" s="397"/>
      <c r="ILL548" s="415"/>
      <c r="ILM548" s="393"/>
      <c r="ILN548" s="392"/>
      <c r="ILO548" s="395"/>
      <c r="ILP548" s="396"/>
      <c r="ILQ548" s="397"/>
      <c r="ILR548" s="415"/>
      <c r="ILS548" s="393"/>
      <c r="ILT548" s="392"/>
      <c r="ILU548" s="395"/>
      <c r="ILV548" s="396"/>
      <c r="ILW548" s="397"/>
      <c r="ILX548" s="415"/>
      <c r="ILY548" s="393"/>
      <c r="ILZ548" s="392"/>
      <c r="IMA548" s="395"/>
      <c r="IMB548" s="396"/>
      <c r="IMC548" s="397"/>
      <c r="IMD548" s="415"/>
      <c r="IME548" s="393"/>
      <c r="IMF548" s="392"/>
      <c r="IMG548" s="395"/>
      <c r="IMH548" s="396"/>
      <c r="IMI548" s="397"/>
      <c r="IMJ548" s="415"/>
      <c r="IMK548" s="393"/>
      <c r="IML548" s="392"/>
      <c r="IMM548" s="395"/>
      <c r="IMN548" s="396"/>
      <c r="IMO548" s="397"/>
      <c r="IMP548" s="415"/>
      <c r="IMQ548" s="393"/>
      <c r="IMR548" s="392"/>
      <c r="IMS548" s="395"/>
      <c r="IMT548" s="396"/>
      <c r="IMU548" s="397"/>
      <c r="IMV548" s="415"/>
      <c r="IMW548" s="393"/>
      <c r="IMX548" s="392"/>
      <c r="IMY548" s="395"/>
      <c r="IMZ548" s="396"/>
      <c r="INA548" s="397"/>
      <c r="INB548" s="415"/>
      <c r="INC548" s="393"/>
      <c r="IND548" s="392"/>
      <c r="INE548" s="395"/>
      <c r="INF548" s="396"/>
      <c r="ING548" s="397"/>
      <c r="INH548" s="415"/>
      <c r="INI548" s="393"/>
      <c r="INJ548" s="392"/>
      <c r="INK548" s="395"/>
      <c r="INL548" s="396"/>
      <c r="INM548" s="397"/>
      <c r="INN548" s="415"/>
      <c r="INO548" s="393"/>
      <c r="INP548" s="392"/>
      <c r="INQ548" s="395"/>
      <c r="INR548" s="396"/>
      <c r="INS548" s="397"/>
      <c r="INT548" s="415"/>
      <c r="INU548" s="393"/>
      <c r="INV548" s="392"/>
      <c r="INW548" s="395"/>
      <c r="INX548" s="396"/>
      <c r="INY548" s="397"/>
      <c r="INZ548" s="415"/>
      <c r="IOA548" s="393"/>
      <c r="IOB548" s="392"/>
      <c r="IOC548" s="395"/>
      <c r="IOD548" s="396"/>
      <c r="IOE548" s="397"/>
      <c r="IOF548" s="415"/>
      <c r="IOG548" s="393"/>
      <c r="IOH548" s="392"/>
      <c r="IOI548" s="395"/>
      <c r="IOJ548" s="396"/>
      <c r="IOK548" s="397"/>
      <c r="IOL548" s="415"/>
      <c r="IOM548" s="393"/>
      <c r="ION548" s="392"/>
      <c r="IOO548" s="395"/>
      <c r="IOP548" s="396"/>
      <c r="IOQ548" s="397"/>
      <c r="IOR548" s="415"/>
      <c r="IOS548" s="393"/>
      <c r="IOT548" s="392"/>
      <c r="IOU548" s="395"/>
      <c r="IOV548" s="396"/>
      <c r="IOW548" s="397"/>
      <c r="IOX548" s="415"/>
      <c r="IOY548" s="393"/>
      <c r="IOZ548" s="392"/>
      <c r="IPA548" s="395"/>
      <c r="IPB548" s="396"/>
      <c r="IPC548" s="397"/>
      <c r="IPD548" s="415"/>
      <c r="IPE548" s="393"/>
      <c r="IPF548" s="392"/>
      <c r="IPG548" s="395"/>
      <c r="IPH548" s="396"/>
      <c r="IPI548" s="397"/>
      <c r="IPJ548" s="415"/>
      <c r="IPK548" s="393"/>
      <c r="IPL548" s="392"/>
      <c r="IPM548" s="395"/>
      <c r="IPN548" s="396"/>
      <c r="IPO548" s="397"/>
      <c r="IPP548" s="415"/>
      <c r="IPQ548" s="393"/>
      <c r="IPR548" s="392"/>
      <c r="IPS548" s="395"/>
      <c r="IPT548" s="396"/>
      <c r="IPU548" s="397"/>
      <c r="IPV548" s="415"/>
      <c r="IPW548" s="393"/>
      <c r="IPX548" s="392"/>
      <c r="IPY548" s="395"/>
      <c r="IPZ548" s="396"/>
      <c r="IQA548" s="397"/>
      <c r="IQB548" s="415"/>
      <c r="IQC548" s="393"/>
      <c r="IQD548" s="392"/>
      <c r="IQE548" s="395"/>
      <c r="IQF548" s="396"/>
      <c r="IQG548" s="397"/>
      <c r="IQH548" s="415"/>
      <c r="IQI548" s="393"/>
      <c r="IQJ548" s="392"/>
      <c r="IQK548" s="395"/>
      <c r="IQL548" s="396"/>
      <c r="IQM548" s="397"/>
      <c r="IQN548" s="415"/>
      <c r="IQO548" s="393"/>
      <c r="IQP548" s="392"/>
      <c r="IQQ548" s="395"/>
      <c r="IQR548" s="396"/>
      <c r="IQS548" s="397"/>
      <c r="IQT548" s="415"/>
      <c r="IQU548" s="393"/>
      <c r="IQV548" s="392"/>
      <c r="IQW548" s="395"/>
      <c r="IQX548" s="396"/>
      <c r="IQY548" s="397"/>
      <c r="IQZ548" s="415"/>
      <c r="IRA548" s="393"/>
      <c r="IRB548" s="392"/>
      <c r="IRC548" s="395"/>
      <c r="IRD548" s="396"/>
      <c r="IRE548" s="397"/>
      <c r="IRF548" s="415"/>
      <c r="IRG548" s="393"/>
      <c r="IRH548" s="392"/>
      <c r="IRI548" s="395"/>
      <c r="IRJ548" s="396"/>
      <c r="IRK548" s="397"/>
      <c r="IRL548" s="415"/>
      <c r="IRM548" s="393"/>
      <c r="IRN548" s="392"/>
      <c r="IRO548" s="395"/>
      <c r="IRP548" s="396"/>
      <c r="IRQ548" s="397"/>
      <c r="IRR548" s="415"/>
      <c r="IRS548" s="393"/>
      <c r="IRT548" s="392"/>
      <c r="IRU548" s="395"/>
      <c r="IRV548" s="396"/>
      <c r="IRW548" s="397"/>
      <c r="IRX548" s="415"/>
      <c r="IRY548" s="393"/>
      <c r="IRZ548" s="392"/>
      <c r="ISA548" s="395"/>
      <c r="ISB548" s="396"/>
      <c r="ISC548" s="397"/>
      <c r="ISD548" s="415"/>
      <c r="ISE548" s="393"/>
      <c r="ISF548" s="392"/>
      <c r="ISG548" s="395"/>
      <c r="ISH548" s="396"/>
      <c r="ISI548" s="397"/>
      <c r="ISJ548" s="415"/>
      <c r="ISK548" s="393"/>
      <c r="ISL548" s="392"/>
      <c r="ISM548" s="395"/>
      <c r="ISN548" s="396"/>
      <c r="ISO548" s="397"/>
      <c r="ISP548" s="415"/>
      <c r="ISQ548" s="393"/>
      <c r="ISR548" s="392"/>
      <c r="ISS548" s="395"/>
      <c r="IST548" s="396"/>
      <c r="ISU548" s="397"/>
      <c r="ISV548" s="415"/>
      <c r="ISW548" s="393"/>
      <c r="ISX548" s="392"/>
      <c r="ISY548" s="395"/>
      <c r="ISZ548" s="396"/>
      <c r="ITA548" s="397"/>
      <c r="ITB548" s="415"/>
      <c r="ITC548" s="393"/>
      <c r="ITD548" s="392"/>
      <c r="ITE548" s="395"/>
      <c r="ITF548" s="396"/>
      <c r="ITG548" s="397"/>
      <c r="ITH548" s="415"/>
      <c r="ITI548" s="393"/>
      <c r="ITJ548" s="392"/>
      <c r="ITK548" s="395"/>
      <c r="ITL548" s="396"/>
      <c r="ITM548" s="397"/>
      <c r="ITN548" s="415"/>
      <c r="ITO548" s="393"/>
      <c r="ITP548" s="392"/>
      <c r="ITQ548" s="395"/>
      <c r="ITR548" s="396"/>
      <c r="ITS548" s="397"/>
      <c r="ITT548" s="415"/>
      <c r="ITU548" s="393"/>
      <c r="ITV548" s="392"/>
      <c r="ITW548" s="395"/>
      <c r="ITX548" s="396"/>
      <c r="ITY548" s="397"/>
      <c r="ITZ548" s="415"/>
      <c r="IUA548" s="393"/>
      <c r="IUB548" s="392"/>
      <c r="IUC548" s="395"/>
      <c r="IUD548" s="396"/>
      <c r="IUE548" s="397"/>
      <c r="IUF548" s="415"/>
      <c r="IUG548" s="393"/>
      <c r="IUH548" s="392"/>
      <c r="IUI548" s="395"/>
      <c r="IUJ548" s="396"/>
      <c r="IUK548" s="397"/>
      <c r="IUL548" s="415"/>
      <c r="IUM548" s="393"/>
      <c r="IUN548" s="392"/>
      <c r="IUO548" s="395"/>
      <c r="IUP548" s="396"/>
      <c r="IUQ548" s="397"/>
      <c r="IUR548" s="415"/>
      <c r="IUS548" s="393"/>
      <c r="IUT548" s="392"/>
      <c r="IUU548" s="395"/>
      <c r="IUV548" s="396"/>
      <c r="IUW548" s="397"/>
      <c r="IUX548" s="415"/>
      <c r="IUY548" s="393"/>
      <c r="IUZ548" s="392"/>
      <c r="IVA548" s="395"/>
      <c r="IVB548" s="396"/>
      <c r="IVC548" s="397"/>
      <c r="IVD548" s="415"/>
      <c r="IVE548" s="393"/>
      <c r="IVF548" s="392"/>
      <c r="IVG548" s="395"/>
      <c r="IVH548" s="396"/>
      <c r="IVI548" s="397"/>
      <c r="IVJ548" s="415"/>
      <c r="IVK548" s="393"/>
      <c r="IVL548" s="392"/>
      <c r="IVM548" s="395"/>
      <c r="IVN548" s="396"/>
      <c r="IVO548" s="397"/>
      <c r="IVP548" s="415"/>
      <c r="IVQ548" s="393"/>
      <c r="IVR548" s="392"/>
      <c r="IVS548" s="395"/>
      <c r="IVT548" s="396"/>
      <c r="IVU548" s="397"/>
      <c r="IVV548" s="415"/>
      <c r="IVW548" s="393"/>
      <c r="IVX548" s="392"/>
      <c r="IVY548" s="395"/>
      <c r="IVZ548" s="396"/>
      <c r="IWA548" s="397"/>
      <c r="IWB548" s="415"/>
      <c r="IWC548" s="393"/>
      <c r="IWD548" s="392"/>
      <c r="IWE548" s="395"/>
      <c r="IWF548" s="396"/>
      <c r="IWG548" s="397"/>
      <c r="IWH548" s="415"/>
      <c r="IWI548" s="393"/>
      <c r="IWJ548" s="392"/>
      <c r="IWK548" s="395"/>
      <c r="IWL548" s="396"/>
      <c r="IWM548" s="397"/>
      <c r="IWN548" s="415"/>
      <c r="IWO548" s="393"/>
      <c r="IWP548" s="392"/>
      <c r="IWQ548" s="395"/>
      <c r="IWR548" s="396"/>
      <c r="IWS548" s="397"/>
      <c r="IWT548" s="415"/>
      <c r="IWU548" s="393"/>
      <c r="IWV548" s="392"/>
      <c r="IWW548" s="395"/>
      <c r="IWX548" s="396"/>
      <c r="IWY548" s="397"/>
      <c r="IWZ548" s="415"/>
      <c r="IXA548" s="393"/>
      <c r="IXB548" s="392"/>
      <c r="IXC548" s="395"/>
      <c r="IXD548" s="396"/>
      <c r="IXE548" s="397"/>
      <c r="IXF548" s="415"/>
      <c r="IXG548" s="393"/>
      <c r="IXH548" s="392"/>
      <c r="IXI548" s="395"/>
      <c r="IXJ548" s="396"/>
      <c r="IXK548" s="397"/>
      <c r="IXL548" s="415"/>
      <c r="IXM548" s="393"/>
      <c r="IXN548" s="392"/>
      <c r="IXO548" s="395"/>
      <c r="IXP548" s="396"/>
      <c r="IXQ548" s="397"/>
      <c r="IXR548" s="415"/>
      <c r="IXS548" s="393"/>
      <c r="IXT548" s="392"/>
      <c r="IXU548" s="395"/>
      <c r="IXV548" s="396"/>
      <c r="IXW548" s="397"/>
      <c r="IXX548" s="415"/>
      <c r="IXY548" s="393"/>
      <c r="IXZ548" s="392"/>
      <c r="IYA548" s="395"/>
      <c r="IYB548" s="396"/>
      <c r="IYC548" s="397"/>
      <c r="IYD548" s="415"/>
      <c r="IYE548" s="393"/>
      <c r="IYF548" s="392"/>
      <c r="IYG548" s="395"/>
      <c r="IYH548" s="396"/>
      <c r="IYI548" s="397"/>
      <c r="IYJ548" s="415"/>
      <c r="IYK548" s="393"/>
      <c r="IYL548" s="392"/>
      <c r="IYM548" s="395"/>
      <c r="IYN548" s="396"/>
      <c r="IYO548" s="397"/>
      <c r="IYP548" s="415"/>
      <c r="IYQ548" s="393"/>
      <c r="IYR548" s="392"/>
      <c r="IYS548" s="395"/>
      <c r="IYT548" s="396"/>
      <c r="IYU548" s="397"/>
      <c r="IYV548" s="415"/>
      <c r="IYW548" s="393"/>
      <c r="IYX548" s="392"/>
      <c r="IYY548" s="395"/>
      <c r="IYZ548" s="396"/>
      <c r="IZA548" s="397"/>
      <c r="IZB548" s="415"/>
      <c r="IZC548" s="393"/>
      <c r="IZD548" s="392"/>
      <c r="IZE548" s="395"/>
      <c r="IZF548" s="396"/>
      <c r="IZG548" s="397"/>
      <c r="IZH548" s="415"/>
      <c r="IZI548" s="393"/>
      <c r="IZJ548" s="392"/>
      <c r="IZK548" s="395"/>
      <c r="IZL548" s="396"/>
      <c r="IZM548" s="397"/>
      <c r="IZN548" s="415"/>
      <c r="IZO548" s="393"/>
      <c r="IZP548" s="392"/>
      <c r="IZQ548" s="395"/>
      <c r="IZR548" s="396"/>
      <c r="IZS548" s="397"/>
      <c r="IZT548" s="415"/>
      <c r="IZU548" s="393"/>
      <c r="IZV548" s="392"/>
      <c r="IZW548" s="395"/>
      <c r="IZX548" s="396"/>
      <c r="IZY548" s="397"/>
      <c r="IZZ548" s="415"/>
      <c r="JAA548" s="393"/>
      <c r="JAB548" s="392"/>
      <c r="JAC548" s="395"/>
      <c r="JAD548" s="396"/>
      <c r="JAE548" s="397"/>
      <c r="JAF548" s="415"/>
      <c r="JAG548" s="393"/>
      <c r="JAH548" s="392"/>
      <c r="JAI548" s="395"/>
      <c r="JAJ548" s="396"/>
      <c r="JAK548" s="397"/>
      <c r="JAL548" s="415"/>
      <c r="JAM548" s="393"/>
      <c r="JAN548" s="392"/>
      <c r="JAO548" s="395"/>
      <c r="JAP548" s="396"/>
      <c r="JAQ548" s="397"/>
      <c r="JAR548" s="415"/>
      <c r="JAS548" s="393"/>
      <c r="JAT548" s="392"/>
      <c r="JAU548" s="395"/>
      <c r="JAV548" s="396"/>
      <c r="JAW548" s="397"/>
      <c r="JAX548" s="415"/>
      <c r="JAY548" s="393"/>
      <c r="JAZ548" s="392"/>
      <c r="JBA548" s="395"/>
      <c r="JBB548" s="396"/>
      <c r="JBC548" s="397"/>
      <c r="JBD548" s="415"/>
      <c r="JBE548" s="393"/>
      <c r="JBF548" s="392"/>
      <c r="JBG548" s="395"/>
      <c r="JBH548" s="396"/>
      <c r="JBI548" s="397"/>
      <c r="JBJ548" s="415"/>
      <c r="JBK548" s="393"/>
      <c r="JBL548" s="392"/>
      <c r="JBM548" s="395"/>
      <c r="JBN548" s="396"/>
      <c r="JBO548" s="397"/>
      <c r="JBP548" s="415"/>
      <c r="JBQ548" s="393"/>
      <c r="JBR548" s="392"/>
      <c r="JBS548" s="395"/>
      <c r="JBT548" s="396"/>
      <c r="JBU548" s="397"/>
      <c r="JBV548" s="415"/>
      <c r="JBW548" s="393"/>
      <c r="JBX548" s="392"/>
      <c r="JBY548" s="395"/>
      <c r="JBZ548" s="396"/>
      <c r="JCA548" s="397"/>
      <c r="JCB548" s="415"/>
      <c r="JCC548" s="393"/>
      <c r="JCD548" s="392"/>
      <c r="JCE548" s="395"/>
      <c r="JCF548" s="396"/>
      <c r="JCG548" s="397"/>
      <c r="JCH548" s="415"/>
      <c r="JCI548" s="393"/>
      <c r="JCJ548" s="392"/>
      <c r="JCK548" s="395"/>
      <c r="JCL548" s="396"/>
      <c r="JCM548" s="397"/>
      <c r="JCN548" s="415"/>
      <c r="JCO548" s="393"/>
      <c r="JCP548" s="392"/>
      <c r="JCQ548" s="395"/>
      <c r="JCR548" s="396"/>
      <c r="JCS548" s="397"/>
      <c r="JCT548" s="415"/>
      <c r="JCU548" s="393"/>
      <c r="JCV548" s="392"/>
      <c r="JCW548" s="395"/>
      <c r="JCX548" s="396"/>
      <c r="JCY548" s="397"/>
      <c r="JCZ548" s="415"/>
      <c r="JDA548" s="393"/>
      <c r="JDB548" s="392"/>
      <c r="JDC548" s="395"/>
      <c r="JDD548" s="396"/>
      <c r="JDE548" s="397"/>
      <c r="JDF548" s="415"/>
      <c r="JDG548" s="393"/>
      <c r="JDH548" s="392"/>
      <c r="JDI548" s="395"/>
      <c r="JDJ548" s="396"/>
      <c r="JDK548" s="397"/>
      <c r="JDL548" s="415"/>
      <c r="JDM548" s="393"/>
      <c r="JDN548" s="392"/>
      <c r="JDO548" s="395"/>
      <c r="JDP548" s="396"/>
      <c r="JDQ548" s="397"/>
      <c r="JDR548" s="415"/>
      <c r="JDS548" s="393"/>
      <c r="JDT548" s="392"/>
      <c r="JDU548" s="395"/>
      <c r="JDV548" s="396"/>
      <c r="JDW548" s="397"/>
      <c r="JDX548" s="415"/>
      <c r="JDY548" s="393"/>
      <c r="JDZ548" s="392"/>
      <c r="JEA548" s="395"/>
      <c r="JEB548" s="396"/>
      <c r="JEC548" s="397"/>
      <c r="JED548" s="415"/>
      <c r="JEE548" s="393"/>
      <c r="JEF548" s="392"/>
      <c r="JEG548" s="395"/>
      <c r="JEH548" s="396"/>
      <c r="JEI548" s="397"/>
      <c r="JEJ548" s="415"/>
      <c r="JEK548" s="393"/>
      <c r="JEL548" s="392"/>
      <c r="JEM548" s="395"/>
      <c r="JEN548" s="396"/>
      <c r="JEO548" s="397"/>
      <c r="JEP548" s="415"/>
      <c r="JEQ548" s="393"/>
      <c r="JER548" s="392"/>
      <c r="JES548" s="395"/>
      <c r="JET548" s="396"/>
      <c r="JEU548" s="397"/>
      <c r="JEV548" s="415"/>
      <c r="JEW548" s="393"/>
      <c r="JEX548" s="392"/>
      <c r="JEY548" s="395"/>
      <c r="JEZ548" s="396"/>
      <c r="JFA548" s="397"/>
      <c r="JFB548" s="415"/>
      <c r="JFC548" s="393"/>
      <c r="JFD548" s="392"/>
      <c r="JFE548" s="395"/>
      <c r="JFF548" s="396"/>
      <c r="JFG548" s="397"/>
      <c r="JFH548" s="415"/>
      <c r="JFI548" s="393"/>
      <c r="JFJ548" s="392"/>
      <c r="JFK548" s="395"/>
      <c r="JFL548" s="396"/>
      <c r="JFM548" s="397"/>
      <c r="JFN548" s="415"/>
      <c r="JFO548" s="393"/>
      <c r="JFP548" s="392"/>
      <c r="JFQ548" s="395"/>
      <c r="JFR548" s="396"/>
      <c r="JFS548" s="397"/>
      <c r="JFT548" s="415"/>
      <c r="JFU548" s="393"/>
      <c r="JFV548" s="392"/>
      <c r="JFW548" s="395"/>
      <c r="JFX548" s="396"/>
      <c r="JFY548" s="397"/>
      <c r="JFZ548" s="415"/>
      <c r="JGA548" s="393"/>
      <c r="JGB548" s="392"/>
      <c r="JGC548" s="395"/>
      <c r="JGD548" s="396"/>
      <c r="JGE548" s="397"/>
      <c r="JGF548" s="415"/>
      <c r="JGG548" s="393"/>
      <c r="JGH548" s="392"/>
      <c r="JGI548" s="395"/>
      <c r="JGJ548" s="396"/>
      <c r="JGK548" s="397"/>
      <c r="JGL548" s="415"/>
      <c r="JGM548" s="393"/>
      <c r="JGN548" s="392"/>
      <c r="JGO548" s="395"/>
      <c r="JGP548" s="396"/>
      <c r="JGQ548" s="397"/>
      <c r="JGR548" s="415"/>
      <c r="JGS548" s="393"/>
      <c r="JGT548" s="392"/>
      <c r="JGU548" s="395"/>
      <c r="JGV548" s="396"/>
      <c r="JGW548" s="397"/>
      <c r="JGX548" s="415"/>
      <c r="JGY548" s="393"/>
      <c r="JGZ548" s="392"/>
      <c r="JHA548" s="395"/>
      <c r="JHB548" s="396"/>
      <c r="JHC548" s="397"/>
      <c r="JHD548" s="415"/>
      <c r="JHE548" s="393"/>
      <c r="JHF548" s="392"/>
      <c r="JHG548" s="395"/>
      <c r="JHH548" s="396"/>
      <c r="JHI548" s="397"/>
      <c r="JHJ548" s="415"/>
      <c r="JHK548" s="393"/>
      <c r="JHL548" s="392"/>
      <c r="JHM548" s="395"/>
      <c r="JHN548" s="396"/>
      <c r="JHO548" s="397"/>
      <c r="JHP548" s="415"/>
      <c r="JHQ548" s="393"/>
      <c r="JHR548" s="392"/>
      <c r="JHS548" s="395"/>
      <c r="JHT548" s="396"/>
      <c r="JHU548" s="397"/>
      <c r="JHV548" s="415"/>
      <c r="JHW548" s="393"/>
      <c r="JHX548" s="392"/>
      <c r="JHY548" s="395"/>
      <c r="JHZ548" s="396"/>
      <c r="JIA548" s="397"/>
      <c r="JIB548" s="415"/>
      <c r="JIC548" s="393"/>
      <c r="JID548" s="392"/>
      <c r="JIE548" s="395"/>
      <c r="JIF548" s="396"/>
      <c r="JIG548" s="397"/>
      <c r="JIH548" s="415"/>
      <c r="JII548" s="393"/>
      <c r="JIJ548" s="392"/>
      <c r="JIK548" s="395"/>
      <c r="JIL548" s="396"/>
      <c r="JIM548" s="397"/>
      <c r="JIN548" s="415"/>
      <c r="JIO548" s="393"/>
      <c r="JIP548" s="392"/>
      <c r="JIQ548" s="395"/>
      <c r="JIR548" s="396"/>
      <c r="JIS548" s="397"/>
      <c r="JIT548" s="415"/>
      <c r="JIU548" s="393"/>
      <c r="JIV548" s="392"/>
      <c r="JIW548" s="395"/>
      <c r="JIX548" s="396"/>
      <c r="JIY548" s="397"/>
      <c r="JIZ548" s="415"/>
      <c r="JJA548" s="393"/>
      <c r="JJB548" s="392"/>
      <c r="JJC548" s="395"/>
      <c r="JJD548" s="396"/>
      <c r="JJE548" s="397"/>
      <c r="JJF548" s="415"/>
      <c r="JJG548" s="393"/>
      <c r="JJH548" s="392"/>
      <c r="JJI548" s="395"/>
      <c r="JJJ548" s="396"/>
      <c r="JJK548" s="397"/>
      <c r="JJL548" s="415"/>
      <c r="JJM548" s="393"/>
      <c r="JJN548" s="392"/>
      <c r="JJO548" s="395"/>
      <c r="JJP548" s="396"/>
      <c r="JJQ548" s="397"/>
      <c r="JJR548" s="415"/>
      <c r="JJS548" s="393"/>
      <c r="JJT548" s="392"/>
      <c r="JJU548" s="395"/>
      <c r="JJV548" s="396"/>
      <c r="JJW548" s="397"/>
      <c r="JJX548" s="415"/>
      <c r="JJY548" s="393"/>
      <c r="JJZ548" s="392"/>
      <c r="JKA548" s="395"/>
      <c r="JKB548" s="396"/>
      <c r="JKC548" s="397"/>
      <c r="JKD548" s="415"/>
      <c r="JKE548" s="393"/>
      <c r="JKF548" s="392"/>
      <c r="JKG548" s="395"/>
      <c r="JKH548" s="396"/>
      <c r="JKI548" s="397"/>
      <c r="JKJ548" s="415"/>
      <c r="JKK548" s="393"/>
      <c r="JKL548" s="392"/>
      <c r="JKM548" s="395"/>
      <c r="JKN548" s="396"/>
      <c r="JKO548" s="397"/>
      <c r="JKP548" s="415"/>
      <c r="JKQ548" s="393"/>
      <c r="JKR548" s="392"/>
      <c r="JKS548" s="395"/>
      <c r="JKT548" s="396"/>
      <c r="JKU548" s="397"/>
      <c r="JKV548" s="415"/>
      <c r="JKW548" s="393"/>
      <c r="JKX548" s="392"/>
      <c r="JKY548" s="395"/>
      <c r="JKZ548" s="396"/>
      <c r="JLA548" s="397"/>
      <c r="JLB548" s="415"/>
      <c r="JLC548" s="393"/>
      <c r="JLD548" s="392"/>
      <c r="JLE548" s="395"/>
      <c r="JLF548" s="396"/>
      <c r="JLG548" s="397"/>
      <c r="JLH548" s="415"/>
      <c r="JLI548" s="393"/>
      <c r="JLJ548" s="392"/>
      <c r="JLK548" s="395"/>
      <c r="JLL548" s="396"/>
      <c r="JLM548" s="397"/>
      <c r="JLN548" s="415"/>
      <c r="JLO548" s="393"/>
      <c r="JLP548" s="392"/>
      <c r="JLQ548" s="395"/>
      <c r="JLR548" s="396"/>
      <c r="JLS548" s="397"/>
      <c r="JLT548" s="415"/>
      <c r="JLU548" s="393"/>
      <c r="JLV548" s="392"/>
      <c r="JLW548" s="395"/>
      <c r="JLX548" s="396"/>
      <c r="JLY548" s="397"/>
      <c r="JLZ548" s="415"/>
      <c r="JMA548" s="393"/>
      <c r="JMB548" s="392"/>
      <c r="JMC548" s="395"/>
      <c r="JMD548" s="396"/>
      <c r="JME548" s="397"/>
      <c r="JMF548" s="415"/>
      <c r="JMG548" s="393"/>
      <c r="JMH548" s="392"/>
      <c r="JMI548" s="395"/>
      <c r="JMJ548" s="396"/>
      <c r="JMK548" s="397"/>
      <c r="JML548" s="415"/>
      <c r="JMM548" s="393"/>
      <c r="JMN548" s="392"/>
      <c r="JMO548" s="395"/>
      <c r="JMP548" s="396"/>
      <c r="JMQ548" s="397"/>
      <c r="JMR548" s="415"/>
      <c r="JMS548" s="393"/>
      <c r="JMT548" s="392"/>
      <c r="JMU548" s="395"/>
      <c r="JMV548" s="396"/>
      <c r="JMW548" s="397"/>
      <c r="JMX548" s="415"/>
      <c r="JMY548" s="393"/>
      <c r="JMZ548" s="392"/>
      <c r="JNA548" s="395"/>
      <c r="JNB548" s="396"/>
      <c r="JNC548" s="397"/>
      <c r="JND548" s="415"/>
      <c r="JNE548" s="393"/>
      <c r="JNF548" s="392"/>
      <c r="JNG548" s="395"/>
      <c r="JNH548" s="396"/>
      <c r="JNI548" s="397"/>
      <c r="JNJ548" s="415"/>
      <c r="JNK548" s="393"/>
      <c r="JNL548" s="392"/>
      <c r="JNM548" s="395"/>
      <c r="JNN548" s="396"/>
      <c r="JNO548" s="397"/>
      <c r="JNP548" s="415"/>
      <c r="JNQ548" s="393"/>
      <c r="JNR548" s="392"/>
      <c r="JNS548" s="395"/>
      <c r="JNT548" s="396"/>
      <c r="JNU548" s="397"/>
      <c r="JNV548" s="415"/>
      <c r="JNW548" s="393"/>
      <c r="JNX548" s="392"/>
      <c r="JNY548" s="395"/>
      <c r="JNZ548" s="396"/>
      <c r="JOA548" s="397"/>
      <c r="JOB548" s="415"/>
      <c r="JOC548" s="393"/>
      <c r="JOD548" s="392"/>
      <c r="JOE548" s="395"/>
      <c r="JOF548" s="396"/>
      <c r="JOG548" s="397"/>
      <c r="JOH548" s="415"/>
      <c r="JOI548" s="393"/>
      <c r="JOJ548" s="392"/>
      <c r="JOK548" s="395"/>
      <c r="JOL548" s="396"/>
      <c r="JOM548" s="397"/>
      <c r="JON548" s="415"/>
      <c r="JOO548" s="393"/>
      <c r="JOP548" s="392"/>
      <c r="JOQ548" s="395"/>
      <c r="JOR548" s="396"/>
      <c r="JOS548" s="397"/>
      <c r="JOT548" s="415"/>
      <c r="JOU548" s="393"/>
      <c r="JOV548" s="392"/>
      <c r="JOW548" s="395"/>
      <c r="JOX548" s="396"/>
      <c r="JOY548" s="397"/>
      <c r="JOZ548" s="415"/>
      <c r="JPA548" s="393"/>
      <c r="JPB548" s="392"/>
      <c r="JPC548" s="395"/>
      <c r="JPD548" s="396"/>
      <c r="JPE548" s="397"/>
      <c r="JPF548" s="415"/>
      <c r="JPG548" s="393"/>
      <c r="JPH548" s="392"/>
      <c r="JPI548" s="395"/>
      <c r="JPJ548" s="396"/>
      <c r="JPK548" s="397"/>
      <c r="JPL548" s="415"/>
      <c r="JPM548" s="393"/>
      <c r="JPN548" s="392"/>
      <c r="JPO548" s="395"/>
      <c r="JPP548" s="396"/>
      <c r="JPQ548" s="397"/>
      <c r="JPR548" s="415"/>
      <c r="JPS548" s="393"/>
      <c r="JPT548" s="392"/>
      <c r="JPU548" s="395"/>
      <c r="JPV548" s="396"/>
      <c r="JPW548" s="397"/>
      <c r="JPX548" s="415"/>
      <c r="JPY548" s="393"/>
      <c r="JPZ548" s="392"/>
      <c r="JQA548" s="395"/>
      <c r="JQB548" s="396"/>
      <c r="JQC548" s="397"/>
      <c r="JQD548" s="415"/>
      <c r="JQE548" s="393"/>
      <c r="JQF548" s="392"/>
      <c r="JQG548" s="395"/>
      <c r="JQH548" s="396"/>
      <c r="JQI548" s="397"/>
      <c r="JQJ548" s="415"/>
      <c r="JQK548" s="393"/>
      <c r="JQL548" s="392"/>
      <c r="JQM548" s="395"/>
      <c r="JQN548" s="396"/>
      <c r="JQO548" s="397"/>
      <c r="JQP548" s="415"/>
      <c r="JQQ548" s="393"/>
      <c r="JQR548" s="392"/>
      <c r="JQS548" s="395"/>
      <c r="JQT548" s="396"/>
      <c r="JQU548" s="397"/>
      <c r="JQV548" s="415"/>
      <c r="JQW548" s="393"/>
      <c r="JQX548" s="392"/>
      <c r="JQY548" s="395"/>
      <c r="JQZ548" s="396"/>
      <c r="JRA548" s="397"/>
      <c r="JRB548" s="415"/>
      <c r="JRC548" s="393"/>
      <c r="JRD548" s="392"/>
      <c r="JRE548" s="395"/>
      <c r="JRF548" s="396"/>
      <c r="JRG548" s="397"/>
      <c r="JRH548" s="415"/>
      <c r="JRI548" s="393"/>
      <c r="JRJ548" s="392"/>
      <c r="JRK548" s="395"/>
      <c r="JRL548" s="396"/>
      <c r="JRM548" s="397"/>
      <c r="JRN548" s="415"/>
      <c r="JRO548" s="393"/>
      <c r="JRP548" s="392"/>
      <c r="JRQ548" s="395"/>
      <c r="JRR548" s="396"/>
      <c r="JRS548" s="397"/>
      <c r="JRT548" s="415"/>
      <c r="JRU548" s="393"/>
      <c r="JRV548" s="392"/>
      <c r="JRW548" s="395"/>
      <c r="JRX548" s="396"/>
      <c r="JRY548" s="397"/>
      <c r="JRZ548" s="415"/>
      <c r="JSA548" s="393"/>
      <c r="JSB548" s="392"/>
      <c r="JSC548" s="395"/>
      <c r="JSD548" s="396"/>
      <c r="JSE548" s="397"/>
      <c r="JSF548" s="415"/>
      <c r="JSG548" s="393"/>
      <c r="JSH548" s="392"/>
      <c r="JSI548" s="395"/>
      <c r="JSJ548" s="396"/>
      <c r="JSK548" s="397"/>
      <c r="JSL548" s="415"/>
      <c r="JSM548" s="393"/>
      <c r="JSN548" s="392"/>
      <c r="JSO548" s="395"/>
      <c r="JSP548" s="396"/>
      <c r="JSQ548" s="397"/>
      <c r="JSR548" s="415"/>
      <c r="JSS548" s="393"/>
      <c r="JST548" s="392"/>
      <c r="JSU548" s="395"/>
      <c r="JSV548" s="396"/>
      <c r="JSW548" s="397"/>
      <c r="JSX548" s="415"/>
      <c r="JSY548" s="393"/>
      <c r="JSZ548" s="392"/>
      <c r="JTA548" s="395"/>
      <c r="JTB548" s="396"/>
      <c r="JTC548" s="397"/>
      <c r="JTD548" s="415"/>
      <c r="JTE548" s="393"/>
      <c r="JTF548" s="392"/>
      <c r="JTG548" s="395"/>
      <c r="JTH548" s="396"/>
      <c r="JTI548" s="397"/>
      <c r="JTJ548" s="415"/>
      <c r="JTK548" s="393"/>
      <c r="JTL548" s="392"/>
      <c r="JTM548" s="395"/>
      <c r="JTN548" s="396"/>
      <c r="JTO548" s="397"/>
      <c r="JTP548" s="415"/>
      <c r="JTQ548" s="393"/>
      <c r="JTR548" s="392"/>
      <c r="JTS548" s="395"/>
      <c r="JTT548" s="396"/>
      <c r="JTU548" s="397"/>
      <c r="JTV548" s="415"/>
      <c r="JTW548" s="393"/>
      <c r="JTX548" s="392"/>
      <c r="JTY548" s="395"/>
      <c r="JTZ548" s="396"/>
      <c r="JUA548" s="397"/>
      <c r="JUB548" s="415"/>
      <c r="JUC548" s="393"/>
      <c r="JUD548" s="392"/>
      <c r="JUE548" s="395"/>
      <c r="JUF548" s="396"/>
      <c r="JUG548" s="397"/>
      <c r="JUH548" s="415"/>
      <c r="JUI548" s="393"/>
      <c r="JUJ548" s="392"/>
      <c r="JUK548" s="395"/>
      <c r="JUL548" s="396"/>
      <c r="JUM548" s="397"/>
      <c r="JUN548" s="415"/>
      <c r="JUO548" s="393"/>
      <c r="JUP548" s="392"/>
      <c r="JUQ548" s="395"/>
      <c r="JUR548" s="396"/>
      <c r="JUS548" s="397"/>
      <c r="JUT548" s="415"/>
      <c r="JUU548" s="393"/>
      <c r="JUV548" s="392"/>
      <c r="JUW548" s="395"/>
      <c r="JUX548" s="396"/>
      <c r="JUY548" s="397"/>
      <c r="JUZ548" s="415"/>
      <c r="JVA548" s="393"/>
      <c r="JVB548" s="392"/>
      <c r="JVC548" s="395"/>
      <c r="JVD548" s="396"/>
      <c r="JVE548" s="397"/>
      <c r="JVF548" s="415"/>
      <c r="JVG548" s="393"/>
      <c r="JVH548" s="392"/>
      <c r="JVI548" s="395"/>
      <c r="JVJ548" s="396"/>
      <c r="JVK548" s="397"/>
      <c r="JVL548" s="415"/>
      <c r="JVM548" s="393"/>
      <c r="JVN548" s="392"/>
      <c r="JVO548" s="395"/>
      <c r="JVP548" s="396"/>
      <c r="JVQ548" s="397"/>
      <c r="JVR548" s="415"/>
      <c r="JVS548" s="393"/>
      <c r="JVT548" s="392"/>
      <c r="JVU548" s="395"/>
      <c r="JVV548" s="396"/>
      <c r="JVW548" s="397"/>
      <c r="JVX548" s="415"/>
      <c r="JVY548" s="393"/>
      <c r="JVZ548" s="392"/>
      <c r="JWA548" s="395"/>
      <c r="JWB548" s="396"/>
      <c r="JWC548" s="397"/>
      <c r="JWD548" s="415"/>
      <c r="JWE548" s="393"/>
      <c r="JWF548" s="392"/>
      <c r="JWG548" s="395"/>
      <c r="JWH548" s="396"/>
      <c r="JWI548" s="397"/>
      <c r="JWJ548" s="415"/>
      <c r="JWK548" s="393"/>
      <c r="JWL548" s="392"/>
      <c r="JWM548" s="395"/>
      <c r="JWN548" s="396"/>
      <c r="JWO548" s="397"/>
      <c r="JWP548" s="415"/>
      <c r="JWQ548" s="393"/>
      <c r="JWR548" s="392"/>
      <c r="JWS548" s="395"/>
      <c r="JWT548" s="396"/>
      <c r="JWU548" s="397"/>
      <c r="JWV548" s="415"/>
      <c r="JWW548" s="393"/>
      <c r="JWX548" s="392"/>
      <c r="JWY548" s="395"/>
      <c r="JWZ548" s="396"/>
      <c r="JXA548" s="397"/>
      <c r="JXB548" s="415"/>
      <c r="JXC548" s="393"/>
      <c r="JXD548" s="392"/>
      <c r="JXE548" s="395"/>
      <c r="JXF548" s="396"/>
      <c r="JXG548" s="397"/>
      <c r="JXH548" s="415"/>
      <c r="JXI548" s="393"/>
      <c r="JXJ548" s="392"/>
      <c r="JXK548" s="395"/>
      <c r="JXL548" s="396"/>
      <c r="JXM548" s="397"/>
      <c r="JXN548" s="415"/>
      <c r="JXO548" s="393"/>
      <c r="JXP548" s="392"/>
      <c r="JXQ548" s="395"/>
      <c r="JXR548" s="396"/>
      <c r="JXS548" s="397"/>
      <c r="JXT548" s="415"/>
      <c r="JXU548" s="393"/>
      <c r="JXV548" s="392"/>
      <c r="JXW548" s="395"/>
      <c r="JXX548" s="396"/>
      <c r="JXY548" s="397"/>
      <c r="JXZ548" s="415"/>
      <c r="JYA548" s="393"/>
      <c r="JYB548" s="392"/>
      <c r="JYC548" s="395"/>
      <c r="JYD548" s="396"/>
      <c r="JYE548" s="397"/>
      <c r="JYF548" s="415"/>
      <c r="JYG548" s="393"/>
      <c r="JYH548" s="392"/>
      <c r="JYI548" s="395"/>
      <c r="JYJ548" s="396"/>
      <c r="JYK548" s="397"/>
      <c r="JYL548" s="415"/>
      <c r="JYM548" s="393"/>
      <c r="JYN548" s="392"/>
      <c r="JYO548" s="395"/>
      <c r="JYP548" s="396"/>
      <c r="JYQ548" s="397"/>
      <c r="JYR548" s="415"/>
      <c r="JYS548" s="393"/>
      <c r="JYT548" s="392"/>
      <c r="JYU548" s="395"/>
      <c r="JYV548" s="396"/>
      <c r="JYW548" s="397"/>
      <c r="JYX548" s="415"/>
      <c r="JYY548" s="393"/>
      <c r="JYZ548" s="392"/>
      <c r="JZA548" s="395"/>
      <c r="JZB548" s="396"/>
      <c r="JZC548" s="397"/>
      <c r="JZD548" s="415"/>
      <c r="JZE548" s="393"/>
      <c r="JZF548" s="392"/>
      <c r="JZG548" s="395"/>
      <c r="JZH548" s="396"/>
      <c r="JZI548" s="397"/>
      <c r="JZJ548" s="415"/>
      <c r="JZK548" s="393"/>
      <c r="JZL548" s="392"/>
      <c r="JZM548" s="395"/>
      <c r="JZN548" s="396"/>
      <c r="JZO548" s="397"/>
      <c r="JZP548" s="415"/>
      <c r="JZQ548" s="393"/>
      <c r="JZR548" s="392"/>
      <c r="JZS548" s="395"/>
      <c r="JZT548" s="396"/>
      <c r="JZU548" s="397"/>
      <c r="JZV548" s="415"/>
      <c r="JZW548" s="393"/>
      <c r="JZX548" s="392"/>
      <c r="JZY548" s="395"/>
      <c r="JZZ548" s="396"/>
      <c r="KAA548" s="397"/>
      <c r="KAB548" s="415"/>
      <c r="KAC548" s="393"/>
      <c r="KAD548" s="392"/>
      <c r="KAE548" s="395"/>
      <c r="KAF548" s="396"/>
      <c r="KAG548" s="397"/>
      <c r="KAH548" s="415"/>
      <c r="KAI548" s="393"/>
      <c r="KAJ548" s="392"/>
      <c r="KAK548" s="395"/>
      <c r="KAL548" s="396"/>
      <c r="KAM548" s="397"/>
      <c r="KAN548" s="415"/>
      <c r="KAO548" s="393"/>
      <c r="KAP548" s="392"/>
      <c r="KAQ548" s="395"/>
      <c r="KAR548" s="396"/>
      <c r="KAS548" s="397"/>
      <c r="KAT548" s="415"/>
      <c r="KAU548" s="393"/>
      <c r="KAV548" s="392"/>
      <c r="KAW548" s="395"/>
      <c r="KAX548" s="396"/>
      <c r="KAY548" s="397"/>
      <c r="KAZ548" s="415"/>
      <c r="KBA548" s="393"/>
      <c r="KBB548" s="392"/>
      <c r="KBC548" s="395"/>
      <c r="KBD548" s="396"/>
      <c r="KBE548" s="397"/>
      <c r="KBF548" s="415"/>
      <c r="KBG548" s="393"/>
      <c r="KBH548" s="392"/>
      <c r="KBI548" s="395"/>
      <c r="KBJ548" s="396"/>
      <c r="KBK548" s="397"/>
      <c r="KBL548" s="415"/>
      <c r="KBM548" s="393"/>
      <c r="KBN548" s="392"/>
      <c r="KBO548" s="395"/>
      <c r="KBP548" s="396"/>
      <c r="KBQ548" s="397"/>
      <c r="KBR548" s="415"/>
      <c r="KBS548" s="393"/>
      <c r="KBT548" s="392"/>
      <c r="KBU548" s="395"/>
      <c r="KBV548" s="396"/>
      <c r="KBW548" s="397"/>
      <c r="KBX548" s="415"/>
      <c r="KBY548" s="393"/>
      <c r="KBZ548" s="392"/>
      <c r="KCA548" s="395"/>
      <c r="KCB548" s="396"/>
      <c r="KCC548" s="397"/>
      <c r="KCD548" s="415"/>
      <c r="KCE548" s="393"/>
      <c r="KCF548" s="392"/>
      <c r="KCG548" s="395"/>
      <c r="KCH548" s="396"/>
      <c r="KCI548" s="397"/>
      <c r="KCJ548" s="415"/>
      <c r="KCK548" s="393"/>
      <c r="KCL548" s="392"/>
      <c r="KCM548" s="395"/>
      <c r="KCN548" s="396"/>
      <c r="KCO548" s="397"/>
      <c r="KCP548" s="415"/>
      <c r="KCQ548" s="393"/>
      <c r="KCR548" s="392"/>
      <c r="KCS548" s="395"/>
      <c r="KCT548" s="396"/>
      <c r="KCU548" s="397"/>
      <c r="KCV548" s="415"/>
      <c r="KCW548" s="393"/>
      <c r="KCX548" s="392"/>
      <c r="KCY548" s="395"/>
      <c r="KCZ548" s="396"/>
      <c r="KDA548" s="397"/>
      <c r="KDB548" s="415"/>
      <c r="KDC548" s="393"/>
      <c r="KDD548" s="392"/>
      <c r="KDE548" s="395"/>
      <c r="KDF548" s="396"/>
      <c r="KDG548" s="397"/>
      <c r="KDH548" s="415"/>
      <c r="KDI548" s="393"/>
      <c r="KDJ548" s="392"/>
      <c r="KDK548" s="395"/>
      <c r="KDL548" s="396"/>
      <c r="KDM548" s="397"/>
      <c r="KDN548" s="415"/>
      <c r="KDO548" s="393"/>
      <c r="KDP548" s="392"/>
      <c r="KDQ548" s="395"/>
      <c r="KDR548" s="396"/>
      <c r="KDS548" s="397"/>
      <c r="KDT548" s="415"/>
      <c r="KDU548" s="393"/>
      <c r="KDV548" s="392"/>
      <c r="KDW548" s="395"/>
      <c r="KDX548" s="396"/>
      <c r="KDY548" s="397"/>
      <c r="KDZ548" s="415"/>
      <c r="KEA548" s="393"/>
      <c r="KEB548" s="392"/>
      <c r="KEC548" s="395"/>
      <c r="KED548" s="396"/>
      <c r="KEE548" s="397"/>
      <c r="KEF548" s="415"/>
      <c r="KEG548" s="393"/>
      <c r="KEH548" s="392"/>
      <c r="KEI548" s="395"/>
      <c r="KEJ548" s="396"/>
      <c r="KEK548" s="397"/>
      <c r="KEL548" s="415"/>
      <c r="KEM548" s="393"/>
      <c r="KEN548" s="392"/>
      <c r="KEO548" s="395"/>
      <c r="KEP548" s="396"/>
      <c r="KEQ548" s="397"/>
      <c r="KER548" s="415"/>
      <c r="KES548" s="393"/>
      <c r="KET548" s="392"/>
      <c r="KEU548" s="395"/>
      <c r="KEV548" s="396"/>
      <c r="KEW548" s="397"/>
      <c r="KEX548" s="415"/>
      <c r="KEY548" s="393"/>
      <c r="KEZ548" s="392"/>
      <c r="KFA548" s="395"/>
      <c r="KFB548" s="396"/>
      <c r="KFC548" s="397"/>
      <c r="KFD548" s="415"/>
      <c r="KFE548" s="393"/>
      <c r="KFF548" s="392"/>
      <c r="KFG548" s="395"/>
      <c r="KFH548" s="396"/>
      <c r="KFI548" s="397"/>
      <c r="KFJ548" s="415"/>
      <c r="KFK548" s="393"/>
      <c r="KFL548" s="392"/>
      <c r="KFM548" s="395"/>
      <c r="KFN548" s="396"/>
      <c r="KFO548" s="397"/>
      <c r="KFP548" s="415"/>
      <c r="KFQ548" s="393"/>
      <c r="KFR548" s="392"/>
      <c r="KFS548" s="395"/>
      <c r="KFT548" s="396"/>
      <c r="KFU548" s="397"/>
      <c r="KFV548" s="415"/>
      <c r="KFW548" s="393"/>
      <c r="KFX548" s="392"/>
      <c r="KFY548" s="395"/>
      <c r="KFZ548" s="396"/>
      <c r="KGA548" s="397"/>
      <c r="KGB548" s="415"/>
      <c r="KGC548" s="393"/>
      <c r="KGD548" s="392"/>
      <c r="KGE548" s="395"/>
      <c r="KGF548" s="396"/>
      <c r="KGG548" s="397"/>
      <c r="KGH548" s="415"/>
      <c r="KGI548" s="393"/>
      <c r="KGJ548" s="392"/>
      <c r="KGK548" s="395"/>
      <c r="KGL548" s="396"/>
      <c r="KGM548" s="397"/>
      <c r="KGN548" s="415"/>
      <c r="KGO548" s="393"/>
      <c r="KGP548" s="392"/>
      <c r="KGQ548" s="395"/>
      <c r="KGR548" s="396"/>
      <c r="KGS548" s="397"/>
      <c r="KGT548" s="415"/>
      <c r="KGU548" s="393"/>
      <c r="KGV548" s="392"/>
      <c r="KGW548" s="395"/>
      <c r="KGX548" s="396"/>
      <c r="KGY548" s="397"/>
      <c r="KGZ548" s="415"/>
      <c r="KHA548" s="393"/>
      <c r="KHB548" s="392"/>
      <c r="KHC548" s="395"/>
      <c r="KHD548" s="396"/>
      <c r="KHE548" s="397"/>
      <c r="KHF548" s="415"/>
      <c r="KHG548" s="393"/>
      <c r="KHH548" s="392"/>
      <c r="KHI548" s="395"/>
      <c r="KHJ548" s="396"/>
      <c r="KHK548" s="397"/>
      <c r="KHL548" s="415"/>
      <c r="KHM548" s="393"/>
      <c r="KHN548" s="392"/>
      <c r="KHO548" s="395"/>
      <c r="KHP548" s="396"/>
      <c r="KHQ548" s="397"/>
      <c r="KHR548" s="415"/>
      <c r="KHS548" s="393"/>
      <c r="KHT548" s="392"/>
      <c r="KHU548" s="395"/>
      <c r="KHV548" s="396"/>
      <c r="KHW548" s="397"/>
      <c r="KHX548" s="415"/>
      <c r="KHY548" s="393"/>
      <c r="KHZ548" s="392"/>
      <c r="KIA548" s="395"/>
      <c r="KIB548" s="396"/>
      <c r="KIC548" s="397"/>
      <c r="KID548" s="415"/>
      <c r="KIE548" s="393"/>
      <c r="KIF548" s="392"/>
      <c r="KIG548" s="395"/>
      <c r="KIH548" s="396"/>
      <c r="KII548" s="397"/>
      <c r="KIJ548" s="415"/>
      <c r="KIK548" s="393"/>
      <c r="KIL548" s="392"/>
      <c r="KIM548" s="395"/>
      <c r="KIN548" s="396"/>
      <c r="KIO548" s="397"/>
      <c r="KIP548" s="415"/>
      <c r="KIQ548" s="393"/>
      <c r="KIR548" s="392"/>
      <c r="KIS548" s="395"/>
      <c r="KIT548" s="396"/>
      <c r="KIU548" s="397"/>
      <c r="KIV548" s="415"/>
      <c r="KIW548" s="393"/>
      <c r="KIX548" s="392"/>
      <c r="KIY548" s="395"/>
      <c r="KIZ548" s="396"/>
      <c r="KJA548" s="397"/>
      <c r="KJB548" s="415"/>
      <c r="KJC548" s="393"/>
      <c r="KJD548" s="392"/>
      <c r="KJE548" s="395"/>
      <c r="KJF548" s="396"/>
      <c r="KJG548" s="397"/>
      <c r="KJH548" s="415"/>
      <c r="KJI548" s="393"/>
      <c r="KJJ548" s="392"/>
      <c r="KJK548" s="395"/>
      <c r="KJL548" s="396"/>
      <c r="KJM548" s="397"/>
      <c r="KJN548" s="415"/>
      <c r="KJO548" s="393"/>
      <c r="KJP548" s="392"/>
      <c r="KJQ548" s="395"/>
      <c r="KJR548" s="396"/>
      <c r="KJS548" s="397"/>
      <c r="KJT548" s="415"/>
      <c r="KJU548" s="393"/>
      <c r="KJV548" s="392"/>
      <c r="KJW548" s="395"/>
      <c r="KJX548" s="396"/>
      <c r="KJY548" s="397"/>
      <c r="KJZ548" s="415"/>
      <c r="KKA548" s="393"/>
      <c r="KKB548" s="392"/>
      <c r="KKC548" s="395"/>
      <c r="KKD548" s="396"/>
      <c r="KKE548" s="397"/>
      <c r="KKF548" s="415"/>
      <c r="KKG548" s="393"/>
      <c r="KKH548" s="392"/>
      <c r="KKI548" s="395"/>
      <c r="KKJ548" s="396"/>
      <c r="KKK548" s="397"/>
      <c r="KKL548" s="415"/>
      <c r="KKM548" s="393"/>
      <c r="KKN548" s="392"/>
      <c r="KKO548" s="395"/>
      <c r="KKP548" s="396"/>
      <c r="KKQ548" s="397"/>
      <c r="KKR548" s="415"/>
      <c r="KKS548" s="393"/>
      <c r="KKT548" s="392"/>
      <c r="KKU548" s="395"/>
      <c r="KKV548" s="396"/>
      <c r="KKW548" s="397"/>
      <c r="KKX548" s="415"/>
      <c r="KKY548" s="393"/>
      <c r="KKZ548" s="392"/>
      <c r="KLA548" s="395"/>
      <c r="KLB548" s="396"/>
      <c r="KLC548" s="397"/>
      <c r="KLD548" s="415"/>
      <c r="KLE548" s="393"/>
      <c r="KLF548" s="392"/>
      <c r="KLG548" s="395"/>
      <c r="KLH548" s="396"/>
      <c r="KLI548" s="397"/>
      <c r="KLJ548" s="415"/>
      <c r="KLK548" s="393"/>
      <c r="KLL548" s="392"/>
      <c r="KLM548" s="395"/>
      <c r="KLN548" s="396"/>
      <c r="KLO548" s="397"/>
      <c r="KLP548" s="415"/>
      <c r="KLQ548" s="393"/>
      <c r="KLR548" s="392"/>
      <c r="KLS548" s="395"/>
      <c r="KLT548" s="396"/>
      <c r="KLU548" s="397"/>
      <c r="KLV548" s="415"/>
      <c r="KLW548" s="393"/>
      <c r="KLX548" s="392"/>
      <c r="KLY548" s="395"/>
      <c r="KLZ548" s="396"/>
      <c r="KMA548" s="397"/>
      <c r="KMB548" s="415"/>
      <c r="KMC548" s="393"/>
      <c r="KMD548" s="392"/>
      <c r="KME548" s="395"/>
      <c r="KMF548" s="396"/>
      <c r="KMG548" s="397"/>
      <c r="KMH548" s="415"/>
      <c r="KMI548" s="393"/>
      <c r="KMJ548" s="392"/>
      <c r="KMK548" s="395"/>
      <c r="KML548" s="396"/>
      <c r="KMM548" s="397"/>
      <c r="KMN548" s="415"/>
      <c r="KMO548" s="393"/>
      <c r="KMP548" s="392"/>
      <c r="KMQ548" s="395"/>
      <c r="KMR548" s="396"/>
      <c r="KMS548" s="397"/>
      <c r="KMT548" s="415"/>
      <c r="KMU548" s="393"/>
      <c r="KMV548" s="392"/>
      <c r="KMW548" s="395"/>
      <c r="KMX548" s="396"/>
      <c r="KMY548" s="397"/>
      <c r="KMZ548" s="415"/>
      <c r="KNA548" s="393"/>
      <c r="KNB548" s="392"/>
      <c r="KNC548" s="395"/>
      <c r="KND548" s="396"/>
      <c r="KNE548" s="397"/>
      <c r="KNF548" s="415"/>
      <c r="KNG548" s="393"/>
      <c r="KNH548" s="392"/>
      <c r="KNI548" s="395"/>
      <c r="KNJ548" s="396"/>
      <c r="KNK548" s="397"/>
      <c r="KNL548" s="415"/>
      <c r="KNM548" s="393"/>
      <c r="KNN548" s="392"/>
      <c r="KNO548" s="395"/>
      <c r="KNP548" s="396"/>
      <c r="KNQ548" s="397"/>
      <c r="KNR548" s="415"/>
      <c r="KNS548" s="393"/>
      <c r="KNT548" s="392"/>
      <c r="KNU548" s="395"/>
      <c r="KNV548" s="396"/>
      <c r="KNW548" s="397"/>
      <c r="KNX548" s="415"/>
      <c r="KNY548" s="393"/>
      <c r="KNZ548" s="392"/>
      <c r="KOA548" s="395"/>
      <c r="KOB548" s="396"/>
      <c r="KOC548" s="397"/>
      <c r="KOD548" s="415"/>
      <c r="KOE548" s="393"/>
      <c r="KOF548" s="392"/>
      <c r="KOG548" s="395"/>
      <c r="KOH548" s="396"/>
      <c r="KOI548" s="397"/>
      <c r="KOJ548" s="415"/>
      <c r="KOK548" s="393"/>
      <c r="KOL548" s="392"/>
      <c r="KOM548" s="395"/>
      <c r="KON548" s="396"/>
      <c r="KOO548" s="397"/>
      <c r="KOP548" s="415"/>
      <c r="KOQ548" s="393"/>
      <c r="KOR548" s="392"/>
      <c r="KOS548" s="395"/>
      <c r="KOT548" s="396"/>
      <c r="KOU548" s="397"/>
      <c r="KOV548" s="415"/>
      <c r="KOW548" s="393"/>
      <c r="KOX548" s="392"/>
      <c r="KOY548" s="395"/>
      <c r="KOZ548" s="396"/>
      <c r="KPA548" s="397"/>
      <c r="KPB548" s="415"/>
      <c r="KPC548" s="393"/>
      <c r="KPD548" s="392"/>
      <c r="KPE548" s="395"/>
      <c r="KPF548" s="396"/>
      <c r="KPG548" s="397"/>
      <c r="KPH548" s="415"/>
      <c r="KPI548" s="393"/>
      <c r="KPJ548" s="392"/>
      <c r="KPK548" s="395"/>
      <c r="KPL548" s="396"/>
      <c r="KPM548" s="397"/>
      <c r="KPN548" s="415"/>
      <c r="KPO548" s="393"/>
      <c r="KPP548" s="392"/>
      <c r="KPQ548" s="395"/>
      <c r="KPR548" s="396"/>
      <c r="KPS548" s="397"/>
      <c r="KPT548" s="415"/>
      <c r="KPU548" s="393"/>
      <c r="KPV548" s="392"/>
      <c r="KPW548" s="395"/>
      <c r="KPX548" s="396"/>
      <c r="KPY548" s="397"/>
      <c r="KPZ548" s="415"/>
      <c r="KQA548" s="393"/>
      <c r="KQB548" s="392"/>
      <c r="KQC548" s="395"/>
      <c r="KQD548" s="396"/>
      <c r="KQE548" s="397"/>
      <c r="KQF548" s="415"/>
      <c r="KQG548" s="393"/>
      <c r="KQH548" s="392"/>
      <c r="KQI548" s="395"/>
      <c r="KQJ548" s="396"/>
      <c r="KQK548" s="397"/>
      <c r="KQL548" s="415"/>
      <c r="KQM548" s="393"/>
      <c r="KQN548" s="392"/>
      <c r="KQO548" s="395"/>
      <c r="KQP548" s="396"/>
      <c r="KQQ548" s="397"/>
      <c r="KQR548" s="415"/>
      <c r="KQS548" s="393"/>
      <c r="KQT548" s="392"/>
      <c r="KQU548" s="395"/>
      <c r="KQV548" s="396"/>
      <c r="KQW548" s="397"/>
      <c r="KQX548" s="415"/>
      <c r="KQY548" s="393"/>
      <c r="KQZ548" s="392"/>
      <c r="KRA548" s="395"/>
      <c r="KRB548" s="396"/>
      <c r="KRC548" s="397"/>
      <c r="KRD548" s="415"/>
      <c r="KRE548" s="393"/>
      <c r="KRF548" s="392"/>
      <c r="KRG548" s="395"/>
      <c r="KRH548" s="396"/>
      <c r="KRI548" s="397"/>
      <c r="KRJ548" s="415"/>
      <c r="KRK548" s="393"/>
      <c r="KRL548" s="392"/>
      <c r="KRM548" s="395"/>
      <c r="KRN548" s="396"/>
      <c r="KRO548" s="397"/>
      <c r="KRP548" s="415"/>
      <c r="KRQ548" s="393"/>
      <c r="KRR548" s="392"/>
      <c r="KRS548" s="395"/>
      <c r="KRT548" s="396"/>
      <c r="KRU548" s="397"/>
      <c r="KRV548" s="415"/>
      <c r="KRW548" s="393"/>
      <c r="KRX548" s="392"/>
      <c r="KRY548" s="395"/>
      <c r="KRZ548" s="396"/>
      <c r="KSA548" s="397"/>
      <c r="KSB548" s="415"/>
      <c r="KSC548" s="393"/>
      <c r="KSD548" s="392"/>
      <c r="KSE548" s="395"/>
      <c r="KSF548" s="396"/>
      <c r="KSG548" s="397"/>
      <c r="KSH548" s="415"/>
      <c r="KSI548" s="393"/>
      <c r="KSJ548" s="392"/>
      <c r="KSK548" s="395"/>
      <c r="KSL548" s="396"/>
      <c r="KSM548" s="397"/>
      <c r="KSN548" s="415"/>
      <c r="KSO548" s="393"/>
      <c r="KSP548" s="392"/>
      <c r="KSQ548" s="395"/>
      <c r="KSR548" s="396"/>
      <c r="KSS548" s="397"/>
      <c r="KST548" s="415"/>
      <c r="KSU548" s="393"/>
      <c r="KSV548" s="392"/>
      <c r="KSW548" s="395"/>
      <c r="KSX548" s="396"/>
      <c r="KSY548" s="397"/>
      <c r="KSZ548" s="415"/>
      <c r="KTA548" s="393"/>
      <c r="KTB548" s="392"/>
      <c r="KTC548" s="395"/>
      <c r="KTD548" s="396"/>
      <c r="KTE548" s="397"/>
      <c r="KTF548" s="415"/>
      <c r="KTG548" s="393"/>
      <c r="KTH548" s="392"/>
      <c r="KTI548" s="395"/>
      <c r="KTJ548" s="396"/>
      <c r="KTK548" s="397"/>
      <c r="KTL548" s="415"/>
      <c r="KTM548" s="393"/>
      <c r="KTN548" s="392"/>
      <c r="KTO548" s="395"/>
      <c r="KTP548" s="396"/>
      <c r="KTQ548" s="397"/>
      <c r="KTR548" s="415"/>
      <c r="KTS548" s="393"/>
      <c r="KTT548" s="392"/>
      <c r="KTU548" s="395"/>
      <c r="KTV548" s="396"/>
      <c r="KTW548" s="397"/>
      <c r="KTX548" s="415"/>
      <c r="KTY548" s="393"/>
      <c r="KTZ548" s="392"/>
      <c r="KUA548" s="395"/>
      <c r="KUB548" s="396"/>
      <c r="KUC548" s="397"/>
      <c r="KUD548" s="415"/>
      <c r="KUE548" s="393"/>
      <c r="KUF548" s="392"/>
      <c r="KUG548" s="395"/>
      <c r="KUH548" s="396"/>
      <c r="KUI548" s="397"/>
      <c r="KUJ548" s="415"/>
      <c r="KUK548" s="393"/>
      <c r="KUL548" s="392"/>
      <c r="KUM548" s="395"/>
      <c r="KUN548" s="396"/>
      <c r="KUO548" s="397"/>
      <c r="KUP548" s="415"/>
      <c r="KUQ548" s="393"/>
      <c r="KUR548" s="392"/>
      <c r="KUS548" s="395"/>
      <c r="KUT548" s="396"/>
      <c r="KUU548" s="397"/>
      <c r="KUV548" s="415"/>
      <c r="KUW548" s="393"/>
      <c r="KUX548" s="392"/>
      <c r="KUY548" s="395"/>
      <c r="KUZ548" s="396"/>
      <c r="KVA548" s="397"/>
      <c r="KVB548" s="415"/>
      <c r="KVC548" s="393"/>
      <c r="KVD548" s="392"/>
      <c r="KVE548" s="395"/>
      <c r="KVF548" s="396"/>
      <c r="KVG548" s="397"/>
      <c r="KVH548" s="415"/>
      <c r="KVI548" s="393"/>
      <c r="KVJ548" s="392"/>
      <c r="KVK548" s="395"/>
      <c r="KVL548" s="396"/>
      <c r="KVM548" s="397"/>
      <c r="KVN548" s="415"/>
      <c r="KVO548" s="393"/>
      <c r="KVP548" s="392"/>
      <c r="KVQ548" s="395"/>
      <c r="KVR548" s="396"/>
      <c r="KVS548" s="397"/>
      <c r="KVT548" s="415"/>
      <c r="KVU548" s="393"/>
      <c r="KVV548" s="392"/>
      <c r="KVW548" s="395"/>
      <c r="KVX548" s="396"/>
      <c r="KVY548" s="397"/>
      <c r="KVZ548" s="415"/>
      <c r="KWA548" s="393"/>
      <c r="KWB548" s="392"/>
      <c r="KWC548" s="395"/>
      <c r="KWD548" s="396"/>
      <c r="KWE548" s="397"/>
      <c r="KWF548" s="415"/>
      <c r="KWG548" s="393"/>
      <c r="KWH548" s="392"/>
      <c r="KWI548" s="395"/>
      <c r="KWJ548" s="396"/>
      <c r="KWK548" s="397"/>
      <c r="KWL548" s="415"/>
      <c r="KWM548" s="393"/>
      <c r="KWN548" s="392"/>
      <c r="KWO548" s="395"/>
      <c r="KWP548" s="396"/>
      <c r="KWQ548" s="397"/>
      <c r="KWR548" s="415"/>
      <c r="KWS548" s="393"/>
      <c r="KWT548" s="392"/>
      <c r="KWU548" s="395"/>
      <c r="KWV548" s="396"/>
      <c r="KWW548" s="397"/>
      <c r="KWX548" s="415"/>
      <c r="KWY548" s="393"/>
      <c r="KWZ548" s="392"/>
      <c r="KXA548" s="395"/>
      <c r="KXB548" s="396"/>
      <c r="KXC548" s="397"/>
      <c r="KXD548" s="415"/>
      <c r="KXE548" s="393"/>
      <c r="KXF548" s="392"/>
      <c r="KXG548" s="395"/>
      <c r="KXH548" s="396"/>
      <c r="KXI548" s="397"/>
      <c r="KXJ548" s="415"/>
      <c r="KXK548" s="393"/>
      <c r="KXL548" s="392"/>
      <c r="KXM548" s="395"/>
      <c r="KXN548" s="396"/>
      <c r="KXO548" s="397"/>
      <c r="KXP548" s="415"/>
      <c r="KXQ548" s="393"/>
      <c r="KXR548" s="392"/>
      <c r="KXS548" s="395"/>
      <c r="KXT548" s="396"/>
      <c r="KXU548" s="397"/>
      <c r="KXV548" s="415"/>
      <c r="KXW548" s="393"/>
      <c r="KXX548" s="392"/>
      <c r="KXY548" s="395"/>
      <c r="KXZ548" s="396"/>
      <c r="KYA548" s="397"/>
      <c r="KYB548" s="415"/>
      <c r="KYC548" s="393"/>
      <c r="KYD548" s="392"/>
      <c r="KYE548" s="395"/>
      <c r="KYF548" s="396"/>
      <c r="KYG548" s="397"/>
      <c r="KYH548" s="415"/>
      <c r="KYI548" s="393"/>
      <c r="KYJ548" s="392"/>
      <c r="KYK548" s="395"/>
      <c r="KYL548" s="396"/>
      <c r="KYM548" s="397"/>
      <c r="KYN548" s="415"/>
      <c r="KYO548" s="393"/>
      <c r="KYP548" s="392"/>
      <c r="KYQ548" s="395"/>
      <c r="KYR548" s="396"/>
      <c r="KYS548" s="397"/>
      <c r="KYT548" s="415"/>
      <c r="KYU548" s="393"/>
      <c r="KYV548" s="392"/>
      <c r="KYW548" s="395"/>
      <c r="KYX548" s="396"/>
      <c r="KYY548" s="397"/>
      <c r="KYZ548" s="415"/>
      <c r="KZA548" s="393"/>
      <c r="KZB548" s="392"/>
      <c r="KZC548" s="395"/>
      <c r="KZD548" s="396"/>
      <c r="KZE548" s="397"/>
      <c r="KZF548" s="415"/>
      <c r="KZG548" s="393"/>
      <c r="KZH548" s="392"/>
      <c r="KZI548" s="395"/>
      <c r="KZJ548" s="396"/>
      <c r="KZK548" s="397"/>
      <c r="KZL548" s="415"/>
      <c r="KZM548" s="393"/>
      <c r="KZN548" s="392"/>
      <c r="KZO548" s="395"/>
      <c r="KZP548" s="396"/>
      <c r="KZQ548" s="397"/>
      <c r="KZR548" s="415"/>
      <c r="KZS548" s="393"/>
      <c r="KZT548" s="392"/>
      <c r="KZU548" s="395"/>
      <c r="KZV548" s="396"/>
      <c r="KZW548" s="397"/>
      <c r="KZX548" s="415"/>
      <c r="KZY548" s="393"/>
      <c r="KZZ548" s="392"/>
      <c r="LAA548" s="395"/>
      <c r="LAB548" s="396"/>
      <c r="LAC548" s="397"/>
      <c r="LAD548" s="415"/>
      <c r="LAE548" s="393"/>
      <c r="LAF548" s="392"/>
      <c r="LAG548" s="395"/>
      <c r="LAH548" s="396"/>
      <c r="LAI548" s="397"/>
      <c r="LAJ548" s="415"/>
      <c r="LAK548" s="393"/>
      <c r="LAL548" s="392"/>
      <c r="LAM548" s="395"/>
      <c r="LAN548" s="396"/>
      <c r="LAO548" s="397"/>
      <c r="LAP548" s="415"/>
      <c r="LAQ548" s="393"/>
      <c r="LAR548" s="392"/>
      <c r="LAS548" s="395"/>
      <c r="LAT548" s="396"/>
      <c r="LAU548" s="397"/>
      <c r="LAV548" s="415"/>
      <c r="LAW548" s="393"/>
      <c r="LAX548" s="392"/>
      <c r="LAY548" s="395"/>
      <c r="LAZ548" s="396"/>
      <c r="LBA548" s="397"/>
      <c r="LBB548" s="415"/>
      <c r="LBC548" s="393"/>
      <c r="LBD548" s="392"/>
      <c r="LBE548" s="395"/>
      <c r="LBF548" s="396"/>
      <c r="LBG548" s="397"/>
      <c r="LBH548" s="415"/>
      <c r="LBI548" s="393"/>
      <c r="LBJ548" s="392"/>
      <c r="LBK548" s="395"/>
      <c r="LBL548" s="396"/>
      <c r="LBM548" s="397"/>
      <c r="LBN548" s="415"/>
      <c r="LBO548" s="393"/>
      <c r="LBP548" s="392"/>
      <c r="LBQ548" s="395"/>
      <c r="LBR548" s="396"/>
      <c r="LBS548" s="397"/>
      <c r="LBT548" s="415"/>
      <c r="LBU548" s="393"/>
      <c r="LBV548" s="392"/>
      <c r="LBW548" s="395"/>
      <c r="LBX548" s="396"/>
      <c r="LBY548" s="397"/>
      <c r="LBZ548" s="415"/>
      <c r="LCA548" s="393"/>
      <c r="LCB548" s="392"/>
      <c r="LCC548" s="395"/>
      <c r="LCD548" s="396"/>
      <c r="LCE548" s="397"/>
      <c r="LCF548" s="415"/>
      <c r="LCG548" s="393"/>
      <c r="LCH548" s="392"/>
      <c r="LCI548" s="395"/>
      <c r="LCJ548" s="396"/>
      <c r="LCK548" s="397"/>
      <c r="LCL548" s="415"/>
      <c r="LCM548" s="393"/>
      <c r="LCN548" s="392"/>
      <c r="LCO548" s="395"/>
      <c r="LCP548" s="396"/>
      <c r="LCQ548" s="397"/>
      <c r="LCR548" s="415"/>
      <c r="LCS548" s="393"/>
      <c r="LCT548" s="392"/>
      <c r="LCU548" s="395"/>
      <c r="LCV548" s="396"/>
      <c r="LCW548" s="397"/>
      <c r="LCX548" s="415"/>
      <c r="LCY548" s="393"/>
      <c r="LCZ548" s="392"/>
      <c r="LDA548" s="395"/>
      <c r="LDB548" s="396"/>
      <c r="LDC548" s="397"/>
      <c r="LDD548" s="415"/>
      <c r="LDE548" s="393"/>
      <c r="LDF548" s="392"/>
      <c r="LDG548" s="395"/>
      <c r="LDH548" s="396"/>
      <c r="LDI548" s="397"/>
      <c r="LDJ548" s="415"/>
      <c r="LDK548" s="393"/>
      <c r="LDL548" s="392"/>
      <c r="LDM548" s="395"/>
      <c r="LDN548" s="396"/>
      <c r="LDO548" s="397"/>
      <c r="LDP548" s="415"/>
      <c r="LDQ548" s="393"/>
      <c r="LDR548" s="392"/>
      <c r="LDS548" s="395"/>
      <c r="LDT548" s="396"/>
      <c r="LDU548" s="397"/>
      <c r="LDV548" s="415"/>
      <c r="LDW548" s="393"/>
      <c r="LDX548" s="392"/>
      <c r="LDY548" s="395"/>
      <c r="LDZ548" s="396"/>
      <c r="LEA548" s="397"/>
      <c r="LEB548" s="415"/>
      <c r="LEC548" s="393"/>
      <c r="LED548" s="392"/>
      <c r="LEE548" s="395"/>
      <c r="LEF548" s="396"/>
      <c r="LEG548" s="397"/>
      <c r="LEH548" s="415"/>
      <c r="LEI548" s="393"/>
      <c r="LEJ548" s="392"/>
      <c r="LEK548" s="395"/>
      <c r="LEL548" s="396"/>
      <c r="LEM548" s="397"/>
      <c r="LEN548" s="415"/>
      <c r="LEO548" s="393"/>
      <c r="LEP548" s="392"/>
      <c r="LEQ548" s="395"/>
      <c r="LER548" s="396"/>
      <c r="LES548" s="397"/>
      <c r="LET548" s="415"/>
      <c r="LEU548" s="393"/>
      <c r="LEV548" s="392"/>
      <c r="LEW548" s="395"/>
      <c r="LEX548" s="396"/>
      <c r="LEY548" s="397"/>
      <c r="LEZ548" s="415"/>
      <c r="LFA548" s="393"/>
      <c r="LFB548" s="392"/>
      <c r="LFC548" s="395"/>
      <c r="LFD548" s="396"/>
      <c r="LFE548" s="397"/>
      <c r="LFF548" s="415"/>
      <c r="LFG548" s="393"/>
      <c r="LFH548" s="392"/>
      <c r="LFI548" s="395"/>
      <c r="LFJ548" s="396"/>
      <c r="LFK548" s="397"/>
      <c r="LFL548" s="415"/>
      <c r="LFM548" s="393"/>
      <c r="LFN548" s="392"/>
      <c r="LFO548" s="395"/>
      <c r="LFP548" s="396"/>
      <c r="LFQ548" s="397"/>
      <c r="LFR548" s="415"/>
      <c r="LFS548" s="393"/>
      <c r="LFT548" s="392"/>
      <c r="LFU548" s="395"/>
      <c r="LFV548" s="396"/>
      <c r="LFW548" s="397"/>
      <c r="LFX548" s="415"/>
      <c r="LFY548" s="393"/>
      <c r="LFZ548" s="392"/>
      <c r="LGA548" s="395"/>
      <c r="LGB548" s="396"/>
      <c r="LGC548" s="397"/>
      <c r="LGD548" s="415"/>
      <c r="LGE548" s="393"/>
      <c r="LGF548" s="392"/>
      <c r="LGG548" s="395"/>
      <c r="LGH548" s="396"/>
      <c r="LGI548" s="397"/>
      <c r="LGJ548" s="415"/>
      <c r="LGK548" s="393"/>
      <c r="LGL548" s="392"/>
      <c r="LGM548" s="395"/>
      <c r="LGN548" s="396"/>
      <c r="LGO548" s="397"/>
      <c r="LGP548" s="415"/>
      <c r="LGQ548" s="393"/>
      <c r="LGR548" s="392"/>
      <c r="LGS548" s="395"/>
      <c r="LGT548" s="396"/>
      <c r="LGU548" s="397"/>
      <c r="LGV548" s="415"/>
      <c r="LGW548" s="393"/>
      <c r="LGX548" s="392"/>
      <c r="LGY548" s="395"/>
      <c r="LGZ548" s="396"/>
      <c r="LHA548" s="397"/>
      <c r="LHB548" s="415"/>
      <c r="LHC548" s="393"/>
      <c r="LHD548" s="392"/>
      <c r="LHE548" s="395"/>
      <c r="LHF548" s="396"/>
      <c r="LHG548" s="397"/>
      <c r="LHH548" s="415"/>
      <c r="LHI548" s="393"/>
      <c r="LHJ548" s="392"/>
      <c r="LHK548" s="395"/>
      <c r="LHL548" s="396"/>
      <c r="LHM548" s="397"/>
      <c r="LHN548" s="415"/>
      <c r="LHO548" s="393"/>
      <c r="LHP548" s="392"/>
      <c r="LHQ548" s="395"/>
      <c r="LHR548" s="396"/>
      <c r="LHS548" s="397"/>
      <c r="LHT548" s="415"/>
      <c r="LHU548" s="393"/>
      <c r="LHV548" s="392"/>
      <c r="LHW548" s="395"/>
      <c r="LHX548" s="396"/>
      <c r="LHY548" s="397"/>
      <c r="LHZ548" s="415"/>
      <c r="LIA548" s="393"/>
      <c r="LIB548" s="392"/>
      <c r="LIC548" s="395"/>
      <c r="LID548" s="396"/>
      <c r="LIE548" s="397"/>
      <c r="LIF548" s="415"/>
      <c r="LIG548" s="393"/>
      <c r="LIH548" s="392"/>
      <c r="LII548" s="395"/>
      <c r="LIJ548" s="396"/>
      <c r="LIK548" s="397"/>
      <c r="LIL548" s="415"/>
      <c r="LIM548" s="393"/>
      <c r="LIN548" s="392"/>
      <c r="LIO548" s="395"/>
      <c r="LIP548" s="396"/>
      <c r="LIQ548" s="397"/>
      <c r="LIR548" s="415"/>
      <c r="LIS548" s="393"/>
      <c r="LIT548" s="392"/>
      <c r="LIU548" s="395"/>
      <c r="LIV548" s="396"/>
      <c r="LIW548" s="397"/>
      <c r="LIX548" s="415"/>
      <c r="LIY548" s="393"/>
      <c r="LIZ548" s="392"/>
      <c r="LJA548" s="395"/>
      <c r="LJB548" s="396"/>
      <c r="LJC548" s="397"/>
      <c r="LJD548" s="415"/>
      <c r="LJE548" s="393"/>
      <c r="LJF548" s="392"/>
      <c r="LJG548" s="395"/>
      <c r="LJH548" s="396"/>
      <c r="LJI548" s="397"/>
      <c r="LJJ548" s="415"/>
      <c r="LJK548" s="393"/>
      <c r="LJL548" s="392"/>
      <c r="LJM548" s="395"/>
      <c r="LJN548" s="396"/>
      <c r="LJO548" s="397"/>
      <c r="LJP548" s="415"/>
      <c r="LJQ548" s="393"/>
      <c r="LJR548" s="392"/>
      <c r="LJS548" s="395"/>
      <c r="LJT548" s="396"/>
      <c r="LJU548" s="397"/>
      <c r="LJV548" s="415"/>
      <c r="LJW548" s="393"/>
      <c r="LJX548" s="392"/>
      <c r="LJY548" s="395"/>
      <c r="LJZ548" s="396"/>
      <c r="LKA548" s="397"/>
      <c r="LKB548" s="415"/>
      <c r="LKC548" s="393"/>
      <c r="LKD548" s="392"/>
      <c r="LKE548" s="395"/>
      <c r="LKF548" s="396"/>
      <c r="LKG548" s="397"/>
      <c r="LKH548" s="415"/>
      <c r="LKI548" s="393"/>
      <c r="LKJ548" s="392"/>
      <c r="LKK548" s="395"/>
      <c r="LKL548" s="396"/>
      <c r="LKM548" s="397"/>
      <c r="LKN548" s="415"/>
      <c r="LKO548" s="393"/>
      <c r="LKP548" s="392"/>
      <c r="LKQ548" s="395"/>
      <c r="LKR548" s="396"/>
      <c r="LKS548" s="397"/>
      <c r="LKT548" s="415"/>
      <c r="LKU548" s="393"/>
      <c r="LKV548" s="392"/>
      <c r="LKW548" s="395"/>
      <c r="LKX548" s="396"/>
      <c r="LKY548" s="397"/>
      <c r="LKZ548" s="415"/>
      <c r="LLA548" s="393"/>
      <c r="LLB548" s="392"/>
      <c r="LLC548" s="395"/>
      <c r="LLD548" s="396"/>
      <c r="LLE548" s="397"/>
      <c r="LLF548" s="415"/>
      <c r="LLG548" s="393"/>
      <c r="LLH548" s="392"/>
      <c r="LLI548" s="395"/>
      <c r="LLJ548" s="396"/>
      <c r="LLK548" s="397"/>
      <c r="LLL548" s="415"/>
      <c r="LLM548" s="393"/>
      <c r="LLN548" s="392"/>
      <c r="LLO548" s="395"/>
      <c r="LLP548" s="396"/>
      <c r="LLQ548" s="397"/>
      <c r="LLR548" s="415"/>
      <c r="LLS548" s="393"/>
      <c r="LLT548" s="392"/>
      <c r="LLU548" s="395"/>
      <c r="LLV548" s="396"/>
      <c r="LLW548" s="397"/>
      <c r="LLX548" s="415"/>
      <c r="LLY548" s="393"/>
      <c r="LLZ548" s="392"/>
      <c r="LMA548" s="395"/>
      <c r="LMB548" s="396"/>
      <c r="LMC548" s="397"/>
      <c r="LMD548" s="415"/>
      <c r="LME548" s="393"/>
      <c r="LMF548" s="392"/>
      <c r="LMG548" s="395"/>
      <c r="LMH548" s="396"/>
      <c r="LMI548" s="397"/>
      <c r="LMJ548" s="415"/>
      <c r="LMK548" s="393"/>
      <c r="LML548" s="392"/>
      <c r="LMM548" s="395"/>
      <c r="LMN548" s="396"/>
      <c r="LMO548" s="397"/>
      <c r="LMP548" s="415"/>
      <c r="LMQ548" s="393"/>
      <c r="LMR548" s="392"/>
      <c r="LMS548" s="395"/>
      <c r="LMT548" s="396"/>
      <c r="LMU548" s="397"/>
      <c r="LMV548" s="415"/>
      <c r="LMW548" s="393"/>
      <c r="LMX548" s="392"/>
      <c r="LMY548" s="395"/>
      <c r="LMZ548" s="396"/>
      <c r="LNA548" s="397"/>
      <c r="LNB548" s="415"/>
      <c r="LNC548" s="393"/>
      <c r="LND548" s="392"/>
      <c r="LNE548" s="395"/>
      <c r="LNF548" s="396"/>
      <c r="LNG548" s="397"/>
      <c r="LNH548" s="415"/>
      <c r="LNI548" s="393"/>
      <c r="LNJ548" s="392"/>
      <c r="LNK548" s="395"/>
      <c r="LNL548" s="396"/>
      <c r="LNM548" s="397"/>
      <c r="LNN548" s="415"/>
      <c r="LNO548" s="393"/>
      <c r="LNP548" s="392"/>
      <c r="LNQ548" s="395"/>
      <c r="LNR548" s="396"/>
      <c r="LNS548" s="397"/>
      <c r="LNT548" s="415"/>
      <c r="LNU548" s="393"/>
      <c r="LNV548" s="392"/>
      <c r="LNW548" s="395"/>
      <c r="LNX548" s="396"/>
      <c r="LNY548" s="397"/>
      <c r="LNZ548" s="415"/>
      <c r="LOA548" s="393"/>
      <c r="LOB548" s="392"/>
      <c r="LOC548" s="395"/>
      <c r="LOD548" s="396"/>
      <c r="LOE548" s="397"/>
      <c r="LOF548" s="415"/>
      <c r="LOG548" s="393"/>
      <c r="LOH548" s="392"/>
      <c r="LOI548" s="395"/>
      <c r="LOJ548" s="396"/>
      <c r="LOK548" s="397"/>
      <c r="LOL548" s="415"/>
      <c r="LOM548" s="393"/>
      <c r="LON548" s="392"/>
      <c r="LOO548" s="395"/>
      <c r="LOP548" s="396"/>
      <c r="LOQ548" s="397"/>
      <c r="LOR548" s="415"/>
      <c r="LOS548" s="393"/>
      <c r="LOT548" s="392"/>
      <c r="LOU548" s="395"/>
      <c r="LOV548" s="396"/>
      <c r="LOW548" s="397"/>
      <c r="LOX548" s="415"/>
      <c r="LOY548" s="393"/>
      <c r="LOZ548" s="392"/>
      <c r="LPA548" s="395"/>
      <c r="LPB548" s="396"/>
      <c r="LPC548" s="397"/>
      <c r="LPD548" s="415"/>
      <c r="LPE548" s="393"/>
      <c r="LPF548" s="392"/>
      <c r="LPG548" s="395"/>
      <c r="LPH548" s="396"/>
      <c r="LPI548" s="397"/>
      <c r="LPJ548" s="415"/>
      <c r="LPK548" s="393"/>
      <c r="LPL548" s="392"/>
      <c r="LPM548" s="395"/>
      <c r="LPN548" s="396"/>
      <c r="LPO548" s="397"/>
      <c r="LPP548" s="415"/>
      <c r="LPQ548" s="393"/>
      <c r="LPR548" s="392"/>
      <c r="LPS548" s="395"/>
      <c r="LPT548" s="396"/>
      <c r="LPU548" s="397"/>
      <c r="LPV548" s="415"/>
      <c r="LPW548" s="393"/>
      <c r="LPX548" s="392"/>
      <c r="LPY548" s="395"/>
      <c r="LPZ548" s="396"/>
      <c r="LQA548" s="397"/>
      <c r="LQB548" s="415"/>
      <c r="LQC548" s="393"/>
      <c r="LQD548" s="392"/>
      <c r="LQE548" s="395"/>
      <c r="LQF548" s="396"/>
      <c r="LQG548" s="397"/>
      <c r="LQH548" s="415"/>
      <c r="LQI548" s="393"/>
      <c r="LQJ548" s="392"/>
      <c r="LQK548" s="395"/>
      <c r="LQL548" s="396"/>
      <c r="LQM548" s="397"/>
      <c r="LQN548" s="415"/>
      <c r="LQO548" s="393"/>
      <c r="LQP548" s="392"/>
      <c r="LQQ548" s="395"/>
      <c r="LQR548" s="396"/>
      <c r="LQS548" s="397"/>
      <c r="LQT548" s="415"/>
      <c r="LQU548" s="393"/>
      <c r="LQV548" s="392"/>
      <c r="LQW548" s="395"/>
      <c r="LQX548" s="396"/>
      <c r="LQY548" s="397"/>
      <c r="LQZ548" s="415"/>
      <c r="LRA548" s="393"/>
      <c r="LRB548" s="392"/>
      <c r="LRC548" s="395"/>
      <c r="LRD548" s="396"/>
      <c r="LRE548" s="397"/>
      <c r="LRF548" s="415"/>
      <c r="LRG548" s="393"/>
      <c r="LRH548" s="392"/>
      <c r="LRI548" s="395"/>
      <c r="LRJ548" s="396"/>
      <c r="LRK548" s="397"/>
      <c r="LRL548" s="415"/>
      <c r="LRM548" s="393"/>
      <c r="LRN548" s="392"/>
      <c r="LRO548" s="395"/>
      <c r="LRP548" s="396"/>
      <c r="LRQ548" s="397"/>
      <c r="LRR548" s="415"/>
      <c r="LRS548" s="393"/>
      <c r="LRT548" s="392"/>
      <c r="LRU548" s="395"/>
      <c r="LRV548" s="396"/>
      <c r="LRW548" s="397"/>
      <c r="LRX548" s="415"/>
      <c r="LRY548" s="393"/>
      <c r="LRZ548" s="392"/>
      <c r="LSA548" s="395"/>
      <c r="LSB548" s="396"/>
      <c r="LSC548" s="397"/>
      <c r="LSD548" s="415"/>
      <c r="LSE548" s="393"/>
      <c r="LSF548" s="392"/>
      <c r="LSG548" s="395"/>
      <c r="LSH548" s="396"/>
      <c r="LSI548" s="397"/>
      <c r="LSJ548" s="415"/>
      <c r="LSK548" s="393"/>
      <c r="LSL548" s="392"/>
      <c r="LSM548" s="395"/>
      <c r="LSN548" s="396"/>
      <c r="LSO548" s="397"/>
      <c r="LSP548" s="415"/>
      <c r="LSQ548" s="393"/>
      <c r="LSR548" s="392"/>
      <c r="LSS548" s="395"/>
      <c r="LST548" s="396"/>
      <c r="LSU548" s="397"/>
      <c r="LSV548" s="415"/>
      <c r="LSW548" s="393"/>
      <c r="LSX548" s="392"/>
      <c r="LSY548" s="395"/>
      <c r="LSZ548" s="396"/>
      <c r="LTA548" s="397"/>
      <c r="LTB548" s="415"/>
      <c r="LTC548" s="393"/>
      <c r="LTD548" s="392"/>
      <c r="LTE548" s="395"/>
      <c r="LTF548" s="396"/>
      <c r="LTG548" s="397"/>
      <c r="LTH548" s="415"/>
      <c r="LTI548" s="393"/>
      <c r="LTJ548" s="392"/>
      <c r="LTK548" s="395"/>
      <c r="LTL548" s="396"/>
      <c r="LTM548" s="397"/>
      <c r="LTN548" s="415"/>
      <c r="LTO548" s="393"/>
      <c r="LTP548" s="392"/>
      <c r="LTQ548" s="395"/>
      <c r="LTR548" s="396"/>
      <c r="LTS548" s="397"/>
      <c r="LTT548" s="415"/>
      <c r="LTU548" s="393"/>
      <c r="LTV548" s="392"/>
      <c r="LTW548" s="395"/>
      <c r="LTX548" s="396"/>
      <c r="LTY548" s="397"/>
      <c r="LTZ548" s="415"/>
      <c r="LUA548" s="393"/>
      <c r="LUB548" s="392"/>
      <c r="LUC548" s="395"/>
      <c r="LUD548" s="396"/>
      <c r="LUE548" s="397"/>
      <c r="LUF548" s="415"/>
      <c r="LUG548" s="393"/>
      <c r="LUH548" s="392"/>
      <c r="LUI548" s="395"/>
      <c r="LUJ548" s="396"/>
      <c r="LUK548" s="397"/>
      <c r="LUL548" s="415"/>
      <c r="LUM548" s="393"/>
      <c r="LUN548" s="392"/>
      <c r="LUO548" s="395"/>
      <c r="LUP548" s="396"/>
      <c r="LUQ548" s="397"/>
      <c r="LUR548" s="415"/>
      <c r="LUS548" s="393"/>
      <c r="LUT548" s="392"/>
      <c r="LUU548" s="395"/>
      <c r="LUV548" s="396"/>
      <c r="LUW548" s="397"/>
      <c r="LUX548" s="415"/>
      <c r="LUY548" s="393"/>
      <c r="LUZ548" s="392"/>
      <c r="LVA548" s="395"/>
      <c r="LVB548" s="396"/>
      <c r="LVC548" s="397"/>
      <c r="LVD548" s="415"/>
      <c r="LVE548" s="393"/>
      <c r="LVF548" s="392"/>
      <c r="LVG548" s="395"/>
      <c r="LVH548" s="396"/>
      <c r="LVI548" s="397"/>
      <c r="LVJ548" s="415"/>
      <c r="LVK548" s="393"/>
      <c r="LVL548" s="392"/>
      <c r="LVM548" s="395"/>
      <c r="LVN548" s="396"/>
      <c r="LVO548" s="397"/>
      <c r="LVP548" s="415"/>
      <c r="LVQ548" s="393"/>
      <c r="LVR548" s="392"/>
      <c r="LVS548" s="395"/>
      <c r="LVT548" s="396"/>
      <c r="LVU548" s="397"/>
      <c r="LVV548" s="415"/>
      <c r="LVW548" s="393"/>
      <c r="LVX548" s="392"/>
      <c r="LVY548" s="395"/>
      <c r="LVZ548" s="396"/>
      <c r="LWA548" s="397"/>
      <c r="LWB548" s="415"/>
      <c r="LWC548" s="393"/>
      <c r="LWD548" s="392"/>
      <c r="LWE548" s="395"/>
      <c r="LWF548" s="396"/>
      <c r="LWG548" s="397"/>
      <c r="LWH548" s="415"/>
      <c r="LWI548" s="393"/>
      <c r="LWJ548" s="392"/>
      <c r="LWK548" s="395"/>
      <c r="LWL548" s="396"/>
      <c r="LWM548" s="397"/>
      <c r="LWN548" s="415"/>
      <c r="LWO548" s="393"/>
      <c r="LWP548" s="392"/>
      <c r="LWQ548" s="395"/>
      <c r="LWR548" s="396"/>
      <c r="LWS548" s="397"/>
      <c r="LWT548" s="415"/>
      <c r="LWU548" s="393"/>
      <c r="LWV548" s="392"/>
      <c r="LWW548" s="395"/>
      <c r="LWX548" s="396"/>
      <c r="LWY548" s="397"/>
      <c r="LWZ548" s="415"/>
      <c r="LXA548" s="393"/>
      <c r="LXB548" s="392"/>
      <c r="LXC548" s="395"/>
      <c r="LXD548" s="396"/>
      <c r="LXE548" s="397"/>
      <c r="LXF548" s="415"/>
      <c r="LXG548" s="393"/>
      <c r="LXH548" s="392"/>
      <c r="LXI548" s="395"/>
      <c r="LXJ548" s="396"/>
      <c r="LXK548" s="397"/>
      <c r="LXL548" s="415"/>
      <c r="LXM548" s="393"/>
      <c r="LXN548" s="392"/>
      <c r="LXO548" s="395"/>
      <c r="LXP548" s="396"/>
      <c r="LXQ548" s="397"/>
      <c r="LXR548" s="415"/>
      <c r="LXS548" s="393"/>
      <c r="LXT548" s="392"/>
      <c r="LXU548" s="395"/>
      <c r="LXV548" s="396"/>
      <c r="LXW548" s="397"/>
      <c r="LXX548" s="415"/>
      <c r="LXY548" s="393"/>
      <c r="LXZ548" s="392"/>
      <c r="LYA548" s="395"/>
      <c r="LYB548" s="396"/>
      <c r="LYC548" s="397"/>
      <c r="LYD548" s="415"/>
      <c r="LYE548" s="393"/>
      <c r="LYF548" s="392"/>
      <c r="LYG548" s="395"/>
      <c r="LYH548" s="396"/>
      <c r="LYI548" s="397"/>
      <c r="LYJ548" s="415"/>
      <c r="LYK548" s="393"/>
      <c r="LYL548" s="392"/>
      <c r="LYM548" s="395"/>
      <c r="LYN548" s="396"/>
      <c r="LYO548" s="397"/>
      <c r="LYP548" s="415"/>
      <c r="LYQ548" s="393"/>
      <c r="LYR548" s="392"/>
      <c r="LYS548" s="395"/>
      <c r="LYT548" s="396"/>
      <c r="LYU548" s="397"/>
      <c r="LYV548" s="415"/>
      <c r="LYW548" s="393"/>
      <c r="LYX548" s="392"/>
      <c r="LYY548" s="395"/>
      <c r="LYZ548" s="396"/>
      <c r="LZA548" s="397"/>
      <c r="LZB548" s="415"/>
      <c r="LZC548" s="393"/>
      <c r="LZD548" s="392"/>
      <c r="LZE548" s="395"/>
      <c r="LZF548" s="396"/>
      <c r="LZG548" s="397"/>
      <c r="LZH548" s="415"/>
      <c r="LZI548" s="393"/>
      <c r="LZJ548" s="392"/>
      <c r="LZK548" s="395"/>
      <c r="LZL548" s="396"/>
      <c r="LZM548" s="397"/>
      <c r="LZN548" s="415"/>
      <c r="LZO548" s="393"/>
      <c r="LZP548" s="392"/>
      <c r="LZQ548" s="395"/>
      <c r="LZR548" s="396"/>
      <c r="LZS548" s="397"/>
      <c r="LZT548" s="415"/>
      <c r="LZU548" s="393"/>
      <c r="LZV548" s="392"/>
      <c r="LZW548" s="395"/>
      <c r="LZX548" s="396"/>
      <c r="LZY548" s="397"/>
      <c r="LZZ548" s="415"/>
      <c r="MAA548" s="393"/>
      <c r="MAB548" s="392"/>
      <c r="MAC548" s="395"/>
      <c r="MAD548" s="396"/>
      <c r="MAE548" s="397"/>
      <c r="MAF548" s="415"/>
      <c r="MAG548" s="393"/>
      <c r="MAH548" s="392"/>
      <c r="MAI548" s="395"/>
      <c r="MAJ548" s="396"/>
      <c r="MAK548" s="397"/>
      <c r="MAL548" s="415"/>
      <c r="MAM548" s="393"/>
      <c r="MAN548" s="392"/>
      <c r="MAO548" s="395"/>
      <c r="MAP548" s="396"/>
      <c r="MAQ548" s="397"/>
      <c r="MAR548" s="415"/>
      <c r="MAS548" s="393"/>
      <c r="MAT548" s="392"/>
      <c r="MAU548" s="395"/>
      <c r="MAV548" s="396"/>
      <c r="MAW548" s="397"/>
      <c r="MAX548" s="415"/>
      <c r="MAY548" s="393"/>
      <c r="MAZ548" s="392"/>
      <c r="MBA548" s="395"/>
      <c r="MBB548" s="396"/>
      <c r="MBC548" s="397"/>
      <c r="MBD548" s="415"/>
      <c r="MBE548" s="393"/>
      <c r="MBF548" s="392"/>
      <c r="MBG548" s="395"/>
      <c r="MBH548" s="396"/>
      <c r="MBI548" s="397"/>
      <c r="MBJ548" s="415"/>
      <c r="MBK548" s="393"/>
      <c r="MBL548" s="392"/>
      <c r="MBM548" s="395"/>
      <c r="MBN548" s="396"/>
      <c r="MBO548" s="397"/>
      <c r="MBP548" s="415"/>
      <c r="MBQ548" s="393"/>
      <c r="MBR548" s="392"/>
      <c r="MBS548" s="395"/>
      <c r="MBT548" s="396"/>
      <c r="MBU548" s="397"/>
      <c r="MBV548" s="415"/>
      <c r="MBW548" s="393"/>
      <c r="MBX548" s="392"/>
      <c r="MBY548" s="395"/>
      <c r="MBZ548" s="396"/>
      <c r="MCA548" s="397"/>
      <c r="MCB548" s="415"/>
      <c r="MCC548" s="393"/>
      <c r="MCD548" s="392"/>
      <c r="MCE548" s="395"/>
      <c r="MCF548" s="396"/>
      <c r="MCG548" s="397"/>
      <c r="MCH548" s="415"/>
      <c r="MCI548" s="393"/>
      <c r="MCJ548" s="392"/>
      <c r="MCK548" s="395"/>
      <c r="MCL548" s="396"/>
      <c r="MCM548" s="397"/>
      <c r="MCN548" s="415"/>
      <c r="MCO548" s="393"/>
      <c r="MCP548" s="392"/>
      <c r="MCQ548" s="395"/>
      <c r="MCR548" s="396"/>
      <c r="MCS548" s="397"/>
      <c r="MCT548" s="415"/>
      <c r="MCU548" s="393"/>
      <c r="MCV548" s="392"/>
      <c r="MCW548" s="395"/>
      <c r="MCX548" s="396"/>
      <c r="MCY548" s="397"/>
      <c r="MCZ548" s="415"/>
      <c r="MDA548" s="393"/>
      <c r="MDB548" s="392"/>
      <c r="MDC548" s="395"/>
      <c r="MDD548" s="396"/>
      <c r="MDE548" s="397"/>
      <c r="MDF548" s="415"/>
      <c r="MDG548" s="393"/>
      <c r="MDH548" s="392"/>
      <c r="MDI548" s="395"/>
      <c r="MDJ548" s="396"/>
      <c r="MDK548" s="397"/>
      <c r="MDL548" s="415"/>
      <c r="MDM548" s="393"/>
      <c r="MDN548" s="392"/>
      <c r="MDO548" s="395"/>
      <c r="MDP548" s="396"/>
      <c r="MDQ548" s="397"/>
      <c r="MDR548" s="415"/>
      <c r="MDS548" s="393"/>
      <c r="MDT548" s="392"/>
      <c r="MDU548" s="395"/>
      <c r="MDV548" s="396"/>
      <c r="MDW548" s="397"/>
      <c r="MDX548" s="415"/>
      <c r="MDY548" s="393"/>
      <c r="MDZ548" s="392"/>
      <c r="MEA548" s="395"/>
      <c r="MEB548" s="396"/>
      <c r="MEC548" s="397"/>
      <c r="MED548" s="415"/>
      <c r="MEE548" s="393"/>
      <c r="MEF548" s="392"/>
      <c r="MEG548" s="395"/>
      <c r="MEH548" s="396"/>
      <c r="MEI548" s="397"/>
      <c r="MEJ548" s="415"/>
      <c r="MEK548" s="393"/>
      <c r="MEL548" s="392"/>
      <c r="MEM548" s="395"/>
      <c r="MEN548" s="396"/>
      <c r="MEO548" s="397"/>
      <c r="MEP548" s="415"/>
      <c r="MEQ548" s="393"/>
      <c r="MER548" s="392"/>
      <c r="MES548" s="395"/>
      <c r="MET548" s="396"/>
      <c r="MEU548" s="397"/>
      <c r="MEV548" s="415"/>
      <c r="MEW548" s="393"/>
      <c r="MEX548" s="392"/>
      <c r="MEY548" s="395"/>
      <c r="MEZ548" s="396"/>
      <c r="MFA548" s="397"/>
      <c r="MFB548" s="415"/>
      <c r="MFC548" s="393"/>
      <c r="MFD548" s="392"/>
      <c r="MFE548" s="395"/>
      <c r="MFF548" s="396"/>
      <c r="MFG548" s="397"/>
      <c r="MFH548" s="415"/>
      <c r="MFI548" s="393"/>
      <c r="MFJ548" s="392"/>
      <c r="MFK548" s="395"/>
      <c r="MFL548" s="396"/>
      <c r="MFM548" s="397"/>
      <c r="MFN548" s="415"/>
      <c r="MFO548" s="393"/>
      <c r="MFP548" s="392"/>
      <c r="MFQ548" s="395"/>
      <c r="MFR548" s="396"/>
      <c r="MFS548" s="397"/>
      <c r="MFT548" s="415"/>
      <c r="MFU548" s="393"/>
      <c r="MFV548" s="392"/>
      <c r="MFW548" s="395"/>
      <c r="MFX548" s="396"/>
      <c r="MFY548" s="397"/>
      <c r="MFZ548" s="415"/>
      <c r="MGA548" s="393"/>
      <c r="MGB548" s="392"/>
      <c r="MGC548" s="395"/>
      <c r="MGD548" s="396"/>
      <c r="MGE548" s="397"/>
      <c r="MGF548" s="415"/>
      <c r="MGG548" s="393"/>
      <c r="MGH548" s="392"/>
      <c r="MGI548" s="395"/>
      <c r="MGJ548" s="396"/>
      <c r="MGK548" s="397"/>
      <c r="MGL548" s="415"/>
      <c r="MGM548" s="393"/>
      <c r="MGN548" s="392"/>
      <c r="MGO548" s="395"/>
      <c r="MGP548" s="396"/>
      <c r="MGQ548" s="397"/>
      <c r="MGR548" s="415"/>
      <c r="MGS548" s="393"/>
      <c r="MGT548" s="392"/>
      <c r="MGU548" s="395"/>
      <c r="MGV548" s="396"/>
      <c r="MGW548" s="397"/>
      <c r="MGX548" s="415"/>
      <c r="MGY548" s="393"/>
      <c r="MGZ548" s="392"/>
      <c r="MHA548" s="395"/>
      <c r="MHB548" s="396"/>
      <c r="MHC548" s="397"/>
      <c r="MHD548" s="415"/>
      <c r="MHE548" s="393"/>
      <c r="MHF548" s="392"/>
      <c r="MHG548" s="395"/>
      <c r="MHH548" s="396"/>
      <c r="MHI548" s="397"/>
      <c r="MHJ548" s="415"/>
      <c r="MHK548" s="393"/>
      <c r="MHL548" s="392"/>
      <c r="MHM548" s="395"/>
      <c r="MHN548" s="396"/>
      <c r="MHO548" s="397"/>
      <c r="MHP548" s="415"/>
      <c r="MHQ548" s="393"/>
      <c r="MHR548" s="392"/>
      <c r="MHS548" s="395"/>
      <c r="MHT548" s="396"/>
      <c r="MHU548" s="397"/>
      <c r="MHV548" s="415"/>
      <c r="MHW548" s="393"/>
      <c r="MHX548" s="392"/>
      <c r="MHY548" s="395"/>
      <c r="MHZ548" s="396"/>
      <c r="MIA548" s="397"/>
      <c r="MIB548" s="415"/>
      <c r="MIC548" s="393"/>
      <c r="MID548" s="392"/>
      <c r="MIE548" s="395"/>
      <c r="MIF548" s="396"/>
      <c r="MIG548" s="397"/>
      <c r="MIH548" s="415"/>
      <c r="MII548" s="393"/>
      <c r="MIJ548" s="392"/>
      <c r="MIK548" s="395"/>
      <c r="MIL548" s="396"/>
      <c r="MIM548" s="397"/>
      <c r="MIN548" s="415"/>
      <c r="MIO548" s="393"/>
      <c r="MIP548" s="392"/>
      <c r="MIQ548" s="395"/>
      <c r="MIR548" s="396"/>
      <c r="MIS548" s="397"/>
      <c r="MIT548" s="415"/>
      <c r="MIU548" s="393"/>
      <c r="MIV548" s="392"/>
      <c r="MIW548" s="395"/>
      <c r="MIX548" s="396"/>
      <c r="MIY548" s="397"/>
      <c r="MIZ548" s="415"/>
      <c r="MJA548" s="393"/>
      <c r="MJB548" s="392"/>
      <c r="MJC548" s="395"/>
      <c r="MJD548" s="396"/>
      <c r="MJE548" s="397"/>
      <c r="MJF548" s="415"/>
      <c r="MJG548" s="393"/>
      <c r="MJH548" s="392"/>
      <c r="MJI548" s="395"/>
      <c r="MJJ548" s="396"/>
      <c r="MJK548" s="397"/>
      <c r="MJL548" s="415"/>
      <c r="MJM548" s="393"/>
      <c r="MJN548" s="392"/>
      <c r="MJO548" s="395"/>
      <c r="MJP548" s="396"/>
      <c r="MJQ548" s="397"/>
      <c r="MJR548" s="415"/>
      <c r="MJS548" s="393"/>
      <c r="MJT548" s="392"/>
      <c r="MJU548" s="395"/>
      <c r="MJV548" s="396"/>
      <c r="MJW548" s="397"/>
      <c r="MJX548" s="415"/>
      <c r="MJY548" s="393"/>
      <c r="MJZ548" s="392"/>
      <c r="MKA548" s="395"/>
      <c r="MKB548" s="396"/>
      <c r="MKC548" s="397"/>
      <c r="MKD548" s="415"/>
      <c r="MKE548" s="393"/>
      <c r="MKF548" s="392"/>
      <c r="MKG548" s="395"/>
      <c r="MKH548" s="396"/>
      <c r="MKI548" s="397"/>
      <c r="MKJ548" s="415"/>
      <c r="MKK548" s="393"/>
      <c r="MKL548" s="392"/>
      <c r="MKM548" s="395"/>
      <c r="MKN548" s="396"/>
      <c r="MKO548" s="397"/>
      <c r="MKP548" s="415"/>
      <c r="MKQ548" s="393"/>
      <c r="MKR548" s="392"/>
      <c r="MKS548" s="395"/>
      <c r="MKT548" s="396"/>
      <c r="MKU548" s="397"/>
      <c r="MKV548" s="415"/>
      <c r="MKW548" s="393"/>
      <c r="MKX548" s="392"/>
      <c r="MKY548" s="395"/>
      <c r="MKZ548" s="396"/>
      <c r="MLA548" s="397"/>
      <c r="MLB548" s="415"/>
      <c r="MLC548" s="393"/>
      <c r="MLD548" s="392"/>
      <c r="MLE548" s="395"/>
      <c r="MLF548" s="396"/>
      <c r="MLG548" s="397"/>
      <c r="MLH548" s="415"/>
      <c r="MLI548" s="393"/>
      <c r="MLJ548" s="392"/>
      <c r="MLK548" s="395"/>
      <c r="MLL548" s="396"/>
      <c r="MLM548" s="397"/>
      <c r="MLN548" s="415"/>
      <c r="MLO548" s="393"/>
      <c r="MLP548" s="392"/>
      <c r="MLQ548" s="395"/>
      <c r="MLR548" s="396"/>
      <c r="MLS548" s="397"/>
      <c r="MLT548" s="415"/>
      <c r="MLU548" s="393"/>
      <c r="MLV548" s="392"/>
      <c r="MLW548" s="395"/>
      <c r="MLX548" s="396"/>
      <c r="MLY548" s="397"/>
      <c r="MLZ548" s="415"/>
      <c r="MMA548" s="393"/>
      <c r="MMB548" s="392"/>
      <c r="MMC548" s="395"/>
      <c r="MMD548" s="396"/>
      <c r="MME548" s="397"/>
      <c r="MMF548" s="415"/>
      <c r="MMG548" s="393"/>
      <c r="MMH548" s="392"/>
      <c r="MMI548" s="395"/>
      <c r="MMJ548" s="396"/>
      <c r="MMK548" s="397"/>
      <c r="MML548" s="415"/>
      <c r="MMM548" s="393"/>
      <c r="MMN548" s="392"/>
      <c r="MMO548" s="395"/>
      <c r="MMP548" s="396"/>
      <c r="MMQ548" s="397"/>
      <c r="MMR548" s="415"/>
      <c r="MMS548" s="393"/>
      <c r="MMT548" s="392"/>
      <c r="MMU548" s="395"/>
      <c r="MMV548" s="396"/>
      <c r="MMW548" s="397"/>
      <c r="MMX548" s="415"/>
      <c r="MMY548" s="393"/>
      <c r="MMZ548" s="392"/>
      <c r="MNA548" s="395"/>
      <c r="MNB548" s="396"/>
      <c r="MNC548" s="397"/>
      <c r="MND548" s="415"/>
      <c r="MNE548" s="393"/>
      <c r="MNF548" s="392"/>
      <c r="MNG548" s="395"/>
      <c r="MNH548" s="396"/>
      <c r="MNI548" s="397"/>
      <c r="MNJ548" s="415"/>
      <c r="MNK548" s="393"/>
      <c r="MNL548" s="392"/>
      <c r="MNM548" s="395"/>
      <c r="MNN548" s="396"/>
      <c r="MNO548" s="397"/>
      <c r="MNP548" s="415"/>
      <c r="MNQ548" s="393"/>
      <c r="MNR548" s="392"/>
      <c r="MNS548" s="395"/>
      <c r="MNT548" s="396"/>
      <c r="MNU548" s="397"/>
      <c r="MNV548" s="415"/>
      <c r="MNW548" s="393"/>
      <c r="MNX548" s="392"/>
      <c r="MNY548" s="395"/>
      <c r="MNZ548" s="396"/>
      <c r="MOA548" s="397"/>
      <c r="MOB548" s="415"/>
      <c r="MOC548" s="393"/>
      <c r="MOD548" s="392"/>
      <c r="MOE548" s="395"/>
      <c r="MOF548" s="396"/>
      <c r="MOG548" s="397"/>
      <c r="MOH548" s="415"/>
      <c r="MOI548" s="393"/>
      <c r="MOJ548" s="392"/>
      <c r="MOK548" s="395"/>
      <c r="MOL548" s="396"/>
      <c r="MOM548" s="397"/>
      <c r="MON548" s="415"/>
      <c r="MOO548" s="393"/>
      <c r="MOP548" s="392"/>
      <c r="MOQ548" s="395"/>
      <c r="MOR548" s="396"/>
      <c r="MOS548" s="397"/>
      <c r="MOT548" s="415"/>
      <c r="MOU548" s="393"/>
      <c r="MOV548" s="392"/>
      <c r="MOW548" s="395"/>
      <c r="MOX548" s="396"/>
      <c r="MOY548" s="397"/>
      <c r="MOZ548" s="415"/>
      <c r="MPA548" s="393"/>
      <c r="MPB548" s="392"/>
      <c r="MPC548" s="395"/>
      <c r="MPD548" s="396"/>
      <c r="MPE548" s="397"/>
      <c r="MPF548" s="415"/>
      <c r="MPG548" s="393"/>
      <c r="MPH548" s="392"/>
      <c r="MPI548" s="395"/>
      <c r="MPJ548" s="396"/>
      <c r="MPK548" s="397"/>
      <c r="MPL548" s="415"/>
      <c r="MPM548" s="393"/>
      <c r="MPN548" s="392"/>
      <c r="MPO548" s="395"/>
      <c r="MPP548" s="396"/>
      <c r="MPQ548" s="397"/>
      <c r="MPR548" s="415"/>
      <c r="MPS548" s="393"/>
      <c r="MPT548" s="392"/>
      <c r="MPU548" s="395"/>
      <c r="MPV548" s="396"/>
      <c r="MPW548" s="397"/>
      <c r="MPX548" s="415"/>
      <c r="MPY548" s="393"/>
      <c r="MPZ548" s="392"/>
      <c r="MQA548" s="395"/>
      <c r="MQB548" s="396"/>
      <c r="MQC548" s="397"/>
      <c r="MQD548" s="415"/>
      <c r="MQE548" s="393"/>
      <c r="MQF548" s="392"/>
      <c r="MQG548" s="395"/>
      <c r="MQH548" s="396"/>
      <c r="MQI548" s="397"/>
      <c r="MQJ548" s="415"/>
      <c r="MQK548" s="393"/>
      <c r="MQL548" s="392"/>
      <c r="MQM548" s="395"/>
      <c r="MQN548" s="396"/>
      <c r="MQO548" s="397"/>
      <c r="MQP548" s="415"/>
      <c r="MQQ548" s="393"/>
      <c r="MQR548" s="392"/>
      <c r="MQS548" s="395"/>
      <c r="MQT548" s="396"/>
      <c r="MQU548" s="397"/>
      <c r="MQV548" s="415"/>
      <c r="MQW548" s="393"/>
      <c r="MQX548" s="392"/>
      <c r="MQY548" s="395"/>
      <c r="MQZ548" s="396"/>
      <c r="MRA548" s="397"/>
      <c r="MRB548" s="415"/>
      <c r="MRC548" s="393"/>
      <c r="MRD548" s="392"/>
      <c r="MRE548" s="395"/>
      <c r="MRF548" s="396"/>
      <c r="MRG548" s="397"/>
      <c r="MRH548" s="415"/>
      <c r="MRI548" s="393"/>
      <c r="MRJ548" s="392"/>
      <c r="MRK548" s="395"/>
      <c r="MRL548" s="396"/>
      <c r="MRM548" s="397"/>
      <c r="MRN548" s="415"/>
      <c r="MRO548" s="393"/>
      <c r="MRP548" s="392"/>
      <c r="MRQ548" s="395"/>
      <c r="MRR548" s="396"/>
      <c r="MRS548" s="397"/>
      <c r="MRT548" s="415"/>
      <c r="MRU548" s="393"/>
      <c r="MRV548" s="392"/>
      <c r="MRW548" s="395"/>
      <c r="MRX548" s="396"/>
      <c r="MRY548" s="397"/>
      <c r="MRZ548" s="415"/>
      <c r="MSA548" s="393"/>
      <c r="MSB548" s="392"/>
      <c r="MSC548" s="395"/>
      <c r="MSD548" s="396"/>
      <c r="MSE548" s="397"/>
      <c r="MSF548" s="415"/>
      <c r="MSG548" s="393"/>
      <c r="MSH548" s="392"/>
      <c r="MSI548" s="395"/>
      <c r="MSJ548" s="396"/>
      <c r="MSK548" s="397"/>
      <c r="MSL548" s="415"/>
      <c r="MSM548" s="393"/>
      <c r="MSN548" s="392"/>
      <c r="MSO548" s="395"/>
      <c r="MSP548" s="396"/>
      <c r="MSQ548" s="397"/>
      <c r="MSR548" s="415"/>
      <c r="MSS548" s="393"/>
      <c r="MST548" s="392"/>
      <c r="MSU548" s="395"/>
      <c r="MSV548" s="396"/>
      <c r="MSW548" s="397"/>
      <c r="MSX548" s="415"/>
      <c r="MSY548" s="393"/>
      <c r="MSZ548" s="392"/>
      <c r="MTA548" s="395"/>
      <c r="MTB548" s="396"/>
      <c r="MTC548" s="397"/>
      <c r="MTD548" s="415"/>
      <c r="MTE548" s="393"/>
      <c r="MTF548" s="392"/>
      <c r="MTG548" s="395"/>
      <c r="MTH548" s="396"/>
      <c r="MTI548" s="397"/>
      <c r="MTJ548" s="415"/>
      <c r="MTK548" s="393"/>
      <c r="MTL548" s="392"/>
      <c r="MTM548" s="395"/>
      <c r="MTN548" s="396"/>
      <c r="MTO548" s="397"/>
      <c r="MTP548" s="415"/>
      <c r="MTQ548" s="393"/>
      <c r="MTR548" s="392"/>
      <c r="MTS548" s="395"/>
      <c r="MTT548" s="396"/>
      <c r="MTU548" s="397"/>
      <c r="MTV548" s="415"/>
      <c r="MTW548" s="393"/>
      <c r="MTX548" s="392"/>
      <c r="MTY548" s="395"/>
      <c r="MTZ548" s="396"/>
      <c r="MUA548" s="397"/>
      <c r="MUB548" s="415"/>
      <c r="MUC548" s="393"/>
      <c r="MUD548" s="392"/>
      <c r="MUE548" s="395"/>
      <c r="MUF548" s="396"/>
      <c r="MUG548" s="397"/>
      <c r="MUH548" s="415"/>
      <c r="MUI548" s="393"/>
      <c r="MUJ548" s="392"/>
      <c r="MUK548" s="395"/>
      <c r="MUL548" s="396"/>
      <c r="MUM548" s="397"/>
      <c r="MUN548" s="415"/>
      <c r="MUO548" s="393"/>
      <c r="MUP548" s="392"/>
      <c r="MUQ548" s="395"/>
      <c r="MUR548" s="396"/>
      <c r="MUS548" s="397"/>
      <c r="MUT548" s="415"/>
      <c r="MUU548" s="393"/>
      <c r="MUV548" s="392"/>
      <c r="MUW548" s="395"/>
      <c r="MUX548" s="396"/>
      <c r="MUY548" s="397"/>
      <c r="MUZ548" s="415"/>
      <c r="MVA548" s="393"/>
      <c r="MVB548" s="392"/>
      <c r="MVC548" s="395"/>
      <c r="MVD548" s="396"/>
      <c r="MVE548" s="397"/>
      <c r="MVF548" s="415"/>
      <c r="MVG548" s="393"/>
      <c r="MVH548" s="392"/>
      <c r="MVI548" s="395"/>
      <c r="MVJ548" s="396"/>
      <c r="MVK548" s="397"/>
      <c r="MVL548" s="415"/>
      <c r="MVM548" s="393"/>
      <c r="MVN548" s="392"/>
      <c r="MVO548" s="395"/>
      <c r="MVP548" s="396"/>
      <c r="MVQ548" s="397"/>
      <c r="MVR548" s="415"/>
      <c r="MVS548" s="393"/>
      <c r="MVT548" s="392"/>
      <c r="MVU548" s="395"/>
      <c r="MVV548" s="396"/>
      <c r="MVW548" s="397"/>
      <c r="MVX548" s="415"/>
      <c r="MVY548" s="393"/>
      <c r="MVZ548" s="392"/>
      <c r="MWA548" s="395"/>
      <c r="MWB548" s="396"/>
      <c r="MWC548" s="397"/>
      <c r="MWD548" s="415"/>
      <c r="MWE548" s="393"/>
      <c r="MWF548" s="392"/>
      <c r="MWG548" s="395"/>
      <c r="MWH548" s="396"/>
      <c r="MWI548" s="397"/>
      <c r="MWJ548" s="415"/>
      <c r="MWK548" s="393"/>
      <c r="MWL548" s="392"/>
      <c r="MWM548" s="395"/>
      <c r="MWN548" s="396"/>
      <c r="MWO548" s="397"/>
      <c r="MWP548" s="415"/>
      <c r="MWQ548" s="393"/>
      <c r="MWR548" s="392"/>
      <c r="MWS548" s="395"/>
      <c r="MWT548" s="396"/>
      <c r="MWU548" s="397"/>
      <c r="MWV548" s="415"/>
      <c r="MWW548" s="393"/>
      <c r="MWX548" s="392"/>
      <c r="MWY548" s="395"/>
      <c r="MWZ548" s="396"/>
      <c r="MXA548" s="397"/>
      <c r="MXB548" s="415"/>
      <c r="MXC548" s="393"/>
      <c r="MXD548" s="392"/>
      <c r="MXE548" s="395"/>
      <c r="MXF548" s="396"/>
      <c r="MXG548" s="397"/>
      <c r="MXH548" s="415"/>
      <c r="MXI548" s="393"/>
      <c r="MXJ548" s="392"/>
      <c r="MXK548" s="395"/>
      <c r="MXL548" s="396"/>
      <c r="MXM548" s="397"/>
      <c r="MXN548" s="415"/>
      <c r="MXO548" s="393"/>
      <c r="MXP548" s="392"/>
      <c r="MXQ548" s="395"/>
      <c r="MXR548" s="396"/>
      <c r="MXS548" s="397"/>
      <c r="MXT548" s="415"/>
      <c r="MXU548" s="393"/>
      <c r="MXV548" s="392"/>
      <c r="MXW548" s="395"/>
      <c r="MXX548" s="396"/>
      <c r="MXY548" s="397"/>
      <c r="MXZ548" s="415"/>
      <c r="MYA548" s="393"/>
      <c r="MYB548" s="392"/>
      <c r="MYC548" s="395"/>
      <c r="MYD548" s="396"/>
      <c r="MYE548" s="397"/>
      <c r="MYF548" s="415"/>
      <c r="MYG548" s="393"/>
      <c r="MYH548" s="392"/>
      <c r="MYI548" s="395"/>
      <c r="MYJ548" s="396"/>
      <c r="MYK548" s="397"/>
      <c r="MYL548" s="415"/>
      <c r="MYM548" s="393"/>
      <c r="MYN548" s="392"/>
      <c r="MYO548" s="395"/>
      <c r="MYP548" s="396"/>
      <c r="MYQ548" s="397"/>
      <c r="MYR548" s="415"/>
      <c r="MYS548" s="393"/>
      <c r="MYT548" s="392"/>
      <c r="MYU548" s="395"/>
      <c r="MYV548" s="396"/>
      <c r="MYW548" s="397"/>
      <c r="MYX548" s="415"/>
      <c r="MYY548" s="393"/>
      <c r="MYZ548" s="392"/>
      <c r="MZA548" s="395"/>
      <c r="MZB548" s="396"/>
      <c r="MZC548" s="397"/>
      <c r="MZD548" s="415"/>
      <c r="MZE548" s="393"/>
      <c r="MZF548" s="392"/>
      <c r="MZG548" s="395"/>
      <c r="MZH548" s="396"/>
      <c r="MZI548" s="397"/>
      <c r="MZJ548" s="415"/>
      <c r="MZK548" s="393"/>
      <c r="MZL548" s="392"/>
      <c r="MZM548" s="395"/>
      <c r="MZN548" s="396"/>
      <c r="MZO548" s="397"/>
      <c r="MZP548" s="415"/>
      <c r="MZQ548" s="393"/>
      <c r="MZR548" s="392"/>
      <c r="MZS548" s="395"/>
      <c r="MZT548" s="396"/>
      <c r="MZU548" s="397"/>
      <c r="MZV548" s="415"/>
      <c r="MZW548" s="393"/>
      <c r="MZX548" s="392"/>
      <c r="MZY548" s="395"/>
      <c r="MZZ548" s="396"/>
      <c r="NAA548" s="397"/>
      <c r="NAB548" s="415"/>
      <c r="NAC548" s="393"/>
      <c r="NAD548" s="392"/>
      <c r="NAE548" s="395"/>
      <c r="NAF548" s="396"/>
      <c r="NAG548" s="397"/>
      <c r="NAH548" s="415"/>
      <c r="NAI548" s="393"/>
      <c r="NAJ548" s="392"/>
      <c r="NAK548" s="395"/>
      <c r="NAL548" s="396"/>
      <c r="NAM548" s="397"/>
      <c r="NAN548" s="415"/>
      <c r="NAO548" s="393"/>
      <c r="NAP548" s="392"/>
      <c r="NAQ548" s="395"/>
      <c r="NAR548" s="396"/>
      <c r="NAS548" s="397"/>
      <c r="NAT548" s="415"/>
      <c r="NAU548" s="393"/>
      <c r="NAV548" s="392"/>
      <c r="NAW548" s="395"/>
      <c r="NAX548" s="396"/>
      <c r="NAY548" s="397"/>
      <c r="NAZ548" s="415"/>
      <c r="NBA548" s="393"/>
      <c r="NBB548" s="392"/>
      <c r="NBC548" s="395"/>
      <c r="NBD548" s="396"/>
      <c r="NBE548" s="397"/>
      <c r="NBF548" s="415"/>
      <c r="NBG548" s="393"/>
      <c r="NBH548" s="392"/>
      <c r="NBI548" s="395"/>
      <c r="NBJ548" s="396"/>
      <c r="NBK548" s="397"/>
      <c r="NBL548" s="415"/>
      <c r="NBM548" s="393"/>
      <c r="NBN548" s="392"/>
      <c r="NBO548" s="395"/>
      <c r="NBP548" s="396"/>
      <c r="NBQ548" s="397"/>
      <c r="NBR548" s="415"/>
      <c r="NBS548" s="393"/>
      <c r="NBT548" s="392"/>
      <c r="NBU548" s="395"/>
      <c r="NBV548" s="396"/>
      <c r="NBW548" s="397"/>
      <c r="NBX548" s="415"/>
      <c r="NBY548" s="393"/>
      <c r="NBZ548" s="392"/>
      <c r="NCA548" s="395"/>
      <c r="NCB548" s="396"/>
      <c r="NCC548" s="397"/>
      <c r="NCD548" s="415"/>
      <c r="NCE548" s="393"/>
      <c r="NCF548" s="392"/>
      <c r="NCG548" s="395"/>
      <c r="NCH548" s="396"/>
      <c r="NCI548" s="397"/>
      <c r="NCJ548" s="415"/>
      <c r="NCK548" s="393"/>
      <c r="NCL548" s="392"/>
      <c r="NCM548" s="395"/>
      <c r="NCN548" s="396"/>
      <c r="NCO548" s="397"/>
      <c r="NCP548" s="415"/>
      <c r="NCQ548" s="393"/>
      <c r="NCR548" s="392"/>
      <c r="NCS548" s="395"/>
      <c r="NCT548" s="396"/>
      <c r="NCU548" s="397"/>
      <c r="NCV548" s="415"/>
      <c r="NCW548" s="393"/>
      <c r="NCX548" s="392"/>
      <c r="NCY548" s="395"/>
      <c r="NCZ548" s="396"/>
      <c r="NDA548" s="397"/>
      <c r="NDB548" s="415"/>
      <c r="NDC548" s="393"/>
      <c r="NDD548" s="392"/>
      <c r="NDE548" s="395"/>
      <c r="NDF548" s="396"/>
      <c r="NDG548" s="397"/>
      <c r="NDH548" s="415"/>
      <c r="NDI548" s="393"/>
      <c r="NDJ548" s="392"/>
      <c r="NDK548" s="395"/>
      <c r="NDL548" s="396"/>
      <c r="NDM548" s="397"/>
      <c r="NDN548" s="415"/>
      <c r="NDO548" s="393"/>
      <c r="NDP548" s="392"/>
      <c r="NDQ548" s="395"/>
      <c r="NDR548" s="396"/>
      <c r="NDS548" s="397"/>
      <c r="NDT548" s="415"/>
      <c r="NDU548" s="393"/>
      <c r="NDV548" s="392"/>
      <c r="NDW548" s="395"/>
      <c r="NDX548" s="396"/>
      <c r="NDY548" s="397"/>
      <c r="NDZ548" s="415"/>
      <c r="NEA548" s="393"/>
      <c r="NEB548" s="392"/>
      <c r="NEC548" s="395"/>
      <c r="NED548" s="396"/>
      <c r="NEE548" s="397"/>
      <c r="NEF548" s="415"/>
      <c r="NEG548" s="393"/>
      <c r="NEH548" s="392"/>
      <c r="NEI548" s="395"/>
      <c r="NEJ548" s="396"/>
      <c r="NEK548" s="397"/>
      <c r="NEL548" s="415"/>
      <c r="NEM548" s="393"/>
      <c r="NEN548" s="392"/>
      <c r="NEO548" s="395"/>
      <c r="NEP548" s="396"/>
      <c r="NEQ548" s="397"/>
      <c r="NER548" s="415"/>
      <c r="NES548" s="393"/>
      <c r="NET548" s="392"/>
      <c r="NEU548" s="395"/>
      <c r="NEV548" s="396"/>
      <c r="NEW548" s="397"/>
      <c r="NEX548" s="415"/>
      <c r="NEY548" s="393"/>
      <c r="NEZ548" s="392"/>
      <c r="NFA548" s="395"/>
      <c r="NFB548" s="396"/>
      <c r="NFC548" s="397"/>
      <c r="NFD548" s="415"/>
      <c r="NFE548" s="393"/>
      <c r="NFF548" s="392"/>
      <c r="NFG548" s="395"/>
      <c r="NFH548" s="396"/>
      <c r="NFI548" s="397"/>
      <c r="NFJ548" s="415"/>
      <c r="NFK548" s="393"/>
      <c r="NFL548" s="392"/>
      <c r="NFM548" s="395"/>
      <c r="NFN548" s="396"/>
      <c r="NFO548" s="397"/>
      <c r="NFP548" s="415"/>
      <c r="NFQ548" s="393"/>
      <c r="NFR548" s="392"/>
      <c r="NFS548" s="395"/>
      <c r="NFT548" s="396"/>
      <c r="NFU548" s="397"/>
      <c r="NFV548" s="415"/>
      <c r="NFW548" s="393"/>
      <c r="NFX548" s="392"/>
      <c r="NFY548" s="395"/>
      <c r="NFZ548" s="396"/>
      <c r="NGA548" s="397"/>
      <c r="NGB548" s="415"/>
      <c r="NGC548" s="393"/>
      <c r="NGD548" s="392"/>
      <c r="NGE548" s="395"/>
      <c r="NGF548" s="396"/>
      <c r="NGG548" s="397"/>
      <c r="NGH548" s="415"/>
      <c r="NGI548" s="393"/>
      <c r="NGJ548" s="392"/>
      <c r="NGK548" s="395"/>
      <c r="NGL548" s="396"/>
      <c r="NGM548" s="397"/>
      <c r="NGN548" s="415"/>
      <c r="NGO548" s="393"/>
      <c r="NGP548" s="392"/>
      <c r="NGQ548" s="395"/>
      <c r="NGR548" s="396"/>
      <c r="NGS548" s="397"/>
      <c r="NGT548" s="415"/>
      <c r="NGU548" s="393"/>
      <c r="NGV548" s="392"/>
      <c r="NGW548" s="395"/>
      <c r="NGX548" s="396"/>
      <c r="NGY548" s="397"/>
      <c r="NGZ548" s="415"/>
      <c r="NHA548" s="393"/>
      <c r="NHB548" s="392"/>
      <c r="NHC548" s="395"/>
      <c r="NHD548" s="396"/>
      <c r="NHE548" s="397"/>
      <c r="NHF548" s="415"/>
      <c r="NHG548" s="393"/>
      <c r="NHH548" s="392"/>
      <c r="NHI548" s="395"/>
      <c r="NHJ548" s="396"/>
      <c r="NHK548" s="397"/>
      <c r="NHL548" s="415"/>
      <c r="NHM548" s="393"/>
      <c r="NHN548" s="392"/>
      <c r="NHO548" s="395"/>
      <c r="NHP548" s="396"/>
      <c r="NHQ548" s="397"/>
      <c r="NHR548" s="415"/>
      <c r="NHS548" s="393"/>
      <c r="NHT548" s="392"/>
      <c r="NHU548" s="395"/>
      <c r="NHV548" s="396"/>
      <c r="NHW548" s="397"/>
      <c r="NHX548" s="415"/>
      <c r="NHY548" s="393"/>
      <c r="NHZ548" s="392"/>
      <c r="NIA548" s="395"/>
      <c r="NIB548" s="396"/>
      <c r="NIC548" s="397"/>
      <c r="NID548" s="415"/>
      <c r="NIE548" s="393"/>
      <c r="NIF548" s="392"/>
      <c r="NIG548" s="395"/>
      <c r="NIH548" s="396"/>
      <c r="NII548" s="397"/>
      <c r="NIJ548" s="415"/>
      <c r="NIK548" s="393"/>
      <c r="NIL548" s="392"/>
      <c r="NIM548" s="395"/>
      <c r="NIN548" s="396"/>
      <c r="NIO548" s="397"/>
      <c r="NIP548" s="415"/>
      <c r="NIQ548" s="393"/>
      <c r="NIR548" s="392"/>
      <c r="NIS548" s="395"/>
      <c r="NIT548" s="396"/>
      <c r="NIU548" s="397"/>
      <c r="NIV548" s="415"/>
      <c r="NIW548" s="393"/>
      <c r="NIX548" s="392"/>
      <c r="NIY548" s="395"/>
      <c r="NIZ548" s="396"/>
      <c r="NJA548" s="397"/>
      <c r="NJB548" s="415"/>
      <c r="NJC548" s="393"/>
      <c r="NJD548" s="392"/>
      <c r="NJE548" s="395"/>
      <c r="NJF548" s="396"/>
      <c r="NJG548" s="397"/>
      <c r="NJH548" s="415"/>
      <c r="NJI548" s="393"/>
      <c r="NJJ548" s="392"/>
      <c r="NJK548" s="395"/>
      <c r="NJL548" s="396"/>
      <c r="NJM548" s="397"/>
      <c r="NJN548" s="415"/>
      <c r="NJO548" s="393"/>
      <c r="NJP548" s="392"/>
      <c r="NJQ548" s="395"/>
      <c r="NJR548" s="396"/>
      <c r="NJS548" s="397"/>
      <c r="NJT548" s="415"/>
      <c r="NJU548" s="393"/>
      <c r="NJV548" s="392"/>
      <c r="NJW548" s="395"/>
      <c r="NJX548" s="396"/>
      <c r="NJY548" s="397"/>
      <c r="NJZ548" s="415"/>
      <c r="NKA548" s="393"/>
      <c r="NKB548" s="392"/>
      <c r="NKC548" s="395"/>
      <c r="NKD548" s="396"/>
      <c r="NKE548" s="397"/>
      <c r="NKF548" s="415"/>
      <c r="NKG548" s="393"/>
      <c r="NKH548" s="392"/>
      <c r="NKI548" s="395"/>
      <c r="NKJ548" s="396"/>
      <c r="NKK548" s="397"/>
      <c r="NKL548" s="415"/>
      <c r="NKM548" s="393"/>
      <c r="NKN548" s="392"/>
      <c r="NKO548" s="395"/>
      <c r="NKP548" s="396"/>
      <c r="NKQ548" s="397"/>
      <c r="NKR548" s="415"/>
      <c r="NKS548" s="393"/>
      <c r="NKT548" s="392"/>
      <c r="NKU548" s="395"/>
      <c r="NKV548" s="396"/>
      <c r="NKW548" s="397"/>
      <c r="NKX548" s="415"/>
      <c r="NKY548" s="393"/>
      <c r="NKZ548" s="392"/>
      <c r="NLA548" s="395"/>
      <c r="NLB548" s="396"/>
      <c r="NLC548" s="397"/>
      <c r="NLD548" s="415"/>
      <c r="NLE548" s="393"/>
      <c r="NLF548" s="392"/>
      <c r="NLG548" s="395"/>
      <c r="NLH548" s="396"/>
      <c r="NLI548" s="397"/>
      <c r="NLJ548" s="415"/>
      <c r="NLK548" s="393"/>
      <c r="NLL548" s="392"/>
      <c r="NLM548" s="395"/>
      <c r="NLN548" s="396"/>
      <c r="NLO548" s="397"/>
      <c r="NLP548" s="415"/>
      <c r="NLQ548" s="393"/>
      <c r="NLR548" s="392"/>
      <c r="NLS548" s="395"/>
      <c r="NLT548" s="396"/>
      <c r="NLU548" s="397"/>
      <c r="NLV548" s="415"/>
      <c r="NLW548" s="393"/>
      <c r="NLX548" s="392"/>
      <c r="NLY548" s="395"/>
      <c r="NLZ548" s="396"/>
      <c r="NMA548" s="397"/>
      <c r="NMB548" s="415"/>
      <c r="NMC548" s="393"/>
      <c r="NMD548" s="392"/>
      <c r="NME548" s="395"/>
      <c r="NMF548" s="396"/>
      <c r="NMG548" s="397"/>
      <c r="NMH548" s="415"/>
      <c r="NMI548" s="393"/>
      <c r="NMJ548" s="392"/>
      <c r="NMK548" s="395"/>
      <c r="NML548" s="396"/>
      <c r="NMM548" s="397"/>
      <c r="NMN548" s="415"/>
      <c r="NMO548" s="393"/>
      <c r="NMP548" s="392"/>
      <c r="NMQ548" s="395"/>
      <c r="NMR548" s="396"/>
      <c r="NMS548" s="397"/>
      <c r="NMT548" s="415"/>
      <c r="NMU548" s="393"/>
      <c r="NMV548" s="392"/>
      <c r="NMW548" s="395"/>
      <c r="NMX548" s="396"/>
      <c r="NMY548" s="397"/>
      <c r="NMZ548" s="415"/>
      <c r="NNA548" s="393"/>
      <c r="NNB548" s="392"/>
      <c r="NNC548" s="395"/>
      <c r="NND548" s="396"/>
      <c r="NNE548" s="397"/>
      <c r="NNF548" s="415"/>
      <c r="NNG548" s="393"/>
      <c r="NNH548" s="392"/>
      <c r="NNI548" s="395"/>
      <c r="NNJ548" s="396"/>
      <c r="NNK548" s="397"/>
      <c r="NNL548" s="415"/>
      <c r="NNM548" s="393"/>
      <c r="NNN548" s="392"/>
      <c r="NNO548" s="395"/>
      <c r="NNP548" s="396"/>
      <c r="NNQ548" s="397"/>
      <c r="NNR548" s="415"/>
      <c r="NNS548" s="393"/>
      <c r="NNT548" s="392"/>
      <c r="NNU548" s="395"/>
      <c r="NNV548" s="396"/>
      <c r="NNW548" s="397"/>
      <c r="NNX548" s="415"/>
      <c r="NNY548" s="393"/>
      <c r="NNZ548" s="392"/>
      <c r="NOA548" s="395"/>
      <c r="NOB548" s="396"/>
      <c r="NOC548" s="397"/>
      <c r="NOD548" s="415"/>
      <c r="NOE548" s="393"/>
      <c r="NOF548" s="392"/>
      <c r="NOG548" s="395"/>
      <c r="NOH548" s="396"/>
      <c r="NOI548" s="397"/>
      <c r="NOJ548" s="415"/>
      <c r="NOK548" s="393"/>
      <c r="NOL548" s="392"/>
      <c r="NOM548" s="395"/>
      <c r="NON548" s="396"/>
      <c r="NOO548" s="397"/>
      <c r="NOP548" s="415"/>
      <c r="NOQ548" s="393"/>
      <c r="NOR548" s="392"/>
      <c r="NOS548" s="395"/>
      <c r="NOT548" s="396"/>
      <c r="NOU548" s="397"/>
      <c r="NOV548" s="415"/>
      <c r="NOW548" s="393"/>
      <c r="NOX548" s="392"/>
      <c r="NOY548" s="395"/>
      <c r="NOZ548" s="396"/>
      <c r="NPA548" s="397"/>
      <c r="NPB548" s="415"/>
      <c r="NPC548" s="393"/>
      <c r="NPD548" s="392"/>
      <c r="NPE548" s="395"/>
      <c r="NPF548" s="396"/>
      <c r="NPG548" s="397"/>
      <c r="NPH548" s="415"/>
      <c r="NPI548" s="393"/>
      <c r="NPJ548" s="392"/>
      <c r="NPK548" s="395"/>
      <c r="NPL548" s="396"/>
      <c r="NPM548" s="397"/>
      <c r="NPN548" s="415"/>
      <c r="NPO548" s="393"/>
      <c r="NPP548" s="392"/>
      <c r="NPQ548" s="395"/>
      <c r="NPR548" s="396"/>
      <c r="NPS548" s="397"/>
      <c r="NPT548" s="415"/>
      <c r="NPU548" s="393"/>
      <c r="NPV548" s="392"/>
      <c r="NPW548" s="395"/>
      <c r="NPX548" s="396"/>
      <c r="NPY548" s="397"/>
      <c r="NPZ548" s="415"/>
      <c r="NQA548" s="393"/>
      <c r="NQB548" s="392"/>
      <c r="NQC548" s="395"/>
      <c r="NQD548" s="396"/>
      <c r="NQE548" s="397"/>
      <c r="NQF548" s="415"/>
      <c r="NQG548" s="393"/>
      <c r="NQH548" s="392"/>
      <c r="NQI548" s="395"/>
      <c r="NQJ548" s="396"/>
      <c r="NQK548" s="397"/>
      <c r="NQL548" s="415"/>
      <c r="NQM548" s="393"/>
      <c r="NQN548" s="392"/>
      <c r="NQO548" s="395"/>
      <c r="NQP548" s="396"/>
      <c r="NQQ548" s="397"/>
      <c r="NQR548" s="415"/>
      <c r="NQS548" s="393"/>
      <c r="NQT548" s="392"/>
      <c r="NQU548" s="395"/>
      <c r="NQV548" s="396"/>
      <c r="NQW548" s="397"/>
      <c r="NQX548" s="415"/>
      <c r="NQY548" s="393"/>
      <c r="NQZ548" s="392"/>
      <c r="NRA548" s="395"/>
      <c r="NRB548" s="396"/>
      <c r="NRC548" s="397"/>
      <c r="NRD548" s="415"/>
      <c r="NRE548" s="393"/>
      <c r="NRF548" s="392"/>
      <c r="NRG548" s="395"/>
      <c r="NRH548" s="396"/>
      <c r="NRI548" s="397"/>
      <c r="NRJ548" s="415"/>
      <c r="NRK548" s="393"/>
      <c r="NRL548" s="392"/>
      <c r="NRM548" s="395"/>
      <c r="NRN548" s="396"/>
      <c r="NRO548" s="397"/>
      <c r="NRP548" s="415"/>
      <c r="NRQ548" s="393"/>
      <c r="NRR548" s="392"/>
      <c r="NRS548" s="395"/>
      <c r="NRT548" s="396"/>
      <c r="NRU548" s="397"/>
      <c r="NRV548" s="415"/>
      <c r="NRW548" s="393"/>
      <c r="NRX548" s="392"/>
      <c r="NRY548" s="395"/>
      <c r="NRZ548" s="396"/>
      <c r="NSA548" s="397"/>
      <c r="NSB548" s="415"/>
      <c r="NSC548" s="393"/>
      <c r="NSD548" s="392"/>
      <c r="NSE548" s="395"/>
      <c r="NSF548" s="396"/>
      <c r="NSG548" s="397"/>
      <c r="NSH548" s="415"/>
      <c r="NSI548" s="393"/>
      <c r="NSJ548" s="392"/>
      <c r="NSK548" s="395"/>
      <c r="NSL548" s="396"/>
      <c r="NSM548" s="397"/>
      <c r="NSN548" s="415"/>
      <c r="NSO548" s="393"/>
      <c r="NSP548" s="392"/>
      <c r="NSQ548" s="395"/>
      <c r="NSR548" s="396"/>
      <c r="NSS548" s="397"/>
      <c r="NST548" s="415"/>
      <c r="NSU548" s="393"/>
      <c r="NSV548" s="392"/>
      <c r="NSW548" s="395"/>
      <c r="NSX548" s="396"/>
      <c r="NSY548" s="397"/>
      <c r="NSZ548" s="415"/>
      <c r="NTA548" s="393"/>
      <c r="NTB548" s="392"/>
      <c r="NTC548" s="395"/>
      <c r="NTD548" s="396"/>
      <c r="NTE548" s="397"/>
      <c r="NTF548" s="415"/>
      <c r="NTG548" s="393"/>
      <c r="NTH548" s="392"/>
      <c r="NTI548" s="395"/>
      <c r="NTJ548" s="396"/>
      <c r="NTK548" s="397"/>
      <c r="NTL548" s="415"/>
      <c r="NTM548" s="393"/>
      <c r="NTN548" s="392"/>
      <c r="NTO548" s="395"/>
      <c r="NTP548" s="396"/>
      <c r="NTQ548" s="397"/>
      <c r="NTR548" s="415"/>
      <c r="NTS548" s="393"/>
      <c r="NTT548" s="392"/>
      <c r="NTU548" s="395"/>
      <c r="NTV548" s="396"/>
      <c r="NTW548" s="397"/>
      <c r="NTX548" s="415"/>
      <c r="NTY548" s="393"/>
      <c r="NTZ548" s="392"/>
      <c r="NUA548" s="395"/>
      <c r="NUB548" s="396"/>
      <c r="NUC548" s="397"/>
      <c r="NUD548" s="415"/>
      <c r="NUE548" s="393"/>
      <c r="NUF548" s="392"/>
      <c r="NUG548" s="395"/>
      <c r="NUH548" s="396"/>
      <c r="NUI548" s="397"/>
      <c r="NUJ548" s="415"/>
      <c r="NUK548" s="393"/>
      <c r="NUL548" s="392"/>
      <c r="NUM548" s="395"/>
      <c r="NUN548" s="396"/>
      <c r="NUO548" s="397"/>
      <c r="NUP548" s="415"/>
      <c r="NUQ548" s="393"/>
      <c r="NUR548" s="392"/>
      <c r="NUS548" s="395"/>
      <c r="NUT548" s="396"/>
      <c r="NUU548" s="397"/>
      <c r="NUV548" s="415"/>
      <c r="NUW548" s="393"/>
      <c r="NUX548" s="392"/>
      <c r="NUY548" s="395"/>
      <c r="NUZ548" s="396"/>
      <c r="NVA548" s="397"/>
      <c r="NVB548" s="415"/>
      <c r="NVC548" s="393"/>
      <c r="NVD548" s="392"/>
      <c r="NVE548" s="395"/>
      <c r="NVF548" s="396"/>
      <c r="NVG548" s="397"/>
      <c r="NVH548" s="415"/>
      <c r="NVI548" s="393"/>
      <c r="NVJ548" s="392"/>
      <c r="NVK548" s="395"/>
      <c r="NVL548" s="396"/>
      <c r="NVM548" s="397"/>
      <c r="NVN548" s="415"/>
      <c r="NVO548" s="393"/>
      <c r="NVP548" s="392"/>
      <c r="NVQ548" s="395"/>
      <c r="NVR548" s="396"/>
      <c r="NVS548" s="397"/>
      <c r="NVT548" s="415"/>
      <c r="NVU548" s="393"/>
      <c r="NVV548" s="392"/>
      <c r="NVW548" s="395"/>
      <c r="NVX548" s="396"/>
      <c r="NVY548" s="397"/>
      <c r="NVZ548" s="415"/>
      <c r="NWA548" s="393"/>
      <c r="NWB548" s="392"/>
      <c r="NWC548" s="395"/>
      <c r="NWD548" s="396"/>
      <c r="NWE548" s="397"/>
      <c r="NWF548" s="415"/>
      <c r="NWG548" s="393"/>
      <c r="NWH548" s="392"/>
      <c r="NWI548" s="395"/>
      <c r="NWJ548" s="396"/>
      <c r="NWK548" s="397"/>
      <c r="NWL548" s="415"/>
      <c r="NWM548" s="393"/>
      <c r="NWN548" s="392"/>
      <c r="NWO548" s="395"/>
      <c r="NWP548" s="396"/>
      <c r="NWQ548" s="397"/>
      <c r="NWR548" s="415"/>
      <c r="NWS548" s="393"/>
      <c r="NWT548" s="392"/>
      <c r="NWU548" s="395"/>
      <c r="NWV548" s="396"/>
      <c r="NWW548" s="397"/>
      <c r="NWX548" s="415"/>
      <c r="NWY548" s="393"/>
      <c r="NWZ548" s="392"/>
      <c r="NXA548" s="395"/>
      <c r="NXB548" s="396"/>
      <c r="NXC548" s="397"/>
      <c r="NXD548" s="415"/>
      <c r="NXE548" s="393"/>
      <c r="NXF548" s="392"/>
      <c r="NXG548" s="395"/>
      <c r="NXH548" s="396"/>
      <c r="NXI548" s="397"/>
      <c r="NXJ548" s="415"/>
      <c r="NXK548" s="393"/>
      <c r="NXL548" s="392"/>
      <c r="NXM548" s="395"/>
      <c r="NXN548" s="396"/>
      <c r="NXO548" s="397"/>
      <c r="NXP548" s="415"/>
      <c r="NXQ548" s="393"/>
      <c r="NXR548" s="392"/>
      <c r="NXS548" s="395"/>
      <c r="NXT548" s="396"/>
      <c r="NXU548" s="397"/>
      <c r="NXV548" s="415"/>
      <c r="NXW548" s="393"/>
      <c r="NXX548" s="392"/>
      <c r="NXY548" s="395"/>
      <c r="NXZ548" s="396"/>
      <c r="NYA548" s="397"/>
      <c r="NYB548" s="415"/>
      <c r="NYC548" s="393"/>
      <c r="NYD548" s="392"/>
      <c r="NYE548" s="395"/>
      <c r="NYF548" s="396"/>
      <c r="NYG548" s="397"/>
      <c r="NYH548" s="415"/>
      <c r="NYI548" s="393"/>
      <c r="NYJ548" s="392"/>
      <c r="NYK548" s="395"/>
      <c r="NYL548" s="396"/>
      <c r="NYM548" s="397"/>
      <c r="NYN548" s="415"/>
      <c r="NYO548" s="393"/>
      <c r="NYP548" s="392"/>
      <c r="NYQ548" s="395"/>
      <c r="NYR548" s="396"/>
      <c r="NYS548" s="397"/>
      <c r="NYT548" s="415"/>
      <c r="NYU548" s="393"/>
      <c r="NYV548" s="392"/>
      <c r="NYW548" s="395"/>
      <c r="NYX548" s="396"/>
      <c r="NYY548" s="397"/>
      <c r="NYZ548" s="415"/>
      <c r="NZA548" s="393"/>
      <c r="NZB548" s="392"/>
      <c r="NZC548" s="395"/>
      <c r="NZD548" s="396"/>
      <c r="NZE548" s="397"/>
      <c r="NZF548" s="415"/>
      <c r="NZG548" s="393"/>
      <c r="NZH548" s="392"/>
      <c r="NZI548" s="395"/>
      <c r="NZJ548" s="396"/>
      <c r="NZK548" s="397"/>
      <c r="NZL548" s="415"/>
      <c r="NZM548" s="393"/>
      <c r="NZN548" s="392"/>
      <c r="NZO548" s="395"/>
      <c r="NZP548" s="396"/>
      <c r="NZQ548" s="397"/>
      <c r="NZR548" s="415"/>
      <c r="NZS548" s="393"/>
      <c r="NZT548" s="392"/>
      <c r="NZU548" s="395"/>
      <c r="NZV548" s="396"/>
      <c r="NZW548" s="397"/>
      <c r="NZX548" s="415"/>
      <c r="NZY548" s="393"/>
      <c r="NZZ548" s="392"/>
      <c r="OAA548" s="395"/>
      <c r="OAB548" s="396"/>
      <c r="OAC548" s="397"/>
      <c r="OAD548" s="415"/>
      <c r="OAE548" s="393"/>
      <c r="OAF548" s="392"/>
      <c r="OAG548" s="395"/>
      <c r="OAH548" s="396"/>
      <c r="OAI548" s="397"/>
      <c r="OAJ548" s="415"/>
      <c r="OAK548" s="393"/>
      <c r="OAL548" s="392"/>
      <c r="OAM548" s="395"/>
      <c r="OAN548" s="396"/>
      <c r="OAO548" s="397"/>
      <c r="OAP548" s="415"/>
      <c r="OAQ548" s="393"/>
      <c r="OAR548" s="392"/>
      <c r="OAS548" s="395"/>
      <c r="OAT548" s="396"/>
      <c r="OAU548" s="397"/>
      <c r="OAV548" s="415"/>
      <c r="OAW548" s="393"/>
      <c r="OAX548" s="392"/>
      <c r="OAY548" s="395"/>
      <c r="OAZ548" s="396"/>
      <c r="OBA548" s="397"/>
      <c r="OBB548" s="415"/>
      <c r="OBC548" s="393"/>
      <c r="OBD548" s="392"/>
      <c r="OBE548" s="395"/>
      <c r="OBF548" s="396"/>
      <c r="OBG548" s="397"/>
      <c r="OBH548" s="415"/>
      <c r="OBI548" s="393"/>
      <c r="OBJ548" s="392"/>
      <c r="OBK548" s="395"/>
      <c r="OBL548" s="396"/>
      <c r="OBM548" s="397"/>
      <c r="OBN548" s="415"/>
      <c r="OBO548" s="393"/>
      <c r="OBP548" s="392"/>
      <c r="OBQ548" s="395"/>
      <c r="OBR548" s="396"/>
      <c r="OBS548" s="397"/>
      <c r="OBT548" s="415"/>
      <c r="OBU548" s="393"/>
      <c r="OBV548" s="392"/>
      <c r="OBW548" s="395"/>
      <c r="OBX548" s="396"/>
      <c r="OBY548" s="397"/>
      <c r="OBZ548" s="415"/>
      <c r="OCA548" s="393"/>
      <c r="OCB548" s="392"/>
      <c r="OCC548" s="395"/>
      <c r="OCD548" s="396"/>
      <c r="OCE548" s="397"/>
      <c r="OCF548" s="415"/>
      <c r="OCG548" s="393"/>
      <c r="OCH548" s="392"/>
      <c r="OCI548" s="395"/>
      <c r="OCJ548" s="396"/>
      <c r="OCK548" s="397"/>
      <c r="OCL548" s="415"/>
      <c r="OCM548" s="393"/>
      <c r="OCN548" s="392"/>
      <c r="OCO548" s="395"/>
      <c r="OCP548" s="396"/>
      <c r="OCQ548" s="397"/>
      <c r="OCR548" s="415"/>
      <c r="OCS548" s="393"/>
      <c r="OCT548" s="392"/>
      <c r="OCU548" s="395"/>
      <c r="OCV548" s="396"/>
      <c r="OCW548" s="397"/>
      <c r="OCX548" s="415"/>
      <c r="OCY548" s="393"/>
      <c r="OCZ548" s="392"/>
      <c r="ODA548" s="395"/>
      <c r="ODB548" s="396"/>
      <c r="ODC548" s="397"/>
      <c r="ODD548" s="415"/>
      <c r="ODE548" s="393"/>
      <c r="ODF548" s="392"/>
      <c r="ODG548" s="395"/>
      <c r="ODH548" s="396"/>
      <c r="ODI548" s="397"/>
      <c r="ODJ548" s="415"/>
      <c r="ODK548" s="393"/>
      <c r="ODL548" s="392"/>
      <c r="ODM548" s="395"/>
      <c r="ODN548" s="396"/>
      <c r="ODO548" s="397"/>
      <c r="ODP548" s="415"/>
      <c r="ODQ548" s="393"/>
      <c r="ODR548" s="392"/>
      <c r="ODS548" s="395"/>
      <c r="ODT548" s="396"/>
      <c r="ODU548" s="397"/>
      <c r="ODV548" s="415"/>
      <c r="ODW548" s="393"/>
      <c r="ODX548" s="392"/>
      <c r="ODY548" s="395"/>
      <c r="ODZ548" s="396"/>
      <c r="OEA548" s="397"/>
      <c r="OEB548" s="415"/>
      <c r="OEC548" s="393"/>
      <c r="OED548" s="392"/>
      <c r="OEE548" s="395"/>
      <c r="OEF548" s="396"/>
      <c r="OEG548" s="397"/>
      <c r="OEH548" s="415"/>
      <c r="OEI548" s="393"/>
      <c r="OEJ548" s="392"/>
      <c r="OEK548" s="395"/>
      <c r="OEL548" s="396"/>
      <c r="OEM548" s="397"/>
      <c r="OEN548" s="415"/>
      <c r="OEO548" s="393"/>
      <c r="OEP548" s="392"/>
      <c r="OEQ548" s="395"/>
      <c r="OER548" s="396"/>
      <c r="OES548" s="397"/>
      <c r="OET548" s="415"/>
      <c r="OEU548" s="393"/>
      <c r="OEV548" s="392"/>
      <c r="OEW548" s="395"/>
      <c r="OEX548" s="396"/>
      <c r="OEY548" s="397"/>
      <c r="OEZ548" s="415"/>
      <c r="OFA548" s="393"/>
      <c r="OFB548" s="392"/>
      <c r="OFC548" s="395"/>
      <c r="OFD548" s="396"/>
      <c r="OFE548" s="397"/>
      <c r="OFF548" s="415"/>
      <c r="OFG548" s="393"/>
      <c r="OFH548" s="392"/>
      <c r="OFI548" s="395"/>
      <c r="OFJ548" s="396"/>
      <c r="OFK548" s="397"/>
      <c r="OFL548" s="415"/>
      <c r="OFM548" s="393"/>
      <c r="OFN548" s="392"/>
      <c r="OFO548" s="395"/>
      <c r="OFP548" s="396"/>
      <c r="OFQ548" s="397"/>
      <c r="OFR548" s="415"/>
      <c r="OFS548" s="393"/>
      <c r="OFT548" s="392"/>
      <c r="OFU548" s="395"/>
      <c r="OFV548" s="396"/>
      <c r="OFW548" s="397"/>
      <c r="OFX548" s="415"/>
      <c r="OFY548" s="393"/>
      <c r="OFZ548" s="392"/>
      <c r="OGA548" s="395"/>
      <c r="OGB548" s="396"/>
      <c r="OGC548" s="397"/>
      <c r="OGD548" s="415"/>
      <c r="OGE548" s="393"/>
      <c r="OGF548" s="392"/>
      <c r="OGG548" s="395"/>
      <c r="OGH548" s="396"/>
      <c r="OGI548" s="397"/>
      <c r="OGJ548" s="415"/>
      <c r="OGK548" s="393"/>
      <c r="OGL548" s="392"/>
      <c r="OGM548" s="395"/>
      <c r="OGN548" s="396"/>
      <c r="OGO548" s="397"/>
      <c r="OGP548" s="415"/>
      <c r="OGQ548" s="393"/>
      <c r="OGR548" s="392"/>
      <c r="OGS548" s="395"/>
      <c r="OGT548" s="396"/>
      <c r="OGU548" s="397"/>
      <c r="OGV548" s="415"/>
      <c r="OGW548" s="393"/>
      <c r="OGX548" s="392"/>
      <c r="OGY548" s="395"/>
      <c r="OGZ548" s="396"/>
      <c r="OHA548" s="397"/>
      <c r="OHB548" s="415"/>
      <c r="OHC548" s="393"/>
      <c r="OHD548" s="392"/>
      <c r="OHE548" s="395"/>
      <c r="OHF548" s="396"/>
      <c r="OHG548" s="397"/>
      <c r="OHH548" s="415"/>
      <c r="OHI548" s="393"/>
      <c r="OHJ548" s="392"/>
      <c r="OHK548" s="395"/>
      <c r="OHL548" s="396"/>
      <c r="OHM548" s="397"/>
      <c r="OHN548" s="415"/>
      <c r="OHO548" s="393"/>
      <c r="OHP548" s="392"/>
      <c r="OHQ548" s="395"/>
      <c r="OHR548" s="396"/>
      <c r="OHS548" s="397"/>
      <c r="OHT548" s="415"/>
      <c r="OHU548" s="393"/>
      <c r="OHV548" s="392"/>
      <c r="OHW548" s="395"/>
      <c r="OHX548" s="396"/>
      <c r="OHY548" s="397"/>
      <c r="OHZ548" s="415"/>
      <c r="OIA548" s="393"/>
      <c r="OIB548" s="392"/>
      <c r="OIC548" s="395"/>
      <c r="OID548" s="396"/>
      <c r="OIE548" s="397"/>
      <c r="OIF548" s="415"/>
      <c r="OIG548" s="393"/>
      <c r="OIH548" s="392"/>
      <c r="OII548" s="395"/>
      <c r="OIJ548" s="396"/>
      <c r="OIK548" s="397"/>
      <c r="OIL548" s="415"/>
      <c r="OIM548" s="393"/>
      <c r="OIN548" s="392"/>
      <c r="OIO548" s="395"/>
      <c r="OIP548" s="396"/>
      <c r="OIQ548" s="397"/>
      <c r="OIR548" s="415"/>
      <c r="OIS548" s="393"/>
      <c r="OIT548" s="392"/>
      <c r="OIU548" s="395"/>
      <c r="OIV548" s="396"/>
      <c r="OIW548" s="397"/>
      <c r="OIX548" s="415"/>
      <c r="OIY548" s="393"/>
      <c r="OIZ548" s="392"/>
      <c r="OJA548" s="395"/>
      <c r="OJB548" s="396"/>
      <c r="OJC548" s="397"/>
      <c r="OJD548" s="415"/>
      <c r="OJE548" s="393"/>
      <c r="OJF548" s="392"/>
      <c r="OJG548" s="395"/>
      <c r="OJH548" s="396"/>
      <c r="OJI548" s="397"/>
      <c r="OJJ548" s="415"/>
      <c r="OJK548" s="393"/>
      <c r="OJL548" s="392"/>
      <c r="OJM548" s="395"/>
      <c r="OJN548" s="396"/>
      <c r="OJO548" s="397"/>
      <c r="OJP548" s="415"/>
      <c r="OJQ548" s="393"/>
      <c r="OJR548" s="392"/>
      <c r="OJS548" s="395"/>
      <c r="OJT548" s="396"/>
      <c r="OJU548" s="397"/>
      <c r="OJV548" s="415"/>
      <c r="OJW548" s="393"/>
      <c r="OJX548" s="392"/>
      <c r="OJY548" s="395"/>
      <c r="OJZ548" s="396"/>
      <c r="OKA548" s="397"/>
      <c r="OKB548" s="415"/>
      <c r="OKC548" s="393"/>
      <c r="OKD548" s="392"/>
      <c r="OKE548" s="395"/>
      <c r="OKF548" s="396"/>
      <c r="OKG548" s="397"/>
      <c r="OKH548" s="415"/>
      <c r="OKI548" s="393"/>
      <c r="OKJ548" s="392"/>
      <c r="OKK548" s="395"/>
      <c r="OKL548" s="396"/>
      <c r="OKM548" s="397"/>
      <c r="OKN548" s="415"/>
      <c r="OKO548" s="393"/>
      <c r="OKP548" s="392"/>
      <c r="OKQ548" s="395"/>
      <c r="OKR548" s="396"/>
      <c r="OKS548" s="397"/>
      <c r="OKT548" s="415"/>
      <c r="OKU548" s="393"/>
      <c r="OKV548" s="392"/>
      <c r="OKW548" s="395"/>
      <c r="OKX548" s="396"/>
      <c r="OKY548" s="397"/>
      <c r="OKZ548" s="415"/>
      <c r="OLA548" s="393"/>
      <c r="OLB548" s="392"/>
      <c r="OLC548" s="395"/>
      <c r="OLD548" s="396"/>
      <c r="OLE548" s="397"/>
      <c r="OLF548" s="415"/>
      <c r="OLG548" s="393"/>
      <c r="OLH548" s="392"/>
      <c r="OLI548" s="395"/>
      <c r="OLJ548" s="396"/>
      <c r="OLK548" s="397"/>
      <c r="OLL548" s="415"/>
      <c r="OLM548" s="393"/>
      <c r="OLN548" s="392"/>
      <c r="OLO548" s="395"/>
      <c r="OLP548" s="396"/>
      <c r="OLQ548" s="397"/>
      <c r="OLR548" s="415"/>
      <c r="OLS548" s="393"/>
      <c r="OLT548" s="392"/>
      <c r="OLU548" s="395"/>
      <c r="OLV548" s="396"/>
      <c r="OLW548" s="397"/>
      <c r="OLX548" s="415"/>
      <c r="OLY548" s="393"/>
      <c r="OLZ548" s="392"/>
      <c r="OMA548" s="395"/>
      <c r="OMB548" s="396"/>
      <c r="OMC548" s="397"/>
      <c r="OMD548" s="415"/>
      <c r="OME548" s="393"/>
      <c r="OMF548" s="392"/>
      <c r="OMG548" s="395"/>
      <c r="OMH548" s="396"/>
      <c r="OMI548" s="397"/>
      <c r="OMJ548" s="415"/>
      <c r="OMK548" s="393"/>
      <c r="OML548" s="392"/>
      <c r="OMM548" s="395"/>
      <c r="OMN548" s="396"/>
      <c r="OMO548" s="397"/>
      <c r="OMP548" s="415"/>
      <c r="OMQ548" s="393"/>
      <c r="OMR548" s="392"/>
      <c r="OMS548" s="395"/>
      <c r="OMT548" s="396"/>
      <c r="OMU548" s="397"/>
      <c r="OMV548" s="415"/>
      <c r="OMW548" s="393"/>
      <c r="OMX548" s="392"/>
      <c r="OMY548" s="395"/>
      <c r="OMZ548" s="396"/>
      <c r="ONA548" s="397"/>
      <c r="ONB548" s="415"/>
      <c r="ONC548" s="393"/>
      <c r="OND548" s="392"/>
      <c r="ONE548" s="395"/>
      <c r="ONF548" s="396"/>
      <c r="ONG548" s="397"/>
      <c r="ONH548" s="415"/>
      <c r="ONI548" s="393"/>
      <c r="ONJ548" s="392"/>
      <c r="ONK548" s="395"/>
      <c r="ONL548" s="396"/>
      <c r="ONM548" s="397"/>
      <c r="ONN548" s="415"/>
      <c r="ONO548" s="393"/>
      <c r="ONP548" s="392"/>
      <c r="ONQ548" s="395"/>
      <c r="ONR548" s="396"/>
      <c r="ONS548" s="397"/>
      <c r="ONT548" s="415"/>
      <c r="ONU548" s="393"/>
      <c r="ONV548" s="392"/>
      <c r="ONW548" s="395"/>
      <c r="ONX548" s="396"/>
      <c r="ONY548" s="397"/>
      <c r="ONZ548" s="415"/>
      <c r="OOA548" s="393"/>
      <c r="OOB548" s="392"/>
      <c r="OOC548" s="395"/>
      <c r="OOD548" s="396"/>
      <c r="OOE548" s="397"/>
      <c r="OOF548" s="415"/>
      <c r="OOG548" s="393"/>
      <c r="OOH548" s="392"/>
      <c r="OOI548" s="395"/>
      <c r="OOJ548" s="396"/>
      <c r="OOK548" s="397"/>
      <c r="OOL548" s="415"/>
      <c r="OOM548" s="393"/>
      <c r="OON548" s="392"/>
      <c r="OOO548" s="395"/>
      <c r="OOP548" s="396"/>
      <c r="OOQ548" s="397"/>
      <c r="OOR548" s="415"/>
      <c r="OOS548" s="393"/>
      <c r="OOT548" s="392"/>
      <c r="OOU548" s="395"/>
      <c r="OOV548" s="396"/>
      <c r="OOW548" s="397"/>
      <c r="OOX548" s="415"/>
      <c r="OOY548" s="393"/>
      <c r="OOZ548" s="392"/>
      <c r="OPA548" s="395"/>
      <c r="OPB548" s="396"/>
      <c r="OPC548" s="397"/>
      <c r="OPD548" s="415"/>
      <c r="OPE548" s="393"/>
      <c r="OPF548" s="392"/>
      <c r="OPG548" s="395"/>
      <c r="OPH548" s="396"/>
      <c r="OPI548" s="397"/>
      <c r="OPJ548" s="415"/>
      <c r="OPK548" s="393"/>
      <c r="OPL548" s="392"/>
      <c r="OPM548" s="395"/>
      <c r="OPN548" s="396"/>
      <c r="OPO548" s="397"/>
      <c r="OPP548" s="415"/>
      <c r="OPQ548" s="393"/>
      <c r="OPR548" s="392"/>
      <c r="OPS548" s="395"/>
      <c r="OPT548" s="396"/>
      <c r="OPU548" s="397"/>
      <c r="OPV548" s="415"/>
      <c r="OPW548" s="393"/>
      <c r="OPX548" s="392"/>
      <c r="OPY548" s="395"/>
      <c r="OPZ548" s="396"/>
      <c r="OQA548" s="397"/>
      <c r="OQB548" s="415"/>
      <c r="OQC548" s="393"/>
      <c r="OQD548" s="392"/>
      <c r="OQE548" s="395"/>
      <c r="OQF548" s="396"/>
      <c r="OQG548" s="397"/>
      <c r="OQH548" s="415"/>
      <c r="OQI548" s="393"/>
      <c r="OQJ548" s="392"/>
      <c r="OQK548" s="395"/>
      <c r="OQL548" s="396"/>
      <c r="OQM548" s="397"/>
      <c r="OQN548" s="415"/>
      <c r="OQO548" s="393"/>
      <c r="OQP548" s="392"/>
      <c r="OQQ548" s="395"/>
      <c r="OQR548" s="396"/>
      <c r="OQS548" s="397"/>
      <c r="OQT548" s="415"/>
      <c r="OQU548" s="393"/>
      <c r="OQV548" s="392"/>
      <c r="OQW548" s="395"/>
      <c r="OQX548" s="396"/>
      <c r="OQY548" s="397"/>
      <c r="OQZ548" s="415"/>
      <c r="ORA548" s="393"/>
      <c r="ORB548" s="392"/>
      <c r="ORC548" s="395"/>
      <c r="ORD548" s="396"/>
      <c r="ORE548" s="397"/>
      <c r="ORF548" s="415"/>
      <c r="ORG548" s="393"/>
      <c r="ORH548" s="392"/>
      <c r="ORI548" s="395"/>
      <c r="ORJ548" s="396"/>
      <c r="ORK548" s="397"/>
      <c r="ORL548" s="415"/>
      <c r="ORM548" s="393"/>
      <c r="ORN548" s="392"/>
      <c r="ORO548" s="395"/>
      <c r="ORP548" s="396"/>
      <c r="ORQ548" s="397"/>
      <c r="ORR548" s="415"/>
      <c r="ORS548" s="393"/>
      <c r="ORT548" s="392"/>
      <c r="ORU548" s="395"/>
      <c r="ORV548" s="396"/>
      <c r="ORW548" s="397"/>
      <c r="ORX548" s="415"/>
      <c r="ORY548" s="393"/>
      <c r="ORZ548" s="392"/>
      <c r="OSA548" s="395"/>
      <c r="OSB548" s="396"/>
      <c r="OSC548" s="397"/>
      <c r="OSD548" s="415"/>
      <c r="OSE548" s="393"/>
      <c r="OSF548" s="392"/>
      <c r="OSG548" s="395"/>
      <c r="OSH548" s="396"/>
      <c r="OSI548" s="397"/>
      <c r="OSJ548" s="415"/>
      <c r="OSK548" s="393"/>
      <c r="OSL548" s="392"/>
      <c r="OSM548" s="395"/>
      <c r="OSN548" s="396"/>
      <c r="OSO548" s="397"/>
      <c r="OSP548" s="415"/>
      <c r="OSQ548" s="393"/>
      <c r="OSR548" s="392"/>
      <c r="OSS548" s="395"/>
      <c r="OST548" s="396"/>
      <c r="OSU548" s="397"/>
      <c r="OSV548" s="415"/>
      <c r="OSW548" s="393"/>
      <c r="OSX548" s="392"/>
      <c r="OSY548" s="395"/>
      <c r="OSZ548" s="396"/>
      <c r="OTA548" s="397"/>
      <c r="OTB548" s="415"/>
      <c r="OTC548" s="393"/>
      <c r="OTD548" s="392"/>
      <c r="OTE548" s="395"/>
      <c r="OTF548" s="396"/>
      <c r="OTG548" s="397"/>
      <c r="OTH548" s="415"/>
      <c r="OTI548" s="393"/>
      <c r="OTJ548" s="392"/>
      <c r="OTK548" s="395"/>
      <c r="OTL548" s="396"/>
      <c r="OTM548" s="397"/>
      <c r="OTN548" s="415"/>
      <c r="OTO548" s="393"/>
      <c r="OTP548" s="392"/>
      <c r="OTQ548" s="395"/>
      <c r="OTR548" s="396"/>
      <c r="OTS548" s="397"/>
      <c r="OTT548" s="415"/>
      <c r="OTU548" s="393"/>
      <c r="OTV548" s="392"/>
      <c r="OTW548" s="395"/>
      <c r="OTX548" s="396"/>
      <c r="OTY548" s="397"/>
      <c r="OTZ548" s="415"/>
      <c r="OUA548" s="393"/>
      <c r="OUB548" s="392"/>
      <c r="OUC548" s="395"/>
      <c r="OUD548" s="396"/>
      <c r="OUE548" s="397"/>
      <c r="OUF548" s="415"/>
      <c r="OUG548" s="393"/>
      <c r="OUH548" s="392"/>
      <c r="OUI548" s="395"/>
      <c r="OUJ548" s="396"/>
      <c r="OUK548" s="397"/>
      <c r="OUL548" s="415"/>
      <c r="OUM548" s="393"/>
      <c r="OUN548" s="392"/>
      <c r="OUO548" s="395"/>
      <c r="OUP548" s="396"/>
      <c r="OUQ548" s="397"/>
      <c r="OUR548" s="415"/>
      <c r="OUS548" s="393"/>
      <c r="OUT548" s="392"/>
      <c r="OUU548" s="395"/>
      <c r="OUV548" s="396"/>
      <c r="OUW548" s="397"/>
      <c r="OUX548" s="415"/>
      <c r="OUY548" s="393"/>
      <c r="OUZ548" s="392"/>
      <c r="OVA548" s="395"/>
      <c r="OVB548" s="396"/>
      <c r="OVC548" s="397"/>
      <c r="OVD548" s="415"/>
      <c r="OVE548" s="393"/>
      <c r="OVF548" s="392"/>
      <c r="OVG548" s="395"/>
      <c r="OVH548" s="396"/>
      <c r="OVI548" s="397"/>
      <c r="OVJ548" s="415"/>
      <c r="OVK548" s="393"/>
      <c r="OVL548" s="392"/>
      <c r="OVM548" s="395"/>
      <c r="OVN548" s="396"/>
      <c r="OVO548" s="397"/>
      <c r="OVP548" s="415"/>
      <c r="OVQ548" s="393"/>
      <c r="OVR548" s="392"/>
      <c r="OVS548" s="395"/>
      <c r="OVT548" s="396"/>
      <c r="OVU548" s="397"/>
      <c r="OVV548" s="415"/>
      <c r="OVW548" s="393"/>
      <c r="OVX548" s="392"/>
      <c r="OVY548" s="395"/>
      <c r="OVZ548" s="396"/>
      <c r="OWA548" s="397"/>
      <c r="OWB548" s="415"/>
      <c r="OWC548" s="393"/>
      <c r="OWD548" s="392"/>
      <c r="OWE548" s="395"/>
      <c r="OWF548" s="396"/>
      <c r="OWG548" s="397"/>
      <c r="OWH548" s="415"/>
      <c r="OWI548" s="393"/>
      <c r="OWJ548" s="392"/>
      <c r="OWK548" s="395"/>
      <c r="OWL548" s="396"/>
      <c r="OWM548" s="397"/>
      <c r="OWN548" s="415"/>
      <c r="OWO548" s="393"/>
      <c r="OWP548" s="392"/>
      <c r="OWQ548" s="395"/>
      <c r="OWR548" s="396"/>
      <c r="OWS548" s="397"/>
      <c r="OWT548" s="415"/>
      <c r="OWU548" s="393"/>
      <c r="OWV548" s="392"/>
      <c r="OWW548" s="395"/>
      <c r="OWX548" s="396"/>
      <c r="OWY548" s="397"/>
      <c r="OWZ548" s="415"/>
      <c r="OXA548" s="393"/>
      <c r="OXB548" s="392"/>
      <c r="OXC548" s="395"/>
      <c r="OXD548" s="396"/>
      <c r="OXE548" s="397"/>
      <c r="OXF548" s="415"/>
      <c r="OXG548" s="393"/>
      <c r="OXH548" s="392"/>
      <c r="OXI548" s="395"/>
      <c r="OXJ548" s="396"/>
      <c r="OXK548" s="397"/>
      <c r="OXL548" s="415"/>
      <c r="OXM548" s="393"/>
      <c r="OXN548" s="392"/>
      <c r="OXO548" s="395"/>
      <c r="OXP548" s="396"/>
      <c r="OXQ548" s="397"/>
      <c r="OXR548" s="415"/>
      <c r="OXS548" s="393"/>
      <c r="OXT548" s="392"/>
      <c r="OXU548" s="395"/>
      <c r="OXV548" s="396"/>
      <c r="OXW548" s="397"/>
      <c r="OXX548" s="415"/>
      <c r="OXY548" s="393"/>
      <c r="OXZ548" s="392"/>
      <c r="OYA548" s="395"/>
      <c r="OYB548" s="396"/>
      <c r="OYC548" s="397"/>
      <c r="OYD548" s="415"/>
      <c r="OYE548" s="393"/>
      <c r="OYF548" s="392"/>
      <c r="OYG548" s="395"/>
      <c r="OYH548" s="396"/>
      <c r="OYI548" s="397"/>
      <c r="OYJ548" s="415"/>
      <c r="OYK548" s="393"/>
      <c r="OYL548" s="392"/>
      <c r="OYM548" s="395"/>
      <c r="OYN548" s="396"/>
      <c r="OYO548" s="397"/>
      <c r="OYP548" s="415"/>
      <c r="OYQ548" s="393"/>
      <c r="OYR548" s="392"/>
      <c r="OYS548" s="395"/>
      <c r="OYT548" s="396"/>
      <c r="OYU548" s="397"/>
      <c r="OYV548" s="415"/>
      <c r="OYW548" s="393"/>
      <c r="OYX548" s="392"/>
      <c r="OYY548" s="395"/>
      <c r="OYZ548" s="396"/>
      <c r="OZA548" s="397"/>
      <c r="OZB548" s="415"/>
      <c r="OZC548" s="393"/>
      <c r="OZD548" s="392"/>
      <c r="OZE548" s="395"/>
      <c r="OZF548" s="396"/>
      <c r="OZG548" s="397"/>
      <c r="OZH548" s="415"/>
      <c r="OZI548" s="393"/>
      <c r="OZJ548" s="392"/>
      <c r="OZK548" s="395"/>
      <c r="OZL548" s="396"/>
      <c r="OZM548" s="397"/>
      <c r="OZN548" s="415"/>
      <c r="OZO548" s="393"/>
      <c r="OZP548" s="392"/>
      <c r="OZQ548" s="395"/>
      <c r="OZR548" s="396"/>
      <c r="OZS548" s="397"/>
      <c r="OZT548" s="415"/>
      <c r="OZU548" s="393"/>
      <c r="OZV548" s="392"/>
      <c r="OZW548" s="395"/>
      <c r="OZX548" s="396"/>
      <c r="OZY548" s="397"/>
      <c r="OZZ548" s="415"/>
      <c r="PAA548" s="393"/>
      <c r="PAB548" s="392"/>
      <c r="PAC548" s="395"/>
      <c r="PAD548" s="396"/>
      <c r="PAE548" s="397"/>
      <c r="PAF548" s="415"/>
      <c r="PAG548" s="393"/>
      <c r="PAH548" s="392"/>
      <c r="PAI548" s="395"/>
      <c r="PAJ548" s="396"/>
      <c r="PAK548" s="397"/>
      <c r="PAL548" s="415"/>
      <c r="PAM548" s="393"/>
      <c r="PAN548" s="392"/>
      <c r="PAO548" s="395"/>
      <c r="PAP548" s="396"/>
      <c r="PAQ548" s="397"/>
      <c r="PAR548" s="415"/>
      <c r="PAS548" s="393"/>
      <c r="PAT548" s="392"/>
      <c r="PAU548" s="395"/>
      <c r="PAV548" s="396"/>
      <c r="PAW548" s="397"/>
      <c r="PAX548" s="415"/>
      <c r="PAY548" s="393"/>
      <c r="PAZ548" s="392"/>
      <c r="PBA548" s="395"/>
      <c r="PBB548" s="396"/>
      <c r="PBC548" s="397"/>
      <c r="PBD548" s="415"/>
      <c r="PBE548" s="393"/>
      <c r="PBF548" s="392"/>
      <c r="PBG548" s="395"/>
      <c r="PBH548" s="396"/>
      <c r="PBI548" s="397"/>
      <c r="PBJ548" s="415"/>
      <c r="PBK548" s="393"/>
      <c r="PBL548" s="392"/>
      <c r="PBM548" s="395"/>
      <c r="PBN548" s="396"/>
      <c r="PBO548" s="397"/>
      <c r="PBP548" s="415"/>
      <c r="PBQ548" s="393"/>
      <c r="PBR548" s="392"/>
      <c r="PBS548" s="395"/>
      <c r="PBT548" s="396"/>
      <c r="PBU548" s="397"/>
      <c r="PBV548" s="415"/>
      <c r="PBW548" s="393"/>
      <c r="PBX548" s="392"/>
      <c r="PBY548" s="395"/>
      <c r="PBZ548" s="396"/>
      <c r="PCA548" s="397"/>
      <c r="PCB548" s="415"/>
      <c r="PCC548" s="393"/>
      <c r="PCD548" s="392"/>
      <c r="PCE548" s="395"/>
      <c r="PCF548" s="396"/>
      <c r="PCG548" s="397"/>
      <c r="PCH548" s="415"/>
      <c r="PCI548" s="393"/>
      <c r="PCJ548" s="392"/>
      <c r="PCK548" s="395"/>
      <c r="PCL548" s="396"/>
      <c r="PCM548" s="397"/>
      <c r="PCN548" s="415"/>
      <c r="PCO548" s="393"/>
      <c r="PCP548" s="392"/>
      <c r="PCQ548" s="395"/>
      <c r="PCR548" s="396"/>
      <c r="PCS548" s="397"/>
      <c r="PCT548" s="415"/>
      <c r="PCU548" s="393"/>
      <c r="PCV548" s="392"/>
      <c r="PCW548" s="395"/>
      <c r="PCX548" s="396"/>
      <c r="PCY548" s="397"/>
      <c r="PCZ548" s="415"/>
      <c r="PDA548" s="393"/>
      <c r="PDB548" s="392"/>
      <c r="PDC548" s="395"/>
      <c r="PDD548" s="396"/>
      <c r="PDE548" s="397"/>
      <c r="PDF548" s="415"/>
      <c r="PDG548" s="393"/>
      <c r="PDH548" s="392"/>
      <c r="PDI548" s="395"/>
      <c r="PDJ548" s="396"/>
      <c r="PDK548" s="397"/>
      <c r="PDL548" s="415"/>
      <c r="PDM548" s="393"/>
      <c r="PDN548" s="392"/>
      <c r="PDO548" s="395"/>
      <c r="PDP548" s="396"/>
      <c r="PDQ548" s="397"/>
      <c r="PDR548" s="415"/>
      <c r="PDS548" s="393"/>
      <c r="PDT548" s="392"/>
      <c r="PDU548" s="395"/>
      <c r="PDV548" s="396"/>
      <c r="PDW548" s="397"/>
      <c r="PDX548" s="415"/>
      <c r="PDY548" s="393"/>
      <c r="PDZ548" s="392"/>
      <c r="PEA548" s="395"/>
      <c r="PEB548" s="396"/>
      <c r="PEC548" s="397"/>
      <c r="PED548" s="415"/>
      <c r="PEE548" s="393"/>
      <c r="PEF548" s="392"/>
      <c r="PEG548" s="395"/>
      <c r="PEH548" s="396"/>
      <c r="PEI548" s="397"/>
      <c r="PEJ548" s="415"/>
      <c r="PEK548" s="393"/>
      <c r="PEL548" s="392"/>
      <c r="PEM548" s="395"/>
      <c r="PEN548" s="396"/>
      <c r="PEO548" s="397"/>
      <c r="PEP548" s="415"/>
      <c r="PEQ548" s="393"/>
      <c r="PER548" s="392"/>
      <c r="PES548" s="395"/>
      <c r="PET548" s="396"/>
      <c r="PEU548" s="397"/>
      <c r="PEV548" s="415"/>
      <c r="PEW548" s="393"/>
      <c r="PEX548" s="392"/>
      <c r="PEY548" s="395"/>
      <c r="PEZ548" s="396"/>
      <c r="PFA548" s="397"/>
      <c r="PFB548" s="415"/>
      <c r="PFC548" s="393"/>
      <c r="PFD548" s="392"/>
      <c r="PFE548" s="395"/>
      <c r="PFF548" s="396"/>
      <c r="PFG548" s="397"/>
      <c r="PFH548" s="415"/>
      <c r="PFI548" s="393"/>
      <c r="PFJ548" s="392"/>
      <c r="PFK548" s="395"/>
      <c r="PFL548" s="396"/>
      <c r="PFM548" s="397"/>
      <c r="PFN548" s="415"/>
      <c r="PFO548" s="393"/>
      <c r="PFP548" s="392"/>
      <c r="PFQ548" s="395"/>
      <c r="PFR548" s="396"/>
      <c r="PFS548" s="397"/>
      <c r="PFT548" s="415"/>
      <c r="PFU548" s="393"/>
      <c r="PFV548" s="392"/>
      <c r="PFW548" s="395"/>
      <c r="PFX548" s="396"/>
      <c r="PFY548" s="397"/>
      <c r="PFZ548" s="415"/>
      <c r="PGA548" s="393"/>
      <c r="PGB548" s="392"/>
      <c r="PGC548" s="395"/>
      <c r="PGD548" s="396"/>
      <c r="PGE548" s="397"/>
      <c r="PGF548" s="415"/>
      <c r="PGG548" s="393"/>
      <c r="PGH548" s="392"/>
      <c r="PGI548" s="395"/>
      <c r="PGJ548" s="396"/>
      <c r="PGK548" s="397"/>
      <c r="PGL548" s="415"/>
      <c r="PGM548" s="393"/>
      <c r="PGN548" s="392"/>
      <c r="PGO548" s="395"/>
      <c r="PGP548" s="396"/>
      <c r="PGQ548" s="397"/>
      <c r="PGR548" s="415"/>
      <c r="PGS548" s="393"/>
      <c r="PGT548" s="392"/>
      <c r="PGU548" s="395"/>
      <c r="PGV548" s="396"/>
      <c r="PGW548" s="397"/>
      <c r="PGX548" s="415"/>
      <c r="PGY548" s="393"/>
      <c r="PGZ548" s="392"/>
      <c r="PHA548" s="395"/>
      <c r="PHB548" s="396"/>
      <c r="PHC548" s="397"/>
      <c r="PHD548" s="415"/>
      <c r="PHE548" s="393"/>
      <c r="PHF548" s="392"/>
      <c r="PHG548" s="395"/>
      <c r="PHH548" s="396"/>
      <c r="PHI548" s="397"/>
      <c r="PHJ548" s="415"/>
      <c r="PHK548" s="393"/>
      <c r="PHL548" s="392"/>
      <c r="PHM548" s="395"/>
      <c r="PHN548" s="396"/>
      <c r="PHO548" s="397"/>
      <c r="PHP548" s="415"/>
      <c r="PHQ548" s="393"/>
      <c r="PHR548" s="392"/>
      <c r="PHS548" s="395"/>
      <c r="PHT548" s="396"/>
      <c r="PHU548" s="397"/>
      <c r="PHV548" s="415"/>
      <c r="PHW548" s="393"/>
      <c r="PHX548" s="392"/>
      <c r="PHY548" s="395"/>
      <c r="PHZ548" s="396"/>
      <c r="PIA548" s="397"/>
      <c r="PIB548" s="415"/>
      <c r="PIC548" s="393"/>
      <c r="PID548" s="392"/>
      <c r="PIE548" s="395"/>
      <c r="PIF548" s="396"/>
      <c r="PIG548" s="397"/>
      <c r="PIH548" s="415"/>
      <c r="PII548" s="393"/>
      <c r="PIJ548" s="392"/>
      <c r="PIK548" s="395"/>
      <c r="PIL548" s="396"/>
      <c r="PIM548" s="397"/>
      <c r="PIN548" s="415"/>
      <c r="PIO548" s="393"/>
      <c r="PIP548" s="392"/>
      <c r="PIQ548" s="395"/>
      <c r="PIR548" s="396"/>
      <c r="PIS548" s="397"/>
      <c r="PIT548" s="415"/>
      <c r="PIU548" s="393"/>
      <c r="PIV548" s="392"/>
      <c r="PIW548" s="395"/>
      <c r="PIX548" s="396"/>
      <c r="PIY548" s="397"/>
      <c r="PIZ548" s="415"/>
      <c r="PJA548" s="393"/>
      <c r="PJB548" s="392"/>
      <c r="PJC548" s="395"/>
      <c r="PJD548" s="396"/>
      <c r="PJE548" s="397"/>
      <c r="PJF548" s="415"/>
      <c r="PJG548" s="393"/>
      <c r="PJH548" s="392"/>
      <c r="PJI548" s="395"/>
      <c r="PJJ548" s="396"/>
      <c r="PJK548" s="397"/>
      <c r="PJL548" s="415"/>
      <c r="PJM548" s="393"/>
      <c r="PJN548" s="392"/>
      <c r="PJO548" s="395"/>
      <c r="PJP548" s="396"/>
      <c r="PJQ548" s="397"/>
      <c r="PJR548" s="415"/>
      <c r="PJS548" s="393"/>
      <c r="PJT548" s="392"/>
      <c r="PJU548" s="395"/>
      <c r="PJV548" s="396"/>
      <c r="PJW548" s="397"/>
      <c r="PJX548" s="415"/>
      <c r="PJY548" s="393"/>
      <c r="PJZ548" s="392"/>
      <c r="PKA548" s="395"/>
      <c r="PKB548" s="396"/>
      <c r="PKC548" s="397"/>
      <c r="PKD548" s="415"/>
      <c r="PKE548" s="393"/>
      <c r="PKF548" s="392"/>
      <c r="PKG548" s="395"/>
      <c r="PKH548" s="396"/>
      <c r="PKI548" s="397"/>
      <c r="PKJ548" s="415"/>
      <c r="PKK548" s="393"/>
      <c r="PKL548" s="392"/>
      <c r="PKM548" s="395"/>
      <c r="PKN548" s="396"/>
      <c r="PKO548" s="397"/>
      <c r="PKP548" s="415"/>
      <c r="PKQ548" s="393"/>
      <c r="PKR548" s="392"/>
      <c r="PKS548" s="395"/>
      <c r="PKT548" s="396"/>
      <c r="PKU548" s="397"/>
      <c r="PKV548" s="415"/>
      <c r="PKW548" s="393"/>
      <c r="PKX548" s="392"/>
      <c r="PKY548" s="395"/>
      <c r="PKZ548" s="396"/>
      <c r="PLA548" s="397"/>
      <c r="PLB548" s="415"/>
      <c r="PLC548" s="393"/>
      <c r="PLD548" s="392"/>
      <c r="PLE548" s="395"/>
      <c r="PLF548" s="396"/>
      <c r="PLG548" s="397"/>
      <c r="PLH548" s="415"/>
      <c r="PLI548" s="393"/>
      <c r="PLJ548" s="392"/>
      <c r="PLK548" s="395"/>
      <c r="PLL548" s="396"/>
      <c r="PLM548" s="397"/>
      <c r="PLN548" s="415"/>
      <c r="PLO548" s="393"/>
      <c r="PLP548" s="392"/>
      <c r="PLQ548" s="395"/>
      <c r="PLR548" s="396"/>
      <c r="PLS548" s="397"/>
      <c r="PLT548" s="415"/>
      <c r="PLU548" s="393"/>
      <c r="PLV548" s="392"/>
      <c r="PLW548" s="395"/>
      <c r="PLX548" s="396"/>
      <c r="PLY548" s="397"/>
      <c r="PLZ548" s="415"/>
      <c r="PMA548" s="393"/>
      <c r="PMB548" s="392"/>
      <c r="PMC548" s="395"/>
      <c r="PMD548" s="396"/>
      <c r="PME548" s="397"/>
      <c r="PMF548" s="415"/>
      <c r="PMG548" s="393"/>
      <c r="PMH548" s="392"/>
      <c r="PMI548" s="395"/>
      <c r="PMJ548" s="396"/>
      <c r="PMK548" s="397"/>
      <c r="PML548" s="415"/>
      <c r="PMM548" s="393"/>
      <c r="PMN548" s="392"/>
      <c r="PMO548" s="395"/>
      <c r="PMP548" s="396"/>
      <c r="PMQ548" s="397"/>
      <c r="PMR548" s="415"/>
      <c r="PMS548" s="393"/>
      <c r="PMT548" s="392"/>
      <c r="PMU548" s="395"/>
      <c r="PMV548" s="396"/>
      <c r="PMW548" s="397"/>
      <c r="PMX548" s="415"/>
      <c r="PMY548" s="393"/>
      <c r="PMZ548" s="392"/>
      <c r="PNA548" s="395"/>
      <c r="PNB548" s="396"/>
      <c r="PNC548" s="397"/>
      <c r="PND548" s="415"/>
      <c r="PNE548" s="393"/>
      <c r="PNF548" s="392"/>
      <c r="PNG548" s="395"/>
      <c r="PNH548" s="396"/>
      <c r="PNI548" s="397"/>
      <c r="PNJ548" s="415"/>
      <c r="PNK548" s="393"/>
      <c r="PNL548" s="392"/>
      <c r="PNM548" s="395"/>
      <c r="PNN548" s="396"/>
      <c r="PNO548" s="397"/>
      <c r="PNP548" s="415"/>
      <c r="PNQ548" s="393"/>
      <c r="PNR548" s="392"/>
      <c r="PNS548" s="395"/>
      <c r="PNT548" s="396"/>
      <c r="PNU548" s="397"/>
      <c r="PNV548" s="415"/>
      <c r="PNW548" s="393"/>
      <c r="PNX548" s="392"/>
      <c r="PNY548" s="395"/>
      <c r="PNZ548" s="396"/>
      <c r="POA548" s="397"/>
      <c r="POB548" s="415"/>
      <c r="POC548" s="393"/>
      <c r="POD548" s="392"/>
      <c r="POE548" s="395"/>
      <c r="POF548" s="396"/>
      <c r="POG548" s="397"/>
      <c r="POH548" s="415"/>
      <c r="POI548" s="393"/>
      <c r="POJ548" s="392"/>
      <c r="POK548" s="395"/>
      <c r="POL548" s="396"/>
      <c r="POM548" s="397"/>
      <c r="PON548" s="415"/>
      <c r="POO548" s="393"/>
      <c r="POP548" s="392"/>
      <c r="POQ548" s="395"/>
      <c r="POR548" s="396"/>
      <c r="POS548" s="397"/>
      <c r="POT548" s="415"/>
      <c r="POU548" s="393"/>
      <c r="POV548" s="392"/>
      <c r="POW548" s="395"/>
      <c r="POX548" s="396"/>
      <c r="POY548" s="397"/>
      <c r="POZ548" s="415"/>
      <c r="PPA548" s="393"/>
      <c r="PPB548" s="392"/>
      <c r="PPC548" s="395"/>
      <c r="PPD548" s="396"/>
      <c r="PPE548" s="397"/>
      <c r="PPF548" s="415"/>
      <c r="PPG548" s="393"/>
      <c r="PPH548" s="392"/>
      <c r="PPI548" s="395"/>
      <c r="PPJ548" s="396"/>
      <c r="PPK548" s="397"/>
      <c r="PPL548" s="415"/>
      <c r="PPM548" s="393"/>
      <c r="PPN548" s="392"/>
      <c r="PPO548" s="395"/>
      <c r="PPP548" s="396"/>
      <c r="PPQ548" s="397"/>
      <c r="PPR548" s="415"/>
      <c r="PPS548" s="393"/>
      <c r="PPT548" s="392"/>
      <c r="PPU548" s="395"/>
      <c r="PPV548" s="396"/>
      <c r="PPW548" s="397"/>
      <c r="PPX548" s="415"/>
      <c r="PPY548" s="393"/>
      <c r="PPZ548" s="392"/>
      <c r="PQA548" s="395"/>
      <c r="PQB548" s="396"/>
      <c r="PQC548" s="397"/>
      <c r="PQD548" s="415"/>
      <c r="PQE548" s="393"/>
      <c r="PQF548" s="392"/>
      <c r="PQG548" s="395"/>
      <c r="PQH548" s="396"/>
      <c r="PQI548" s="397"/>
      <c r="PQJ548" s="415"/>
      <c r="PQK548" s="393"/>
      <c r="PQL548" s="392"/>
      <c r="PQM548" s="395"/>
      <c r="PQN548" s="396"/>
      <c r="PQO548" s="397"/>
      <c r="PQP548" s="415"/>
      <c r="PQQ548" s="393"/>
      <c r="PQR548" s="392"/>
      <c r="PQS548" s="395"/>
      <c r="PQT548" s="396"/>
      <c r="PQU548" s="397"/>
      <c r="PQV548" s="415"/>
      <c r="PQW548" s="393"/>
      <c r="PQX548" s="392"/>
      <c r="PQY548" s="395"/>
      <c r="PQZ548" s="396"/>
      <c r="PRA548" s="397"/>
      <c r="PRB548" s="415"/>
      <c r="PRC548" s="393"/>
      <c r="PRD548" s="392"/>
      <c r="PRE548" s="395"/>
      <c r="PRF548" s="396"/>
      <c r="PRG548" s="397"/>
      <c r="PRH548" s="415"/>
      <c r="PRI548" s="393"/>
      <c r="PRJ548" s="392"/>
      <c r="PRK548" s="395"/>
      <c r="PRL548" s="396"/>
      <c r="PRM548" s="397"/>
      <c r="PRN548" s="415"/>
      <c r="PRO548" s="393"/>
      <c r="PRP548" s="392"/>
      <c r="PRQ548" s="395"/>
      <c r="PRR548" s="396"/>
      <c r="PRS548" s="397"/>
      <c r="PRT548" s="415"/>
      <c r="PRU548" s="393"/>
      <c r="PRV548" s="392"/>
      <c r="PRW548" s="395"/>
      <c r="PRX548" s="396"/>
      <c r="PRY548" s="397"/>
      <c r="PRZ548" s="415"/>
      <c r="PSA548" s="393"/>
      <c r="PSB548" s="392"/>
      <c r="PSC548" s="395"/>
      <c r="PSD548" s="396"/>
      <c r="PSE548" s="397"/>
      <c r="PSF548" s="415"/>
      <c r="PSG548" s="393"/>
      <c r="PSH548" s="392"/>
      <c r="PSI548" s="395"/>
      <c r="PSJ548" s="396"/>
      <c r="PSK548" s="397"/>
      <c r="PSL548" s="415"/>
      <c r="PSM548" s="393"/>
      <c r="PSN548" s="392"/>
      <c r="PSO548" s="395"/>
      <c r="PSP548" s="396"/>
      <c r="PSQ548" s="397"/>
      <c r="PSR548" s="415"/>
      <c r="PSS548" s="393"/>
      <c r="PST548" s="392"/>
      <c r="PSU548" s="395"/>
      <c r="PSV548" s="396"/>
      <c r="PSW548" s="397"/>
      <c r="PSX548" s="415"/>
      <c r="PSY548" s="393"/>
      <c r="PSZ548" s="392"/>
      <c r="PTA548" s="395"/>
      <c r="PTB548" s="396"/>
      <c r="PTC548" s="397"/>
      <c r="PTD548" s="415"/>
      <c r="PTE548" s="393"/>
      <c r="PTF548" s="392"/>
      <c r="PTG548" s="395"/>
      <c r="PTH548" s="396"/>
      <c r="PTI548" s="397"/>
      <c r="PTJ548" s="415"/>
      <c r="PTK548" s="393"/>
      <c r="PTL548" s="392"/>
      <c r="PTM548" s="395"/>
      <c r="PTN548" s="396"/>
      <c r="PTO548" s="397"/>
      <c r="PTP548" s="415"/>
      <c r="PTQ548" s="393"/>
      <c r="PTR548" s="392"/>
      <c r="PTS548" s="395"/>
      <c r="PTT548" s="396"/>
      <c r="PTU548" s="397"/>
      <c r="PTV548" s="415"/>
      <c r="PTW548" s="393"/>
      <c r="PTX548" s="392"/>
      <c r="PTY548" s="395"/>
      <c r="PTZ548" s="396"/>
      <c r="PUA548" s="397"/>
      <c r="PUB548" s="415"/>
      <c r="PUC548" s="393"/>
      <c r="PUD548" s="392"/>
      <c r="PUE548" s="395"/>
      <c r="PUF548" s="396"/>
      <c r="PUG548" s="397"/>
      <c r="PUH548" s="415"/>
      <c r="PUI548" s="393"/>
      <c r="PUJ548" s="392"/>
      <c r="PUK548" s="395"/>
      <c r="PUL548" s="396"/>
      <c r="PUM548" s="397"/>
      <c r="PUN548" s="415"/>
      <c r="PUO548" s="393"/>
      <c r="PUP548" s="392"/>
      <c r="PUQ548" s="395"/>
      <c r="PUR548" s="396"/>
      <c r="PUS548" s="397"/>
      <c r="PUT548" s="415"/>
      <c r="PUU548" s="393"/>
      <c r="PUV548" s="392"/>
      <c r="PUW548" s="395"/>
      <c r="PUX548" s="396"/>
      <c r="PUY548" s="397"/>
      <c r="PUZ548" s="415"/>
      <c r="PVA548" s="393"/>
      <c r="PVB548" s="392"/>
      <c r="PVC548" s="395"/>
      <c r="PVD548" s="396"/>
      <c r="PVE548" s="397"/>
      <c r="PVF548" s="415"/>
      <c r="PVG548" s="393"/>
      <c r="PVH548" s="392"/>
      <c r="PVI548" s="395"/>
      <c r="PVJ548" s="396"/>
      <c r="PVK548" s="397"/>
      <c r="PVL548" s="415"/>
      <c r="PVM548" s="393"/>
      <c r="PVN548" s="392"/>
      <c r="PVO548" s="395"/>
      <c r="PVP548" s="396"/>
      <c r="PVQ548" s="397"/>
      <c r="PVR548" s="415"/>
      <c r="PVS548" s="393"/>
      <c r="PVT548" s="392"/>
      <c r="PVU548" s="395"/>
      <c r="PVV548" s="396"/>
      <c r="PVW548" s="397"/>
      <c r="PVX548" s="415"/>
      <c r="PVY548" s="393"/>
      <c r="PVZ548" s="392"/>
      <c r="PWA548" s="395"/>
      <c r="PWB548" s="396"/>
      <c r="PWC548" s="397"/>
      <c r="PWD548" s="415"/>
      <c r="PWE548" s="393"/>
      <c r="PWF548" s="392"/>
      <c r="PWG548" s="395"/>
      <c r="PWH548" s="396"/>
      <c r="PWI548" s="397"/>
      <c r="PWJ548" s="415"/>
      <c r="PWK548" s="393"/>
      <c r="PWL548" s="392"/>
      <c r="PWM548" s="395"/>
      <c r="PWN548" s="396"/>
      <c r="PWO548" s="397"/>
      <c r="PWP548" s="415"/>
      <c r="PWQ548" s="393"/>
      <c r="PWR548" s="392"/>
      <c r="PWS548" s="395"/>
      <c r="PWT548" s="396"/>
      <c r="PWU548" s="397"/>
      <c r="PWV548" s="415"/>
      <c r="PWW548" s="393"/>
      <c r="PWX548" s="392"/>
      <c r="PWY548" s="395"/>
      <c r="PWZ548" s="396"/>
      <c r="PXA548" s="397"/>
      <c r="PXB548" s="415"/>
      <c r="PXC548" s="393"/>
      <c r="PXD548" s="392"/>
      <c r="PXE548" s="395"/>
      <c r="PXF548" s="396"/>
      <c r="PXG548" s="397"/>
      <c r="PXH548" s="415"/>
      <c r="PXI548" s="393"/>
      <c r="PXJ548" s="392"/>
      <c r="PXK548" s="395"/>
      <c r="PXL548" s="396"/>
      <c r="PXM548" s="397"/>
      <c r="PXN548" s="415"/>
      <c r="PXO548" s="393"/>
      <c r="PXP548" s="392"/>
      <c r="PXQ548" s="395"/>
      <c r="PXR548" s="396"/>
      <c r="PXS548" s="397"/>
      <c r="PXT548" s="415"/>
      <c r="PXU548" s="393"/>
      <c r="PXV548" s="392"/>
      <c r="PXW548" s="395"/>
      <c r="PXX548" s="396"/>
      <c r="PXY548" s="397"/>
      <c r="PXZ548" s="415"/>
      <c r="PYA548" s="393"/>
      <c r="PYB548" s="392"/>
      <c r="PYC548" s="395"/>
      <c r="PYD548" s="396"/>
      <c r="PYE548" s="397"/>
      <c r="PYF548" s="415"/>
      <c r="PYG548" s="393"/>
      <c r="PYH548" s="392"/>
      <c r="PYI548" s="395"/>
      <c r="PYJ548" s="396"/>
      <c r="PYK548" s="397"/>
      <c r="PYL548" s="415"/>
      <c r="PYM548" s="393"/>
      <c r="PYN548" s="392"/>
      <c r="PYO548" s="395"/>
      <c r="PYP548" s="396"/>
      <c r="PYQ548" s="397"/>
      <c r="PYR548" s="415"/>
      <c r="PYS548" s="393"/>
      <c r="PYT548" s="392"/>
      <c r="PYU548" s="395"/>
      <c r="PYV548" s="396"/>
      <c r="PYW548" s="397"/>
      <c r="PYX548" s="415"/>
      <c r="PYY548" s="393"/>
      <c r="PYZ548" s="392"/>
      <c r="PZA548" s="395"/>
      <c r="PZB548" s="396"/>
      <c r="PZC548" s="397"/>
      <c r="PZD548" s="415"/>
      <c r="PZE548" s="393"/>
      <c r="PZF548" s="392"/>
      <c r="PZG548" s="395"/>
      <c r="PZH548" s="396"/>
      <c r="PZI548" s="397"/>
      <c r="PZJ548" s="415"/>
      <c r="PZK548" s="393"/>
      <c r="PZL548" s="392"/>
      <c r="PZM548" s="395"/>
      <c r="PZN548" s="396"/>
      <c r="PZO548" s="397"/>
      <c r="PZP548" s="415"/>
      <c r="PZQ548" s="393"/>
      <c r="PZR548" s="392"/>
      <c r="PZS548" s="395"/>
      <c r="PZT548" s="396"/>
      <c r="PZU548" s="397"/>
      <c r="PZV548" s="415"/>
      <c r="PZW548" s="393"/>
      <c r="PZX548" s="392"/>
      <c r="PZY548" s="395"/>
      <c r="PZZ548" s="396"/>
      <c r="QAA548" s="397"/>
      <c r="QAB548" s="415"/>
      <c r="QAC548" s="393"/>
      <c r="QAD548" s="392"/>
      <c r="QAE548" s="395"/>
      <c r="QAF548" s="396"/>
      <c r="QAG548" s="397"/>
      <c r="QAH548" s="415"/>
      <c r="QAI548" s="393"/>
      <c r="QAJ548" s="392"/>
      <c r="QAK548" s="395"/>
      <c r="QAL548" s="396"/>
      <c r="QAM548" s="397"/>
      <c r="QAN548" s="415"/>
      <c r="QAO548" s="393"/>
      <c r="QAP548" s="392"/>
      <c r="QAQ548" s="395"/>
      <c r="QAR548" s="396"/>
      <c r="QAS548" s="397"/>
      <c r="QAT548" s="415"/>
      <c r="QAU548" s="393"/>
      <c r="QAV548" s="392"/>
      <c r="QAW548" s="395"/>
      <c r="QAX548" s="396"/>
      <c r="QAY548" s="397"/>
      <c r="QAZ548" s="415"/>
      <c r="QBA548" s="393"/>
      <c r="QBB548" s="392"/>
      <c r="QBC548" s="395"/>
      <c r="QBD548" s="396"/>
      <c r="QBE548" s="397"/>
      <c r="QBF548" s="415"/>
      <c r="QBG548" s="393"/>
      <c r="QBH548" s="392"/>
      <c r="QBI548" s="395"/>
      <c r="QBJ548" s="396"/>
      <c r="QBK548" s="397"/>
      <c r="QBL548" s="415"/>
      <c r="QBM548" s="393"/>
      <c r="QBN548" s="392"/>
      <c r="QBO548" s="395"/>
      <c r="QBP548" s="396"/>
      <c r="QBQ548" s="397"/>
      <c r="QBR548" s="415"/>
      <c r="QBS548" s="393"/>
      <c r="QBT548" s="392"/>
      <c r="QBU548" s="395"/>
      <c r="QBV548" s="396"/>
      <c r="QBW548" s="397"/>
      <c r="QBX548" s="415"/>
      <c r="QBY548" s="393"/>
      <c r="QBZ548" s="392"/>
      <c r="QCA548" s="395"/>
      <c r="QCB548" s="396"/>
      <c r="QCC548" s="397"/>
      <c r="QCD548" s="415"/>
      <c r="QCE548" s="393"/>
      <c r="QCF548" s="392"/>
      <c r="QCG548" s="395"/>
      <c r="QCH548" s="396"/>
      <c r="QCI548" s="397"/>
      <c r="QCJ548" s="415"/>
      <c r="QCK548" s="393"/>
      <c r="QCL548" s="392"/>
      <c r="QCM548" s="395"/>
      <c r="QCN548" s="396"/>
      <c r="QCO548" s="397"/>
      <c r="QCP548" s="415"/>
      <c r="QCQ548" s="393"/>
      <c r="QCR548" s="392"/>
      <c r="QCS548" s="395"/>
      <c r="QCT548" s="396"/>
      <c r="QCU548" s="397"/>
      <c r="QCV548" s="415"/>
      <c r="QCW548" s="393"/>
      <c r="QCX548" s="392"/>
      <c r="QCY548" s="395"/>
      <c r="QCZ548" s="396"/>
      <c r="QDA548" s="397"/>
      <c r="QDB548" s="415"/>
      <c r="QDC548" s="393"/>
      <c r="QDD548" s="392"/>
      <c r="QDE548" s="395"/>
      <c r="QDF548" s="396"/>
      <c r="QDG548" s="397"/>
      <c r="QDH548" s="415"/>
      <c r="QDI548" s="393"/>
      <c r="QDJ548" s="392"/>
      <c r="QDK548" s="395"/>
      <c r="QDL548" s="396"/>
      <c r="QDM548" s="397"/>
      <c r="QDN548" s="415"/>
      <c r="QDO548" s="393"/>
      <c r="QDP548" s="392"/>
      <c r="QDQ548" s="395"/>
      <c r="QDR548" s="396"/>
      <c r="QDS548" s="397"/>
      <c r="QDT548" s="415"/>
      <c r="QDU548" s="393"/>
      <c r="QDV548" s="392"/>
      <c r="QDW548" s="395"/>
      <c r="QDX548" s="396"/>
      <c r="QDY548" s="397"/>
      <c r="QDZ548" s="415"/>
      <c r="QEA548" s="393"/>
      <c r="QEB548" s="392"/>
      <c r="QEC548" s="395"/>
      <c r="QED548" s="396"/>
      <c r="QEE548" s="397"/>
      <c r="QEF548" s="415"/>
      <c r="QEG548" s="393"/>
      <c r="QEH548" s="392"/>
      <c r="QEI548" s="395"/>
      <c r="QEJ548" s="396"/>
      <c r="QEK548" s="397"/>
      <c r="QEL548" s="415"/>
      <c r="QEM548" s="393"/>
      <c r="QEN548" s="392"/>
      <c r="QEO548" s="395"/>
      <c r="QEP548" s="396"/>
      <c r="QEQ548" s="397"/>
      <c r="QER548" s="415"/>
      <c r="QES548" s="393"/>
      <c r="QET548" s="392"/>
      <c r="QEU548" s="395"/>
      <c r="QEV548" s="396"/>
      <c r="QEW548" s="397"/>
      <c r="QEX548" s="415"/>
      <c r="QEY548" s="393"/>
      <c r="QEZ548" s="392"/>
      <c r="QFA548" s="395"/>
      <c r="QFB548" s="396"/>
      <c r="QFC548" s="397"/>
      <c r="QFD548" s="415"/>
      <c r="QFE548" s="393"/>
      <c r="QFF548" s="392"/>
      <c r="QFG548" s="395"/>
      <c r="QFH548" s="396"/>
      <c r="QFI548" s="397"/>
      <c r="QFJ548" s="415"/>
      <c r="QFK548" s="393"/>
      <c r="QFL548" s="392"/>
      <c r="QFM548" s="395"/>
      <c r="QFN548" s="396"/>
      <c r="QFO548" s="397"/>
      <c r="QFP548" s="415"/>
      <c r="QFQ548" s="393"/>
      <c r="QFR548" s="392"/>
      <c r="QFS548" s="395"/>
      <c r="QFT548" s="396"/>
      <c r="QFU548" s="397"/>
      <c r="QFV548" s="415"/>
      <c r="QFW548" s="393"/>
      <c r="QFX548" s="392"/>
      <c r="QFY548" s="395"/>
      <c r="QFZ548" s="396"/>
      <c r="QGA548" s="397"/>
      <c r="QGB548" s="415"/>
      <c r="QGC548" s="393"/>
      <c r="QGD548" s="392"/>
      <c r="QGE548" s="395"/>
      <c r="QGF548" s="396"/>
      <c r="QGG548" s="397"/>
      <c r="QGH548" s="415"/>
      <c r="QGI548" s="393"/>
      <c r="QGJ548" s="392"/>
      <c r="QGK548" s="395"/>
      <c r="QGL548" s="396"/>
      <c r="QGM548" s="397"/>
      <c r="QGN548" s="415"/>
      <c r="QGO548" s="393"/>
      <c r="QGP548" s="392"/>
      <c r="QGQ548" s="395"/>
      <c r="QGR548" s="396"/>
      <c r="QGS548" s="397"/>
      <c r="QGT548" s="415"/>
      <c r="QGU548" s="393"/>
      <c r="QGV548" s="392"/>
      <c r="QGW548" s="395"/>
      <c r="QGX548" s="396"/>
      <c r="QGY548" s="397"/>
      <c r="QGZ548" s="415"/>
      <c r="QHA548" s="393"/>
      <c r="QHB548" s="392"/>
      <c r="QHC548" s="395"/>
      <c r="QHD548" s="396"/>
      <c r="QHE548" s="397"/>
      <c r="QHF548" s="415"/>
      <c r="QHG548" s="393"/>
      <c r="QHH548" s="392"/>
      <c r="QHI548" s="395"/>
      <c r="QHJ548" s="396"/>
      <c r="QHK548" s="397"/>
      <c r="QHL548" s="415"/>
      <c r="QHM548" s="393"/>
      <c r="QHN548" s="392"/>
      <c r="QHO548" s="395"/>
      <c r="QHP548" s="396"/>
      <c r="QHQ548" s="397"/>
      <c r="QHR548" s="415"/>
      <c r="QHS548" s="393"/>
      <c r="QHT548" s="392"/>
      <c r="QHU548" s="395"/>
      <c r="QHV548" s="396"/>
      <c r="QHW548" s="397"/>
      <c r="QHX548" s="415"/>
      <c r="QHY548" s="393"/>
      <c r="QHZ548" s="392"/>
      <c r="QIA548" s="395"/>
      <c r="QIB548" s="396"/>
      <c r="QIC548" s="397"/>
      <c r="QID548" s="415"/>
      <c r="QIE548" s="393"/>
      <c r="QIF548" s="392"/>
      <c r="QIG548" s="395"/>
      <c r="QIH548" s="396"/>
      <c r="QII548" s="397"/>
      <c r="QIJ548" s="415"/>
      <c r="QIK548" s="393"/>
      <c r="QIL548" s="392"/>
      <c r="QIM548" s="395"/>
      <c r="QIN548" s="396"/>
      <c r="QIO548" s="397"/>
      <c r="QIP548" s="415"/>
      <c r="QIQ548" s="393"/>
      <c r="QIR548" s="392"/>
      <c r="QIS548" s="395"/>
      <c r="QIT548" s="396"/>
      <c r="QIU548" s="397"/>
      <c r="QIV548" s="415"/>
      <c r="QIW548" s="393"/>
      <c r="QIX548" s="392"/>
      <c r="QIY548" s="395"/>
      <c r="QIZ548" s="396"/>
      <c r="QJA548" s="397"/>
      <c r="QJB548" s="415"/>
      <c r="QJC548" s="393"/>
      <c r="QJD548" s="392"/>
      <c r="QJE548" s="395"/>
      <c r="QJF548" s="396"/>
      <c r="QJG548" s="397"/>
      <c r="QJH548" s="415"/>
      <c r="QJI548" s="393"/>
      <c r="QJJ548" s="392"/>
      <c r="QJK548" s="395"/>
      <c r="QJL548" s="396"/>
      <c r="QJM548" s="397"/>
      <c r="QJN548" s="415"/>
      <c r="QJO548" s="393"/>
      <c r="QJP548" s="392"/>
      <c r="QJQ548" s="395"/>
      <c r="QJR548" s="396"/>
      <c r="QJS548" s="397"/>
      <c r="QJT548" s="415"/>
      <c r="QJU548" s="393"/>
      <c r="QJV548" s="392"/>
      <c r="QJW548" s="395"/>
      <c r="QJX548" s="396"/>
      <c r="QJY548" s="397"/>
      <c r="QJZ548" s="415"/>
      <c r="QKA548" s="393"/>
      <c r="QKB548" s="392"/>
      <c r="QKC548" s="395"/>
      <c r="QKD548" s="396"/>
      <c r="QKE548" s="397"/>
      <c r="QKF548" s="415"/>
      <c r="QKG548" s="393"/>
      <c r="QKH548" s="392"/>
      <c r="QKI548" s="395"/>
      <c r="QKJ548" s="396"/>
      <c r="QKK548" s="397"/>
      <c r="QKL548" s="415"/>
      <c r="QKM548" s="393"/>
      <c r="QKN548" s="392"/>
      <c r="QKO548" s="395"/>
      <c r="QKP548" s="396"/>
      <c r="QKQ548" s="397"/>
      <c r="QKR548" s="415"/>
      <c r="QKS548" s="393"/>
      <c r="QKT548" s="392"/>
      <c r="QKU548" s="395"/>
      <c r="QKV548" s="396"/>
      <c r="QKW548" s="397"/>
      <c r="QKX548" s="415"/>
      <c r="QKY548" s="393"/>
      <c r="QKZ548" s="392"/>
      <c r="QLA548" s="395"/>
      <c r="QLB548" s="396"/>
      <c r="QLC548" s="397"/>
      <c r="QLD548" s="415"/>
      <c r="QLE548" s="393"/>
      <c r="QLF548" s="392"/>
      <c r="QLG548" s="395"/>
      <c r="QLH548" s="396"/>
      <c r="QLI548" s="397"/>
      <c r="QLJ548" s="415"/>
      <c r="QLK548" s="393"/>
      <c r="QLL548" s="392"/>
      <c r="QLM548" s="395"/>
      <c r="QLN548" s="396"/>
      <c r="QLO548" s="397"/>
      <c r="QLP548" s="415"/>
      <c r="QLQ548" s="393"/>
      <c r="QLR548" s="392"/>
      <c r="QLS548" s="395"/>
      <c r="QLT548" s="396"/>
      <c r="QLU548" s="397"/>
      <c r="QLV548" s="415"/>
      <c r="QLW548" s="393"/>
      <c r="QLX548" s="392"/>
      <c r="QLY548" s="395"/>
      <c r="QLZ548" s="396"/>
      <c r="QMA548" s="397"/>
      <c r="QMB548" s="415"/>
      <c r="QMC548" s="393"/>
      <c r="QMD548" s="392"/>
      <c r="QME548" s="395"/>
      <c r="QMF548" s="396"/>
      <c r="QMG548" s="397"/>
      <c r="QMH548" s="415"/>
      <c r="QMI548" s="393"/>
      <c r="QMJ548" s="392"/>
      <c r="QMK548" s="395"/>
      <c r="QML548" s="396"/>
      <c r="QMM548" s="397"/>
      <c r="QMN548" s="415"/>
      <c r="QMO548" s="393"/>
      <c r="QMP548" s="392"/>
      <c r="QMQ548" s="395"/>
      <c r="QMR548" s="396"/>
      <c r="QMS548" s="397"/>
      <c r="QMT548" s="415"/>
      <c r="QMU548" s="393"/>
      <c r="QMV548" s="392"/>
      <c r="QMW548" s="395"/>
      <c r="QMX548" s="396"/>
      <c r="QMY548" s="397"/>
      <c r="QMZ548" s="415"/>
      <c r="QNA548" s="393"/>
      <c r="QNB548" s="392"/>
      <c r="QNC548" s="395"/>
      <c r="QND548" s="396"/>
      <c r="QNE548" s="397"/>
      <c r="QNF548" s="415"/>
      <c r="QNG548" s="393"/>
      <c r="QNH548" s="392"/>
      <c r="QNI548" s="395"/>
      <c r="QNJ548" s="396"/>
      <c r="QNK548" s="397"/>
      <c r="QNL548" s="415"/>
      <c r="QNM548" s="393"/>
      <c r="QNN548" s="392"/>
      <c r="QNO548" s="395"/>
      <c r="QNP548" s="396"/>
      <c r="QNQ548" s="397"/>
      <c r="QNR548" s="415"/>
      <c r="QNS548" s="393"/>
      <c r="QNT548" s="392"/>
      <c r="QNU548" s="395"/>
      <c r="QNV548" s="396"/>
      <c r="QNW548" s="397"/>
      <c r="QNX548" s="415"/>
      <c r="QNY548" s="393"/>
      <c r="QNZ548" s="392"/>
      <c r="QOA548" s="395"/>
      <c r="QOB548" s="396"/>
      <c r="QOC548" s="397"/>
      <c r="QOD548" s="415"/>
      <c r="QOE548" s="393"/>
      <c r="QOF548" s="392"/>
      <c r="QOG548" s="395"/>
      <c r="QOH548" s="396"/>
      <c r="QOI548" s="397"/>
      <c r="QOJ548" s="415"/>
      <c r="QOK548" s="393"/>
      <c r="QOL548" s="392"/>
      <c r="QOM548" s="395"/>
      <c r="QON548" s="396"/>
      <c r="QOO548" s="397"/>
      <c r="QOP548" s="415"/>
      <c r="QOQ548" s="393"/>
      <c r="QOR548" s="392"/>
      <c r="QOS548" s="395"/>
      <c r="QOT548" s="396"/>
      <c r="QOU548" s="397"/>
      <c r="QOV548" s="415"/>
      <c r="QOW548" s="393"/>
      <c r="QOX548" s="392"/>
      <c r="QOY548" s="395"/>
      <c r="QOZ548" s="396"/>
      <c r="QPA548" s="397"/>
      <c r="QPB548" s="415"/>
      <c r="QPC548" s="393"/>
      <c r="QPD548" s="392"/>
      <c r="QPE548" s="395"/>
      <c r="QPF548" s="396"/>
      <c r="QPG548" s="397"/>
      <c r="QPH548" s="415"/>
      <c r="QPI548" s="393"/>
      <c r="QPJ548" s="392"/>
      <c r="QPK548" s="395"/>
      <c r="QPL548" s="396"/>
      <c r="QPM548" s="397"/>
      <c r="QPN548" s="415"/>
      <c r="QPO548" s="393"/>
      <c r="QPP548" s="392"/>
      <c r="QPQ548" s="395"/>
      <c r="QPR548" s="396"/>
      <c r="QPS548" s="397"/>
      <c r="QPT548" s="415"/>
      <c r="QPU548" s="393"/>
      <c r="QPV548" s="392"/>
      <c r="QPW548" s="395"/>
      <c r="QPX548" s="396"/>
      <c r="QPY548" s="397"/>
      <c r="QPZ548" s="415"/>
      <c r="QQA548" s="393"/>
      <c r="QQB548" s="392"/>
      <c r="QQC548" s="395"/>
      <c r="QQD548" s="396"/>
      <c r="QQE548" s="397"/>
      <c r="QQF548" s="415"/>
      <c r="QQG548" s="393"/>
      <c r="QQH548" s="392"/>
      <c r="QQI548" s="395"/>
      <c r="QQJ548" s="396"/>
      <c r="QQK548" s="397"/>
      <c r="QQL548" s="415"/>
      <c r="QQM548" s="393"/>
      <c r="QQN548" s="392"/>
      <c r="QQO548" s="395"/>
      <c r="QQP548" s="396"/>
      <c r="QQQ548" s="397"/>
      <c r="QQR548" s="415"/>
      <c r="QQS548" s="393"/>
      <c r="QQT548" s="392"/>
      <c r="QQU548" s="395"/>
      <c r="QQV548" s="396"/>
      <c r="QQW548" s="397"/>
      <c r="QQX548" s="415"/>
      <c r="QQY548" s="393"/>
      <c r="QQZ548" s="392"/>
      <c r="QRA548" s="395"/>
      <c r="QRB548" s="396"/>
      <c r="QRC548" s="397"/>
      <c r="QRD548" s="415"/>
      <c r="QRE548" s="393"/>
      <c r="QRF548" s="392"/>
      <c r="QRG548" s="395"/>
      <c r="QRH548" s="396"/>
      <c r="QRI548" s="397"/>
      <c r="QRJ548" s="415"/>
      <c r="QRK548" s="393"/>
      <c r="QRL548" s="392"/>
      <c r="QRM548" s="395"/>
      <c r="QRN548" s="396"/>
      <c r="QRO548" s="397"/>
      <c r="QRP548" s="415"/>
      <c r="QRQ548" s="393"/>
      <c r="QRR548" s="392"/>
      <c r="QRS548" s="395"/>
      <c r="QRT548" s="396"/>
      <c r="QRU548" s="397"/>
      <c r="QRV548" s="415"/>
      <c r="QRW548" s="393"/>
      <c r="QRX548" s="392"/>
      <c r="QRY548" s="395"/>
      <c r="QRZ548" s="396"/>
      <c r="QSA548" s="397"/>
      <c r="QSB548" s="415"/>
      <c r="QSC548" s="393"/>
      <c r="QSD548" s="392"/>
      <c r="QSE548" s="395"/>
      <c r="QSF548" s="396"/>
      <c r="QSG548" s="397"/>
      <c r="QSH548" s="415"/>
      <c r="QSI548" s="393"/>
      <c r="QSJ548" s="392"/>
      <c r="QSK548" s="395"/>
      <c r="QSL548" s="396"/>
      <c r="QSM548" s="397"/>
      <c r="QSN548" s="415"/>
      <c r="QSO548" s="393"/>
      <c r="QSP548" s="392"/>
      <c r="QSQ548" s="395"/>
      <c r="QSR548" s="396"/>
      <c r="QSS548" s="397"/>
      <c r="QST548" s="415"/>
      <c r="QSU548" s="393"/>
      <c r="QSV548" s="392"/>
      <c r="QSW548" s="395"/>
      <c r="QSX548" s="396"/>
      <c r="QSY548" s="397"/>
      <c r="QSZ548" s="415"/>
      <c r="QTA548" s="393"/>
      <c r="QTB548" s="392"/>
      <c r="QTC548" s="395"/>
      <c r="QTD548" s="396"/>
      <c r="QTE548" s="397"/>
      <c r="QTF548" s="415"/>
      <c r="QTG548" s="393"/>
      <c r="QTH548" s="392"/>
      <c r="QTI548" s="395"/>
      <c r="QTJ548" s="396"/>
      <c r="QTK548" s="397"/>
      <c r="QTL548" s="415"/>
      <c r="QTM548" s="393"/>
      <c r="QTN548" s="392"/>
      <c r="QTO548" s="395"/>
      <c r="QTP548" s="396"/>
      <c r="QTQ548" s="397"/>
      <c r="QTR548" s="415"/>
      <c r="QTS548" s="393"/>
      <c r="QTT548" s="392"/>
      <c r="QTU548" s="395"/>
      <c r="QTV548" s="396"/>
      <c r="QTW548" s="397"/>
      <c r="QTX548" s="415"/>
      <c r="QTY548" s="393"/>
      <c r="QTZ548" s="392"/>
      <c r="QUA548" s="395"/>
      <c r="QUB548" s="396"/>
      <c r="QUC548" s="397"/>
      <c r="QUD548" s="415"/>
      <c r="QUE548" s="393"/>
      <c r="QUF548" s="392"/>
      <c r="QUG548" s="395"/>
      <c r="QUH548" s="396"/>
      <c r="QUI548" s="397"/>
      <c r="QUJ548" s="415"/>
      <c r="QUK548" s="393"/>
      <c r="QUL548" s="392"/>
      <c r="QUM548" s="395"/>
      <c r="QUN548" s="396"/>
      <c r="QUO548" s="397"/>
      <c r="QUP548" s="415"/>
      <c r="QUQ548" s="393"/>
      <c r="QUR548" s="392"/>
      <c r="QUS548" s="395"/>
      <c r="QUT548" s="396"/>
      <c r="QUU548" s="397"/>
      <c r="QUV548" s="415"/>
      <c r="QUW548" s="393"/>
      <c r="QUX548" s="392"/>
      <c r="QUY548" s="395"/>
      <c r="QUZ548" s="396"/>
      <c r="QVA548" s="397"/>
      <c r="QVB548" s="415"/>
      <c r="QVC548" s="393"/>
      <c r="QVD548" s="392"/>
      <c r="QVE548" s="395"/>
      <c r="QVF548" s="396"/>
      <c r="QVG548" s="397"/>
      <c r="QVH548" s="415"/>
      <c r="QVI548" s="393"/>
      <c r="QVJ548" s="392"/>
      <c r="QVK548" s="395"/>
      <c r="QVL548" s="396"/>
      <c r="QVM548" s="397"/>
      <c r="QVN548" s="415"/>
      <c r="QVO548" s="393"/>
      <c r="QVP548" s="392"/>
      <c r="QVQ548" s="395"/>
      <c r="QVR548" s="396"/>
      <c r="QVS548" s="397"/>
      <c r="QVT548" s="415"/>
      <c r="QVU548" s="393"/>
      <c r="QVV548" s="392"/>
      <c r="QVW548" s="395"/>
      <c r="QVX548" s="396"/>
      <c r="QVY548" s="397"/>
      <c r="QVZ548" s="415"/>
      <c r="QWA548" s="393"/>
      <c r="QWB548" s="392"/>
      <c r="QWC548" s="395"/>
      <c r="QWD548" s="396"/>
      <c r="QWE548" s="397"/>
      <c r="QWF548" s="415"/>
      <c r="QWG548" s="393"/>
      <c r="QWH548" s="392"/>
      <c r="QWI548" s="395"/>
      <c r="QWJ548" s="396"/>
      <c r="QWK548" s="397"/>
      <c r="QWL548" s="415"/>
      <c r="QWM548" s="393"/>
      <c r="QWN548" s="392"/>
      <c r="QWO548" s="395"/>
      <c r="QWP548" s="396"/>
      <c r="QWQ548" s="397"/>
      <c r="QWR548" s="415"/>
      <c r="QWS548" s="393"/>
      <c r="QWT548" s="392"/>
      <c r="QWU548" s="395"/>
      <c r="QWV548" s="396"/>
      <c r="QWW548" s="397"/>
      <c r="QWX548" s="415"/>
      <c r="QWY548" s="393"/>
      <c r="QWZ548" s="392"/>
      <c r="QXA548" s="395"/>
      <c r="QXB548" s="396"/>
      <c r="QXC548" s="397"/>
      <c r="QXD548" s="415"/>
      <c r="QXE548" s="393"/>
      <c r="QXF548" s="392"/>
      <c r="QXG548" s="395"/>
      <c r="QXH548" s="396"/>
      <c r="QXI548" s="397"/>
      <c r="QXJ548" s="415"/>
      <c r="QXK548" s="393"/>
      <c r="QXL548" s="392"/>
      <c r="QXM548" s="395"/>
      <c r="QXN548" s="396"/>
      <c r="QXO548" s="397"/>
      <c r="QXP548" s="415"/>
      <c r="QXQ548" s="393"/>
      <c r="QXR548" s="392"/>
      <c r="QXS548" s="395"/>
      <c r="QXT548" s="396"/>
      <c r="QXU548" s="397"/>
      <c r="QXV548" s="415"/>
      <c r="QXW548" s="393"/>
      <c r="QXX548" s="392"/>
      <c r="QXY548" s="395"/>
      <c r="QXZ548" s="396"/>
      <c r="QYA548" s="397"/>
      <c r="QYB548" s="415"/>
      <c r="QYC548" s="393"/>
      <c r="QYD548" s="392"/>
      <c r="QYE548" s="395"/>
      <c r="QYF548" s="396"/>
      <c r="QYG548" s="397"/>
      <c r="QYH548" s="415"/>
      <c r="QYI548" s="393"/>
      <c r="QYJ548" s="392"/>
      <c r="QYK548" s="395"/>
      <c r="QYL548" s="396"/>
      <c r="QYM548" s="397"/>
      <c r="QYN548" s="415"/>
      <c r="QYO548" s="393"/>
      <c r="QYP548" s="392"/>
      <c r="QYQ548" s="395"/>
      <c r="QYR548" s="396"/>
      <c r="QYS548" s="397"/>
      <c r="QYT548" s="415"/>
      <c r="QYU548" s="393"/>
      <c r="QYV548" s="392"/>
      <c r="QYW548" s="395"/>
      <c r="QYX548" s="396"/>
      <c r="QYY548" s="397"/>
      <c r="QYZ548" s="415"/>
      <c r="QZA548" s="393"/>
      <c r="QZB548" s="392"/>
      <c r="QZC548" s="395"/>
      <c r="QZD548" s="396"/>
      <c r="QZE548" s="397"/>
      <c r="QZF548" s="415"/>
      <c r="QZG548" s="393"/>
      <c r="QZH548" s="392"/>
      <c r="QZI548" s="395"/>
      <c r="QZJ548" s="396"/>
      <c r="QZK548" s="397"/>
      <c r="QZL548" s="415"/>
      <c r="QZM548" s="393"/>
      <c r="QZN548" s="392"/>
      <c r="QZO548" s="395"/>
      <c r="QZP548" s="396"/>
      <c r="QZQ548" s="397"/>
      <c r="QZR548" s="415"/>
      <c r="QZS548" s="393"/>
      <c r="QZT548" s="392"/>
      <c r="QZU548" s="395"/>
      <c r="QZV548" s="396"/>
      <c r="QZW548" s="397"/>
      <c r="QZX548" s="415"/>
      <c r="QZY548" s="393"/>
      <c r="QZZ548" s="392"/>
      <c r="RAA548" s="395"/>
      <c r="RAB548" s="396"/>
      <c r="RAC548" s="397"/>
      <c r="RAD548" s="415"/>
      <c r="RAE548" s="393"/>
      <c r="RAF548" s="392"/>
      <c r="RAG548" s="395"/>
      <c r="RAH548" s="396"/>
      <c r="RAI548" s="397"/>
      <c r="RAJ548" s="415"/>
      <c r="RAK548" s="393"/>
      <c r="RAL548" s="392"/>
      <c r="RAM548" s="395"/>
      <c r="RAN548" s="396"/>
      <c r="RAO548" s="397"/>
      <c r="RAP548" s="415"/>
      <c r="RAQ548" s="393"/>
      <c r="RAR548" s="392"/>
      <c r="RAS548" s="395"/>
      <c r="RAT548" s="396"/>
      <c r="RAU548" s="397"/>
      <c r="RAV548" s="415"/>
      <c r="RAW548" s="393"/>
      <c r="RAX548" s="392"/>
      <c r="RAY548" s="395"/>
      <c r="RAZ548" s="396"/>
      <c r="RBA548" s="397"/>
      <c r="RBB548" s="415"/>
      <c r="RBC548" s="393"/>
      <c r="RBD548" s="392"/>
      <c r="RBE548" s="395"/>
      <c r="RBF548" s="396"/>
      <c r="RBG548" s="397"/>
      <c r="RBH548" s="415"/>
      <c r="RBI548" s="393"/>
      <c r="RBJ548" s="392"/>
      <c r="RBK548" s="395"/>
      <c r="RBL548" s="396"/>
      <c r="RBM548" s="397"/>
      <c r="RBN548" s="415"/>
      <c r="RBO548" s="393"/>
      <c r="RBP548" s="392"/>
      <c r="RBQ548" s="395"/>
      <c r="RBR548" s="396"/>
      <c r="RBS548" s="397"/>
      <c r="RBT548" s="415"/>
      <c r="RBU548" s="393"/>
      <c r="RBV548" s="392"/>
      <c r="RBW548" s="395"/>
      <c r="RBX548" s="396"/>
      <c r="RBY548" s="397"/>
      <c r="RBZ548" s="415"/>
      <c r="RCA548" s="393"/>
      <c r="RCB548" s="392"/>
      <c r="RCC548" s="395"/>
      <c r="RCD548" s="396"/>
      <c r="RCE548" s="397"/>
      <c r="RCF548" s="415"/>
      <c r="RCG548" s="393"/>
      <c r="RCH548" s="392"/>
      <c r="RCI548" s="395"/>
      <c r="RCJ548" s="396"/>
      <c r="RCK548" s="397"/>
      <c r="RCL548" s="415"/>
      <c r="RCM548" s="393"/>
      <c r="RCN548" s="392"/>
      <c r="RCO548" s="395"/>
      <c r="RCP548" s="396"/>
      <c r="RCQ548" s="397"/>
      <c r="RCR548" s="415"/>
      <c r="RCS548" s="393"/>
      <c r="RCT548" s="392"/>
      <c r="RCU548" s="395"/>
      <c r="RCV548" s="396"/>
      <c r="RCW548" s="397"/>
      <c r="RCX548" s="415"/>
      <c r="RCY548" s="393"/>
      <c r="RCZ548" s="392"/>
      <c r="RDA548" s="395"/>
      <c r="RDB548" s="396"/>
      <c r="RDC548" s="397"/>
      <c r="RDD548" s="415"/>
      <c r="RDE548" s="393"/>
      <c r="RDF548" s="392"/>
      <c r="RDG548" s="395"/>
      <c r="RDH548" s="396"/>
      <c r="RDI548" s="397"/>
      <c r="RDJ548" s="415"/>
      <c r="RDK548" s="393"/>
      <c r="RDL548" s="392"/>
      <c r="RDM548" s="395"/>
      <c r="RDN548" s="396"/>
      <c r="RDO548" s="397"/>
      <c r="RDP548" s="415"/>
      <c r="RDQ548" s="393"/>
      <c r="RDR548" s="392"/>
      <c r="RDS548" s="395"/>
      <c r="RDT548" s="396"/>
      <c r="RDU548" s="397"/>
      <c r="RDV548" s="415"/>
      <c r="RDW548" s="393"/>
      <c r="RDX548" s="392"/>
      <c r="RDY548" s="395"/>
      <c r="RDZ548" s="396"/>
      <c r="REA548" s="397"/>
      <c r="REB548" s="415"/>
      <c r="REC548" s="393"/>
      <c r="RED548" s="392"/>
      <c r="REE548" s="395"/>
      <c r="REF548" s="396"/>
      <c r="REG548" s="397"/>
      <c r="REH548" s="415"/>
      <c r="REI548" s="393"/>
      <c r="REJ548" s="392"/>
      <c r="REK548" s="395"/>
      <c r="REL548" s="396"/>
      <c r="REM548" s="397"/>
      <c r="REN548" s="415"/>
      <c r="REO548" s="393"/>
      <c r="REP548" s="392"/>
      <c r="REQ548" s="395"/>
      <c r="RER548" s="396"/>
      <c r="RES548" s="397"/>
      <c r="RET548" s="415"/>
      <c r="REU548" s="393"/>
      <c r="REV548" s="392"/>
      <c r="REW548" s="395"/>
      <c r="REX548" s="396"/>
      <c r="REY548" s="397"/>
      <c r="REZ548" s="415"/>
      <c r="RFA548" s="393"/>
      <c r="RFB548" s="392"/>
      <c r="RFC548" s="395"/>
      <c r="RFD548" s="396"/>
      <c r="RFE548" s="397"/>
      <c r="RFF548" s="415"/>
      <c r="RFG548" s="393"/>
      <c r="RFH548" s="392"/>
      <c r="RFI548" s="395"/>
      <c r="RFJ548" s="396"/>
      <c r="RFK548" s="397"/>
      <c r="RFL548" s="415"/>
      <c r="RFM548" s="393"/>
      <c r="RFN548" s="392"/>
      <c r="RFO548" s="395"/>
      <c r="RFP548" s="396"/>
      <c r="RFQ548" s="397"/>
      <c r="RFR548" s="415"/>
      <c r="RFS548" s="393"/>
      <c r="RFT548" s="392"/>
      <c r="RFU548" s="395"/>
      <c r="RFV548" s="396"/>
      <c r="RFW548" s="397"/>
      <c r="RFX548" s="415"/>
      <c r="RFY548" s="393"/>
      <c r="RFZ548" s="392"/>
      <c r="RGA548" s="395"/>
      <c r="RGB548" s="396"/>
      <c r="RGC548" s="397"/>
      <c r="RGD548" s="415"/>
      <c r="RGE548" s="393"/>
      <c r="RGF548" s="392"/>
      <c r="RGG548" s="395"/>
      <c r="RGH548" s="396"/>
      <c r="RGI548" s="397"/>
      <c r="RGJ548" s="415"/>
      <c r="RGK548" s="393"/>
      <c r="RGL548" s="392"/>
      <c r="RGM548" s="395"/>
      <c r="RGN548" s="396"/>
      <c r="RGO548" s="397"/>
      <c r="RGP548" s="415"/>
      <c r="RGQ548" s="393"/>
      <c r="RGR548" s="392"/>
      <c r="RGS548" s="395"/>
      <c r="RGT548" s="396"/>
      <c r="RGU548" s="397"/>
      <c r="RGV548" s="415"/>
      <c r="RGW548" s="393"/>
      <c r="RGX548" s="392"/>
      <c r="RGY548" s="395"/>
      <c r="RGZ548" s="396"/>
      <c r="RHA548" s="397"/>
      <c r="RHB548" s="415"/>
      <c r="RHC548" s="393"/>
      <c r="RHD548" s="392"/>
      <c r="RHE548" s="395"/>
      <c r="RHF548" s="396"/>
      <c r="RHG548" s="397"/>
      <c r="RHH548" s="415"/>
      <c r="RHI548" s="393"/>
      <c r="RHJ548" s="392"/>
      <c r="RHK548" s="395"/>
      <c r="RHL548" s="396"/>
      <c r="RHM548" s="397"/>
      <c r="RHN548" s="415"/>
      <c r="RHO548" s="393"/>
      <c r="RHP548" s="392"/>
      <c r="RHQ548" s="395"/>
      <c r="RHR548" s="396"/>
      <c r="RHS548" s="397"/>
      <c r="RHT548" s="415"/>
      <c r="RHU548" s="393"/>
      <c r="RHV548" s="392"/>
      <c r="RHW548" s="395"/>
      <c r="RHX548" s="396"/>
      <c r="RHY548" s="397"/>
      <c r="RHZ548" s="415"/>
      <c r="RIA548" s="393"/>
      <c r="RIB548" s="392"/>
      <c r="RIC548" s="395"/>
      <c r="RID548" s="396"/>
      <c r="RIE548" s="397"/>
      <c r="RIF548" s="415"/>
      <c r="RIG548" s="393"/>
      <c r="RIH548" s="392"/>
      <c r="RII548" s="395"/>
      <c r="RIJ548" s="396"/>
      <c r="RIK548" s="397"/>
      <c r="RIL548" s="415"/>
      <c r="RIM548" s="393"/>
      <c r="RIN548" s="392"/>
      <c r="RIO548" s="395"/>
      <c r="RIP548" s="396"/>
      <c r="RIQ548" s="397"/>
      <c r="RIR548" s="415"/>
      <c r="RIS548" s="393"/>
      <c r="RIT548" s="392"/>
      <c r="RIU548" s="395"/>
      <c r="RIV548" s="396"/>
      <c r="RIW548" s="397"/>
      <c r="RIX548" s="415"/>
      <c r="RIY548" s="393"/>
      <c r="RIZ548" s="392"/>
      <c r="RJA548" s="395"/>
      <c r="RJB548" s="396"/>
      <c r="RJC548" s="397"/>
      <c r="RJD548" s="415"/>
      <c r="RJE548" s="393"/>
      <c r="RJF548" s="392"/>
      <c r="RJG548" s="395"/>
      <c r="RJH548" s="396"/>
      <c r="RJI548" s="397"/>
      <c r="RJJ548" s="415"/>
      <c r="RJK548" s="393"/>
      <c r="RJL548" s="392"/>
      <c r="RJM548" s="395"/>
      <c r="RJN548" s="396"/>
      <c r="RJO548" s="397"/>
      <c r="RJP548" s="415"/>
      <c r="RJQ548" s="393"/>
      <c r="RJR548" s="392"/>
      <c r="RJS548" s="395"/>
      <c r="RJT548" s="396"/>
      <c r="RJU548" s="397"/>
      <c r="RJV548" s="415"/>
      <c r="RJW548" s="393"/>
      <c r="RJX548" s="392"/>
      <c r="RJY548" s="395"/>
      <c r="RJZ548" s="396"/>
      <c r="RKA548" s="397"/>
      <c r="RKB548" s="415"/>
      <c r="RKC548" s="393"/>
      <c r="RKD548" s="392"/>
      <c r="RKE548" s="395"/>
      <c r="RKF548" s="396"/>
      <c r="RKG548" s="397"/>
      <c r="RKH548" s="415"/>
      <c r="RKI548" s="393"/>
      <c r="RKJ548" s="392"/>
      <c r="RKK548" s="395"/>
      <c r="RKL548" s="396"/>
      <c r="RKM548" s="397"/>
      <c r="RKN548" s="415"/>
      <c r="RKO548" s="393"/>
      <c r="RKP548" s="392"/>
      <c r="RKQ548" s="395"/>
      <c r="RKR548" s="396"/>
      <c r="RKS548" s="397"/>
      <c r="RKT548" s="415"/>
      <c r="RKU548" s="393"/>
      <c r="RKV548" s="392"/>
      <c r="RKW548" s="395"/>
      <c r="RKX548" s="396"/>
      <c r="RKY548" s="397"/>
      <c r="RKZ548" s="415"/>
      <c r="RLA548" s="393"/>
      <c r="RLB548" s="392"/>
      <c r="RLC548" s="395"/>
      <c r="RLD548" s="396"/>
      <c r="RLE548" s="397"/>
      <c r="RLF548" s="415"/>
      <c r="RLG548" s="393"/>
      <c r="RLH548" s="392"/>
      <c r="RLI548" s="395"/>
      <c r="RLJ548" s="396"/>
      <c r="RLK548" s="397"/>
      <c r="RLL548" s="415"/>
      <c r="RLM548" s="393"/>
      <c r="RLN548" s="392"/>
      <c r="RLO548" s="395"/>
      <c r="RLP548" s="396"/>
      <c r="RLQ548" s="397"/>
      <c r="RLR548" s="415"/>
      <c r="RLS548" s="393"/>
      <c r="RLT548" s="392"/>
      <c r="RLU548" s="395"/>
      <c r="RLV548" s="396"/>
      <c r="RLW548" s="397"/>
      <c r="RLX548" s="415"/>
      <c r="RLY548" s="393"/>
      <c r="RLZ548" s="392"/>
      <c r="RMA548" s="395"/>
      <c r="RMB548" s="396"/>
      <c r="RMC548" s="397"/>
      <c r="RMD548" s="415"/>
      <c r="RME548" s="393"/>
      <c r="RMF548" s="392"/>
      <c r="RMG548" s="395"/>
      <c r="RMH548" s="396"/>
      <c r="RMI548" s="397"/>
      <c r="RMJ548" s="415"/>
      <c r="RMK548" s="393"/>
      <c r="RML548" s="392"/>
      <c r="RMM548" s="395"/>
      <c r="RMN548" s="396"/>
      <c r="RMO548" s="397"/>
      <c r="RMP548" s="415"/>
      <c r="RMQ548" s="393"/>
      <c r="RMR548" s="392"/>
      <c r="RMS548" s="395"/>
      <c r="RMT548" s="396"/>
      <c r="RMU548" s="397"/>
      <c r="RMV548" s="415"/>
      <c r="RMW548" s="393"/>
      <c r="RMX548" s="392"/>
      <c r="RMY548" s="395"/>
      <c r="RMZ548" s="396"/>
      <c r="RNA548" s="397"/>
      <c r="RNB548" s="415"/>
      <c r="RNC548" s="393"/>
      <c r="RND548" s="392"/>
      <c r="RNE548" s="395"/>
      <c r="RNF548" s="396"/>
      <c r="RNG548" s="397"/>
      <c r="RNH548" s="415"/>
      <c r="RNI548" s="393"/>
      <c r="RNJ548" s="392"/>
      <c r="RNK548" s="395"/>
      <c r="RNL548" s="396"/>
      <c r="RNM548" s="397"/>
      <c r="RNN548" s="415"/>
      <c r="RNO548" s="393"/>
      <c r="RNP548" s="392"/>
      <c r="RNQ548" s="395"/>
      <c r="RNR548" s="396"/>
      <c r="RNS548" s="397"/>
      <c r="RNT548" s="415"/>
      <c r="RNU548" s="393"/>
      <c r="RNV548" s="392"/>
      <c r="RNW548" s="395"/>
      <c r="RNX548" s="396"/>
      <c r="RNY548" s="397"/>
      <c r="RNZ548" s="415"/>
      <c r="ROA548" s="393"/>
      <c r="ROB548" s="392"/>
      <c r="ROC548" s="395"/>
      <c r="ROD548" s="396"/>
      <c r="ROE548" s="397"/>
      <c r="ROF548" s="415"/>
      <c r="ROG548" s="393"/>
      <c r="ROH548" s="392"/>
      <c r="ROI548" s="395"/>
      <c r="ROJ548" s="396"/>
      <c r="ROK548" s="397"/>
      <c r="ROL548" s="415"/>
      <c r="ROM548" s="393"/>
      <c r="RON548" s="392"/>
      <c r="ROO548" s="395"/>
      <c r="ROP548" s="396"/>
      <c r="ROQ548" s="397"/>
      <c r="ROR548" s="415"/>
      <c r="ROS548" s="393"/>
      <c r="ROT548" s="392"/>
      <c r="ROU548" s="395"/>
      <c r="ROV548" s="396"/>
      <c r="ROW548" s="397"/>
      <c r="ROX548" s="415"/>
      <c r="ROY548" s="393"/>
      <c r="ROZ548" s="392"/>
      <c r="RPA548" s="395"/>
      <c r="RPB548" s="396"/>
      <c r="RPC548" s="397"/>
      <c r="RPD548" s="415"/>
      <c r="RPE548" s="393"/>
      <c r="RPF548" s="392"/>
      <c r="RPG548" s="395"/>
      <c r="RPH548" s="396"/>
      <c r="RPI548" s="397"/>
      <c r="RPJ548" s="415"/>
      <c r="RPK548" s="393"/>
      <c r="RPL548" s="392"/>
      <c r="RPM548" s="395"/>
      <c r="RPN548" s="396"/>
      <c r="RPO548" s="397"/>
      <c r="RPP548" s="415"/>
      <c r="RPQ548" s="393"/>
      <c r="RPR548" s="392"/>
      <c r="RPS548" s="395"/>
      <c r="RPT548" s="396"/>
      <c r="RPU548" s="397"/>
      <c r="RPV548" s="415"/>
      <c r="RPW548" s="393"/>
      <c r="RPX548" s="392"/>
      <c r="RPY548" s="395"/>
      <c r="RPZ548" s="396"/>
      <c r="RQA548" s="397"/>
      <c r="RQB548" s="415"/>
      <c r="RQC548" s="393"/>
      <c r="RQD548" s="392"/>
      <c r="RQE548" s="395"/>
      <c r="RQF548" s="396"/>
      <c r="RQG548" s="397"/>
      <c r="RQH548" s="415"/>
      <c r="RQI548" s="393"/>
      <c r="RQJ548" s="392"/>
      <c r="RQK548" s="395"/>
      <c r="RQL548" s="396"/>
      <c r="RQM548" s="397"/>
      <c r="RQN548" s="415"/>
      <c r="RQO548" s="393"/>
      <c r="RQP548" s="392"/>
      <c r="RQQ548" s="395"/>
      <c r="RQR548" s="396"/>
      <c r="RQS548" s="397"/>
      <c r="RQT548" s="415"/>
      <c r="RQU548" s="393"/>
      <c r="RQV548" s="392"/>
      <c r="RQW548" s="395"/>
      <c r="RQX548" s="396"/>
      <c r="RQY548" s="397"/>
      <c r="RQZ548" s="415"/>
      <c r="RRA548" s="393"/>
      <c r="RRB548" s="392"/>
      <c r="RRC548" s="395"/>
      <c r="RRD548" s="396"/>
      <c r="RRE548" s="397"/>
      <c r="RRF548" s="415"/>
      <c r="RRG548" s="393"/>
      <c r="RRH548" s="392"/>
      <c r="RRI548" s="395"/>
      <c r="RRJ548" s="396"/>
      <c r="RRK548" s="397"/>
      <c r="RRL548" s="415"/>
      <c r="RRM548" s="393"/>
      <c r="RRN548" s="392"/>
      <c r="RRO548" s="395"/>
      <c r="RRP548" s="396"/>
      <c r="RRQ548" s="397"/>
      <c r="RRR548" s="415"/>
      <c r="RRS548" s="393"/>
      <c r="RRT548" s="392"/>
      <c r="RRU548" s="395"/>
      <c r="RRV548" s="396"/>
      <c r="RRW548" s="397"/>
      <c r="RRX548" s="415"/>
      <c r="RRY548" s="393"/>
      <c r="RRZ548" s="392"/>
      <c r="RSA548" s="395"/>
      <c r="RSB548" s="396"/>
      <c r="RSC548" s="397"/>
      <c r="RSD548" s="415"/>
      <c r="RSE548" s="393"/>
      <c r="RSF548" s="392"/>
      <c r="RSG548" s="395"/>
      <c r="RSH548" s="396"/>
      <c r="RSI548" s="397"/>
      <c r="RSJ548" s="415"/>
      <c r="RSK548" s="393"/>
      <c r="RSL548" s="392"/>
      <c r="RSM548" s="395"/>
      <c r="RSN548" s="396"/>
      <c r="RSO548" s="397"/>
      <c r="RSP548" s="415"/>
      <c r="RSQ548" s="393"/>
      <c r="RSR548" s="392"/>
      <c r="RSS548" s="395"/>
      <c r="RST548" s="396"/>
      <c r="RSU548" s="397"/>
      <c r="RSV548" s="415"/>
      <c r="RSW548" s="393"/>
      <c r="RSX548" s="392"/>
      <c r="RSY548" s="395"/>
      <c r="RSZ548" s="396"/>
      <c r="RTA548" s="397"/>
      <c r="RTB548" s="415"/>
      <c r="RTC548" s="393"/>
      <c r="RTD548" s="392"/>
      <c r="RTE548" s="395"/>
      <c r="RTF548" s="396"/>
      <c r="RTG548" s="397"/>
      <c r="RTH548" s="415"/>
      <c r="RTI548" s="393"/>
      <c r="RTJ548" s="392"/>
      <c r="RTK548" s="395"/>
      <c r="RTL548" s="396"/>
      <c r="RTM548" s="397"/>
      <c r="RTN548" s="415"/>
      <c r="RTO548" s="393"/>
      <c r="RTP548" s="392"/>
      <c r="RTQ548" s="395"/>
      <c r="RTR548" s="396"/>
      <c r="RTS548" s="397"/>
      <c r="RTT548" s="415"/>
      <c r="RTU548" s="393"/>
      <c r="RTV548" s="392"/>
      <c r="RTW548" s="395"/>
      <c r="RTX548" s="396"/>
      <c r="RTY548" s="397"/>
      <c r="RTZ548" s="415"/>
      <c r="RUA548" s="393"/>
      <c r="RUB548" s="392"/>
      <c r="RUC548" s="395"/>
      <c r="RUD548" s="396"/>
      <c r="RUE548" s="397"/>
      <c r="RUF548" s="415"/>
      <c r="RUG548" s="393"/>
      <c r="RUH548" s="392"/>
      <c r="RUI548" s="395"/>
      <c r="RUJ548" s="396"/>
      <c r="RUK548" s="397"/>
      <c r="RUL548" s="415"/>
      <c r="RUM548" s="393"/>
      <c r="RUN548" s="392"/>
      <c r="RUO548" s="395"/>
      <c r="RUP548" s="396"/>
      <c r="RUQ548" s="397"/>
      <c r="RUR548" s="415"/>
      <c r="RUS548" s="393"/>
      <c r="RUT548" s="392"/>
      <c r="RUU548" s="395"/>
      <c r="RUV548" s="396"/>
      <c r="RUW548" s="397"/>
      <c r="RUX548" s="415"/>
      <c r="RUY548" s="393"/>
      <c r="RUZ548" s="392"/>
      <c r="RVA548" s="395"/>
      <c r="RVB548" s="396"/>
      <c r="RVC548" s="397"/>
      <c r="RVD548" s="415"/>
      <c r="RVE548" s="393"/>
      <c r="RVF548" s="392"/>
      <c r="RVG548" s="395"/>
      <c r="RVH548" s="396"/>
      <c r="RVI548" s="397"/>
      <c r="RVJ548" s="415"/>
      <c r="RVK548" s="393"/>
      <c r="RVL548" s="392"/>
      <c r="RVM548" s="395"/>
      <c r="RVN548" s="396"/>
      <c r="RVO548" s="397"/>
      <c r="RVP548" s="415"/>
      <c r="RVQ548" s="393"/>
      <c r="RVR548" s="392"/>
      <c r="RVS548" s="395"/>
      <c r="RVT548" s="396"/>
      <c r="RVU548" s="397"/>
      <c r="RVV548" s="415"/>
      <c r="RVW548" s="393"/>
      <c r="RVX548" s="392"/>
      <c r="RVY548" s="395"/>
      <c r="RVZ548" s="396"/>
      <c r="RWA548" s="397"/>
      <c r="RWB548" s="415"/>
      <c r="RWC548" s="393"/>
      <c r="RWD548" s="392"/>
      <c r="RWE548" s="395"/>
      <c r="RWF548" s="396"/>
      <c r="RWG548" s="397"/>
      <c r="RWH548" s="415"/>
      <c r="RWI548" s="393"/>
      <c r="RWJ548" s="392"/>
      <c r="RWK548" s="395"/>
      <c r="RWL548" s="396"/>
      <c r="RWM548" s="397"/>
      <c r="RWN548" s="415"/>
      <c r="RWO548" s="393"/>
      <c r="RWP548" s="392"/>
      <c r="RWQ548" s="395"/>
      <c r="RWR548" s="396"/>
      <c r="RWS548" s="397"/>
      <c r="RWT548" s="415"/>
      <c r="RWU548" s="393"/>
      <c r="RWV548" s="392"/>
      <c r="RWW548" s="395"/>
      <c r="RWX548" s="396"/>
      <c r="RWY548" s="397"/>
      <c r="RWZ548" s="415"/>
      <c r="RXA548" s="393"/>
      <c r="RXB548" s="392"/>
      <c r="RXC548" s="395"/>
      <c r="RXD548" s="396"/>
      <c r="RXE548" s="397"/>
      <c r="RXF548" s="415"/>
      <c r="RXG548" s="393"/>
      <c r="RXH548" s="392"/>
      <c r="RXI548" s="395"/>
      <c r="RXJ548" s="396"/>
      <c r="RXK548" s="397"/>
      <c r="RXL548" s="415"/>
      <c r="RXM548" s="393"/>
      <c r="RXN548" s="392"/>
      <c r="RXO548" s="395"/>
      <c r="RXP548" s="396"/>
      <c r="RXQ548" s="397"/>
      <c r="RXR548" s="415"/>
      <c r="RXS548" s="393"/>
      <c r="RXT548" s="392"/>
      <c r="RXU548" s="395"/>
      <c r="RXV548" s="396"/>
      <c r="RXW548" s="397"/>
      <c r="RXX548" s="415"/>
      <c r="RXY548" s="393"/>
      <c r="RXZ548" s="392"/>
      <c r="RYA548" s="395"/>
      <c r="RYB548" s="396"/>
      <c r="RYC548" s="397"/>
      <c r="RYD548" s="415"/>
      <c r="RYE548" s="393"/>
      <c r="RYF548" s="392"/>
      <c r="RYG548" s="395"/>
      <c r="RYH548" s="396"/>
      <c r="RYI548" s="397"/>
      <c r="RYJ548" s="415"/>
      <c r="RYK548" s="393"/>
      <c r="RYL548" s="392"/>
      <c r="RYM548" s="395"/>
      <c r="RYN548" s="396"/>
      <c r="RYO548" s="397"/>
      <c r="RYP548" s="415"/>
      <c r="RYQ548" s="393"/>
      <c r="RYR548" s="392"/>
      <c r="RYS548" s="395"/>
      <c r="RYT548" s="396"/>
      <c r="RYU548" s="397"/>
      <c r="RYV548" s="415"/>
      <c r="RYW548" s="393"/>
      <c r="RYX548" s="392"/>
      <c r="RYY548" s="395"/>
      <c r="RYZ548" s="396"/>
      <c r="RZA548" s="397"/>
      <c r="RZB548" s="415"/>
      <c r="RZC548" s="393"/>
      <c r="RZD548" s="392"/>
      <c r="RZE548" s="395"/>
      <c r="RZF548" s="396"/>
      <c r="RZG548" s="397"/>
      <c r="RZH548" s="415"/>
      <c r="RZI548" s="393"/>
      <c r="RZJ548" s="392"/>
      <c r="RZK548" s="395"/>
      <c r="RZL548" s="396"/>
      <c r="RZM548" s="397"/>
      <c r="RZN548" s="415"/>
      <c r="RZO548" s="393"/>
      <c r="RZP548" s="392"/>
      <c r="RZQ548" s="395"/>
      <c r="RZR548" s="396"/>
      <c r="RZS548" s="397"/>
      <c r="RZT548" s="415"/>
      <c r="RZU548" s="393"/>
      <c r="RZV548" s="392"/>
      <c r="RZW548" s="395"/>
      <c r="RZX548" s="396"/>
      <c r="RZY548" s="397"/>
      <c r="RZZ548" s="415"/>
      <c r="SAA548" s="393"/>
      <c r="SAB548" s="392"/>
      <c r="SAC548" s="395"/>
      <c r="SAD548" s="396"/>
      <c r="SAE548" s="397"/>
      <c r="SAF548" s="415"/>
      <c r="SAG548" s="393"/>
      <c r="SAH548" s="392"/>
      <c r="SAI548" s="395"/>
      <c r="SAJ548" s="396"/>
      <c r="SAK548" s="397"/>
      <c r="SAL548" s="415"/>
      <c r="SAM548" s="393"/>
      <c r="SAN548" s="392"/>
      <c r="SAO548" s="395"/>
      <c r="SAP548" s="396"/>
      <c r="SAQ548" s="397"/>
      <c r="SAR548" s="415"/>
      <c r="SAS548" s="393"/>
      <c r="SAT548" s="392"/>
      <c r="SAU548" s="395"/>
      <c r="SAV548" s="396"/>
      <c r="SAW548" s="397"/>
      <c r="SAX548" s="415"/>
      <c r="SAY548" s="393"/>
      <c r="SAZ548" s="392"/>
      <c r="SBA548" s="395"/>
      <c r="SBB548" s="396"/>
      <c r="SBC548" s="397"/>
      <c r="SBD548" s="415"/>
      <c r="SBE548" s="393"/>
      <c r="SBF548" s="392"/>
      <c r="SBG548" s="395"/>
      <c r="SBH548" s="396"/>
      <c r="SBI548" s="397"/>
      <c r="SBJ548" s="415"/>
      <c r="SBK548" s="393"/>
      <c r="SBL548" s="392"/>
      <c r="SBM548" s="395"/>
      <c r="SBN548" s="396"/>
      <c r="SBO548" s="397"/>
      <c r="SBP548" s="415"/>
      <c r="SBQ548" s="393"/>
      <c r="SBR548" s="392"/>
      <c r="SBS548" s="395"/>
      <c r="SBT548" s="396"/>
      <c r="SBU548" s="397"/>
      <c r="SBV548" s="415"/>
      <c r="SBW548" s="393"/>
      <c r="SBX548" s="392"/>
      <c r="SBY548" s="395"/>
      <c r="SBZ548" s="396"/>
      <c r="SCA548" s="397"/>
      <c r="SCB548" s="415"/>
      <c r="SCC548" s="393"/>
      <c r="SCD548" s="392"/>
      <c r="SCE548" s="395"/>
      <c r="SCF548" s="396"/>
      <c r="SCG548" s="397"/>
      <c r="SCH548" s="415"/>
      <c r="SCI548" s="393"/>
      <c r="SCJ548" s="392"/>
      <c r="SCK548" s="395"/>
      <c r="SCL548" s="396"/>
      <c r="SCM548" s="397"/>
      <c r="SCN548" s="415"/>
      <c r="SCO548" s="393"/>
      <c r="SCP548" s="392"/>
      <c r="SCQ548" s="395"/>
      <c r="SCR548" s="396"/>
      <c r="SCS548" s="397"/>
      <c r="SCT548" s="415"/>
      <c r="SCU548" s="393"/>
      <c r="SCV548" s="392"/>
      <c r="SCW548" s="395"/>
      <c r="SCX548" s="396"/>
      <c r="SCY548" s="397"/>
      <c r="SCZ548" s="415"/>
      <c r="SDA548" s="393"/>
      <c r="SDB548" s="392"/>
      <c r="SDC548" s="395"/>
      <c r="SDD548" s="396"/>
      <c r="SDE548" s="397"/>
      <c r="SDF548" s="415"/>
      <c r="SDG548" s="393"/>
      <c r="SDH548" s="392"/>
      <c r="SDI548" s="395"/>
      <c r="SDJ548" s="396"/>
      <c r="SDK548" s="397"/>
      <c r="SDL548" s="415"/>
      <c r="SDM548" s="393"/>
      <c r="SDN548" s="392"/>
      <c r="SDO548" s="395"/>
      <c r="SDP548" s="396"/>
      <c r="SDQ548" s="397"/>
      <c r="SDR548" s="415"/>
      <c r="SDS548" s="393"/>
      <c r="SDT548" s="392"/>
      <c r="SDU548" s="395"/>
      <c r="SDV548" s="396"/>
      <c r="SDW548" s="397"/>
      <c r="SDX548" s="415"/>
      <c r="SDY548" s="393"/>
      <c r="SDZ548" s="392"/>
      <c r="SEA548" s="395"/>
      <c r="SEB548" s="396"/>
      <c r="SEC548" s="397"/>
      <c r="SED548" s="415"/>
      <c r="SEE548" s="393"/>
      <c r="SEF548" s="392"/>
      <c r="SEG548" s="395"/>
      <c r="SEH548" s="396"/>
      <c r="SEI548" s="397"/>
      <c r="SEJ548" s="415"/>
      <c r="SEK548" s="393"/>
      <c r="SEL548" s="392"/>
      <c r="SEM548" s="395"/>
      <c r="SEN548" s="396"/>
      <c r="SEO548" s="397"/>
      <c r="SEP548" s="415"/>
      <c r="SEQ548" s="393"/>
      <c r="SER548" s="392"/>
      <c r="SES548" s="395"/>
      <c r="SET548" s="396"/>
      <c r="SEU548" s="397"/>
      <c r="SEV548" s="415"/>
      <c r="SEW548" s="393"/>
      <c r="SEX548" s="392"/>
      <c r="SEY548" s="395"/>
      <c r="SEZ548" s="396"/>
      <c r="SFA548" s="397"/>
      <c r="SFB548" s="415"/>
      <c r="SFC548" s="393"/>
      <c r="SFD548" s="392"/>
      <c r="SFE548" s="395"/>
      <c r="SFF548" s="396"/>
      <c r="SFG548" s="397"/>
      <c r="SFH548" s="415"/>
      <c r="SFI548" s="393"/>
      <c r="SFJ548" s="392"/>
      <c r="SFK548" s="395"/>
      <c r="SFL548" s="396"/>
      <c r="SFM548" s="397"/>
      <c r="SFN548" s="415"/>
      <c r="SFO548" s="393"/>
      <c r="SFP548" s="392"/>
      <c r="SFQ548" s="395"/>
      <c r="SFR548" s="396"/>
      <c r="SFS548" s="397"/>
      <c r="SFT548" s="415"/>
      <c r="SFU548" s="393"/>
      <c r="SFV548" s="392"/>
      <c r="SFW548" s="395"/>
      <c r="SFX548" s="396"/>
      <c r="SFY548" s="397"/>
      <c r="SFZ548" s="415"/>
      <c r="SGA548" s="393"/>
      <c r="SGB548" s="392"/>
      <c r="SGC548" s="395"/>
      <c r="SGD548" s="396"/>
      <c r="SGE548" s="397"/>
      <c r="SGF548" s="415"/>
      <c r="SGG548" s="393"/>
      <c r="SGH548" s="392"/>
      <c r="SGI548" s="395"/>
      <c r="SGJ548" s="396"/>
      <c r="SGK548" s="397"/>
      <c r="SGL548" s="415"/>
      <c r="SGM548" s="393"/>
      <c r="SGN548" s="392"/>
      <c r="SGO548" s="395"/>
      <c r="SGP548" s="396"/>
      <c r="SGQ548" s="397"/>
      <c r="SGR548" s="415"/>
      <c r="SGS548" s="393"/>
      <c r="SGT548" s="392"/>
      <c r="SGU548" s="395"/>
      <c r="SGV548" s="396"/>
      <c r="SGW548" s="397"/>
      <c r="SGX548" s="415"/>
      <c r="SGY548" s="393"/>
      <c r="SGZ548" s="392"/>
      <c r="SHA548" s="395"/>
      <c r="SHB548" s="396"/>
      <c r="SHC548" s="397"/>
      <c r="SHD548" s="415"/>
      <c r="SHE548" s="393"/>
      <c r="SHF548" s="392"/>
      <c r="SHG548" s="395"/>
      <c r="SHH548" s="396"/>
      <c r="SHI548" s="397"/>
      <c r="SHJ548" s="415"/>
      <c r="SHK548" s="393"/>
      <c r="SHL548" s="392"/>
      <c r="SHM548" s="395"/>
      <c r="SHN548" s="396"/>
      <c r="SHO548" s="397"/>
      <c r="SHP548" s="415"/>
      <c r="SHQ548" s="393"/>
      <c r="SHR548" s="392"/>
      <c r="SHS548" s="395"/>
      <c r="SHT548" s="396"/>
      <c r="SHU548" s="397"/>
      <c r="SHV548" s="415"/>
      <c r="SHW548" s="393"/>
      <c r="SHX548" s="392"/>
      <c r="SHY548" s="395"/>
      <c r="SHZ548" s="396"/>
      <c r="SIA548" s="397"/>
      <c r="SIB548" s="415"/>
      <c r="SIC548" s="393"/>
      <c r="SID548" s="392"/>
      <c r="SIE548" s="395"/>
      <c r="SIF548" s="396"/>
      <c r="SIG548" s="397"/>
      <c r="SIH548" s="415"/>
      <c r="SII548" s="393"/>
      <c r="SIJ548" s="392"/>
      <c r="SIK548" s="395"/>
      <c r="SIL548" s="396"/>
      <c r="SIM548" s="397"/>
      <c r="SIN548" s="415"/>
      <c r="SIO548" s="393"/>
      <c r="SIP548" s="392"/>
      <c r="SIQ548" s="395"/>
      <c r="SIR548" s="396"/>
      <c r="SIS548" s="397"/>
      <c r="SIT548" s="415"/>
      <c r="SIU548" s="393"/>
      <c r="SIV548" s="392"/>
      <c r="SIW548" s="395"/>
      <c r="SIX548" s="396"/>
      <c r="SIY548" s="397"/>
      <c r="SIZ548" s="415"/>
      <c r="SJA548" s="393"/>
      <c r="SJB548" s="392"/>
      <c r="SJC548" s="395"/>
      <c r="SJD548" s="396"/>
      <c r="SJE548" s="397"/>
      <c r="SJF548" s="415"/>
      <c r="SJG548" s="393"/>
      <c r="SJH548" s="392"/>
      <c r="SJI548" s="395"/>
      <c r="SJJ548" s="396"/>
      <c r="SJK548" s="397"/>
      <c r="SJL548" s="415"/>
      <c r="SJM548" s="393"/>
      <c r="SJN548" s="392"/>
      <c r="SJO548" s="395"/>
      <c r="SJP548" s="396"/>
      <c r="SJQ548" s="397"/>
      <c r="SJR548" s="415"/>
      <c r="SJS548" s="393"/>
      <c r="SJT548" s="392"/>
      <c r="SJU548" s="395"/>
      <c r="SJV548" s="396"/>
      <c r="SJW548" s="397"/>
      <c r="SJX548" s="415"/>
      <c r="SJY548" s="393"/>
      <c r="SJZ548" s="392"/>
      <c r="SKA548" s="395"/>
      <c r="SKB548" s="396"/>
      <c r="SKC548" s="397"/>
      <c r="SKD548" s="415"/>
      <c r="SKE548" s="393"/>
      <c r="SKF548" s="392"/>
      <c r="SKG548" s="395"/>
      <c r="SKH548" s="396"/>
      <c r="SKI548" s="397"/>
      <c r="SKJ548" s="415"/>
      <c r="SKK548" s="393"/>
      <c r="SKL548" s="392"/>
      <c r="SKM548" s="395"/>
      <c r="SKN548" s="396"/>
      <c r="SKO548" s="397"/>
      <c r="SKP548" s="415"/>
      <c r="SKQ548" s="393"/>
      <c r="SKR548" s="392"/>
      <c r="SKS548" s="395"/>
      <c r="SKT548" s="396"/>
      <c r="SKU548" s="397"/>
      <c r="SKV548" s="415"/>
      <c r="SKW548" s="393"/>
      <c r="SKX548" s="392"/>
      <c r="SKY548" s="395"/>
      <c r="SKZ548" s="396"/>
      <c r="SLA548" s="397"/>
      <c r="SLB548" s="415"/>
      <c r="SLC548" s="393"/>
      <c r="SLD548" s="392"/>
      <c r="SLE548" s="395"/>
      <c r="SLF548" s="396"/>
      <c r="SLG548" s="397"/>
      <c r="SLH548" s="415"/>
      <c r="SLI548" s="393"/>
      <c r="SLJ548" s="392"/>
      <c r="SLK548" s="395"/>
      <c r="SLL548" s="396"/>
      <c r="SLM548" s="397"/>
      <c r="SLN548" s="415"/>
      <c r="SLO548" s="393"/>
      <c r="SLP548" s="392"/>
      <c r="SLQ548" s="395"/>
      <c r="SLR548" s="396"/>
      <c r="SLS548" s="397"/>
      <c r="SLT548" s="415"/>
      <c r="SLU548" s="393"/>
      <c r="SLV548" s="392"/>
      <c r="SLW548" s="395"/>
      <c r="SLX548" s="396"/>
      <c r="SLY548" s="397"/>
      <c r="SLZ548" s="415"/>
      <c r="SMA548" s="393"/>
      <c r="SMB548" s="392"/>
      <c r="SMC548" s="395"/>
      <c r="SMD548" s="396"/>
      <c r="SME548" s="397"/>
      <c r="SMF548" s="415"/>
      <c r="SMG548" s="393"/>
      <c r="SMH548" s="392"/>
      <c r="SMI548" s="395"/>
      <c r="SMJ548" s="396"/>
      <c r="SMK548" s="397"/>
      <c r="SML548" s="415"/>
      <c r="SMM548" s="393"/>
      <c r="SMN548" s="392"/>
      <c r="SMO548" s="395"/>
      <c r="SMP548" s="396"/>
      <c r="SMQ548" s="397"/>
      <c r="SMR548" s="415"/>
      <c r="SMS548" s="393"/>
      <c r="SMT548" s="392"/>
      <c r="SMU548" s="395"/>
      <c r="SMV548" s="396"/>
      <c r="SMW548" s="397"/>
      <c r="SMX548" s="415"/>
      <c r="SMY548" s="393"/>
      <c r="SMZ548" s="392"/>
      <c r="SNA548" s="395"/>
      <c r="SNB548" s="396"/>
      <c r="SNC548" s="397"/>
      <c r="SND548" s="415"/>
      <c r="SNE548" s="393"/>
      <c r="SNF548" s="392"/>
      <c r="SNG548" s="395"/>
      <c r="SNH548" s="396"/>
      <c r="SNI548" s="397"/>
      <c r="SNJ548" s="415"/>
      <c r="SNK548" s="393"/>
      <c r="SNL548" s="392"/>
      <c r="SNM548" s="395"/>
      <c r="SNN548" s="396"/>
      <c r="SNO548" s="397"/>
      <c r="SNP548" s="415"/>
      <c r="SNQ548" s="393"/>
      <c r="SNR548" s="392"/>
      <c r="SNS548" s="395"/>
      <c r="SNT548" s="396"/>
      <c r="SNU548" s="397"/>
      <c r="SNV548" s="415"/>
      <c r="SNW548" s="393"/>
      <c r="SNX548" s="392"/>
      <c r="SNY548" s="395"/>
      <c r="SNZ548" s="396"/>
      <c r="SOA548" s="397"/>
      <c r="SOB548" s="415"/>
      <c r="SOC548" s="393"/>
      <c r="SOD548" s="392"/>
      <c r="SOE548" s="395"/>
      <c r="SOF548" s="396"/>
      <c r="SOG548" s="397"/>
      <c r="SOH548" s="415"/>
      <c r="SOI548" s="393"/>
      <c r="SOJ548" s="392"/>
      <c r="SOK548" s="395"/>
      <c r="SOL548" s="396"/>
      <c r="SOM548" s="397"/>
      <c r="SON548" s="415"/>
      <c r="SOO548" s="393"/>
      <c r="SOP548" s="392"/>
      <c r="SOQ548" s="395"/>
      <c r="SOR548" s="396"/>
      <c r="SOS548" s="397"/>
      <c r="SOT548" s="415"/>
      <c r="SOU548" s="393"/>
      <c r="SOV548" s="392"/>
      <c r="SOW548" s="395"/>
      <c r="SOX548" s="396"/>
      <c r="SOY548" s="397"/>
      <c r="SOZ548" s="415"/>
      <c r="SPA548" s="393"/>
      <c r="SPB548" s="392"/>
      <c r="SPC548" s="395"/>
      <c r="SPD548" s="396"/>
      <c r="SPE548" s="397"/>
      <c r="SPF548" s="415"/>
      <c r="SPG548" s="393"/>
      <c r="SPH548" s="392"/>
      <c r="SPI548" s="395"/>
      <c r="SPJ548" s="396"/>
      <c r="SPK548" s="397"/>
      <c r="SPL548" s="415"/>
      <c r="SPM548" s="393"/>
      <c r="SPN548" s="392"/>
      <c r="SPO548" s="395"/>
      <c r="SPP548" s="396"/>
      <c r="SPQ548" s="397"/>
      <c r="SPR548" s="415"/>
      <c r="SPS548" s="393"/>
      <c r="SPT548" s="392"/>
      <c r="SPU548" s="395"/>
      <c r="SPV548" s="396"/>
      <c r="SPW548" s="397"/>
      <c r="SPX548" s="415"/>
      <c r="SPY548" s="393"/>
      <c r="SPZ548" s="392"/>
      <c r="SQA548" s="395"/>
      <c r="SQB548" s="396"/>
      <c r="SQC548" s="397"/>
      <c r="SQD548" s="415"/>
      <c r="SQE548" s="393"/>
      <c r="SQF548" s="392"/>
      <c r="SQG548" s="395"/>
      <c r="SQH548" s="396"/>
      <c r="SQI548" s="397"/>
      <c r="SQJ548" s="415"/>
      <c r="SQK548" s="393"/>
      <c r="SQL548" s="392"/>
      <c r="SQM548" s="395"/>
      <c r="SQN548" s="396"/>
      <c r="SQO548" s="397"/>
      <c r="SQP548" s="415"/>
      <c r="SQQ548" s="393"/>
      <c r="SQR548" s="392"/>
      <c r="SQS548" s="395"/>
      <c r="SQT548" s="396"/>
      <c r="SQU548" s="397"/>
      <c r="SQV548" s="415"/>
      <c r="SQW548" s="393"/>
      <c r="SQX548" s="392"/>
      <c r="SQY548" s="395"/>
      <c r="SQZ548" s="396"/>
      <c r="SRA548" s="397"/>
      <c r="SRB548" s="415"/>
      <c r="SRC548" s="393"/>
      <c r="SRD548" s="392"/>
      <c r="SRE548" s="395"/>
      <c r="SRF548" s="396"/>
      <c r="SRG548" s="397"/>
      <c r="SRH548" s="415"/>
      <c r="SRI548" s="393"/>
      <c r="SRJ548" s="392"/>
      <c r="SRK548" s="395"/>
      <c r="SRL548" s="396"/>
      <c r="SRM548" s="397"/>
      <c r="SRN548" s="415"/>
      <c r="SRO548" s="393"/>
      <c r="SRP548" s="392"/>
      <c r="SRQ548" s="395"/>
      <c r="SRR548" s="396"/>
      <c r="SRS548" s="397"/>
      <c r="SRT548" s="415"/>
      <c r="SRU548" s="393"/>
      <c r="SRV548" s="392"/>
      <c r="SRW548" s="395"/>
      <c r="SRX548" s="396"/>
      <c r="SRY548" s="397"/>
      <c r="SRZ548" s="415"/>
      <c r="SSA548" s="393"/>
      <c r="SSB548" s="392"/>
      <c r="SSC548" s="395"/>
      <c r="SSD548" s="396"/>
      <c r="SSE548" s="397"/>
      <c r="SSF548" s="415"/>
      <c r="SSG548" s="393"/>
      <c r="SSH548" s="392"/>
      <c r="SSI548" s="395"/>
      <c r="SSJ548" s="396"/>
      <c r="SSK548" s="397"/>
      <c r="SSL548" s="415"/>
      <c r="SSM548" s="393"/>
      <c r="SSN548" s="392"/>
      <c r="SSO548" s="395"/>
      <c r="SSP548" s="396"/>
      <c r="SSQ548" s="397"/>
      <c r="SSR548" s="415"/>
      <c r="SSS548" s="393"/>
      <c r="SST548" s="392"/>
      <c r="SSU548" s="395"/>
      <c r="SSV548" s="396"/>
      <c r="SSW548" s="397"/>
      <c r="SSX548" s="415"/>
      <c r="SSY548" s="393"/>
      <c r="SSZ548" s="392"/>
      <c r="STA548" s="395"/>
      <c r="STB548" s="396"/>
      <c r="STC548" s="397"/>
      <c r="STD548" s="415"/>
      <c r="STE548" s="393"/>
      <c r="STF548" s="392"/>
      <c r="STG548" s="395"/>
      <c r="STH548" s="396"/>
      <c r="STI548" s="397"/>
      <c r="STJ548" s="415"/>
      <c r="STK548" s="393"/>
      <c r="STL548" s="392"/>
      <c r="STM548" s="395"/>
      <c r="STN548" s="396"/>
      <c r="STO548" s="397"/>
      <c r="STP548" s="415"/>
      <c r="STQ548" s="393"/>
      <c r="STR548" s="392"/>
      <c r="STS548" s="395"/>
      <c r="STT548" s="396"/>
      <c r="STU548" s="397"/>
      <c r="STV548" s="415"/>
      <c r="STW548" s="393"/>
      <c r="STX548" s="392"/>
      <c r="STY548" s="395"/>
      <c r="STZ548" s="396"/>
      <c r="SUA548" s="397"/>
      <c r="SUB548" s="415"/>
      <c r="SUC548" s="393"/>
      <c r="SUD548" s="392"/>
      <c r="SUE548" s="395"/>
      <c r="SUF548" s="396"/>
      <c r="SUG548" s="397"/>
      <c r="SUH548" s="415"/>
      <c r="SUI548" s="393"/>
      <c r="SUJ548" s="392"/>
      <c r="SUK548" s="395"/>
      <c r="SUL548" s="396"/>
      <c r="SUM548" s="397"/>
      <c r="SUN548" s="415"/>
      <c r="SUO548" s="393"/>
      <c r="SUP548" s="392"/>
      <c r="SUQ548" s="395"/>
      <c r="SUR548" s="396"/>
      <c r="SUS548" s="397"/>
      <c r="SUT548" s="415"/>
      <c r="SUU548" s="393"/>
      <c r="SUV548" s="392"/>
      <c r="SUW548" s="395"/>
      <c r="SUX548" s="396"/>
      <c r="SUY548" s="397"/>
      <c r="SUZ548" s="415"/>
      <c r="SVA548" s="393"/>
      <c r="SVB548" s="392"/>
      <c r="SVC548" s="395"/>
      <c r="SVD548" s="396"/>
      <c r="SVE548" s="397"/>
      <c r="SVF548" s="415"/>
      <c r="SVG548" s="393"/>
      <c r="SVH548" s="392"/>
      <c r="SVI548" s="395"/>
      <c r="SVJ548" s="396"/>
      <c r="SVK548" s="397"/>
      <c r="SVL548" s="415"/>
      <c r="SVM548" s="393"/>
      <c r="SVN548" s="392"/>
      <c r="SVO548" s="395"/>
      <c r="SVP548" s="396"/>
      <c r="SVQ548" s="397"/>
      <c r="SVR548" s="415"/>
      <c r="SVS548" s="393"/>
      <c r="SVT548" s="392"/>
      <c r="SVU548" s="395"/>
      <c r="SVV548" s="396"/>
      <c r="SVW548" s="397"/>
      <c r="SVX548" s="415"/>
      <c r="SVY548" s="393"/>
      <c r="SVZ548" s="392"/>
      <c r="SWA548" s="395"/>
      <c r="SWB548" s="396"/>
      <c r="SWC548" s="397"/>
      <c r="SWD548" s="415"/>
      <c r="SWE548" s="393"/>
      <c r="SWF548" s="392"/>
      <c r="SWG548" s="395"/>
      <c r="SWH548" s="396"/>
      <c r="SWI548" s="397"/>
      <c r="SWJ548" s="415"/>
      <c r="SWK548" s="393"/>
      <c r="SWL548" s="392"/>
      <c r="SWM548" s="395"/>
      <c r="SWN548" s="396"/>
      <c r="SWO548" s="397"/>
      <c r="SWP548" s="415"/>
      <c r="SWQ548" s="393"/>
      <c r="SWR548" s="392"/>
      <c r="SWS548" s="395"/>
      <c r="SWT548" s="396"/>
      <c r="SWU548" s="397"/>
      <c r="SWV548" s="415"/>
      <c r="SWW548" s="393"/>
      <c r="SWX548" s="392"/>
      <c r="SWY548" s="395"/>
      <c r="SWZ548" s="396"/>
      <c r="SXA548" s="397"/>
      <c r="SXB548" s="415"/>
      <c r="SXC548" s="393"/>
      <c r="SXD548" s="392"/>
      <c r="SXE548" s="395"/>
      <c r="SXF548" s="396"/>
      <c r="SXG548" s="397"/>
      <c r="SXH548" s="415"/>
      <c r="SXI548" s="393"/>
      <c r="SXJ548" s="392"/>
      <c r="SXK548" s="395"/>
      <c r="SXL548" s="396"/>
      <c r="SXM548" s="397"/>
      <c r="SXN548" s="415"/>
      <c r="SXO548" s="393"/>
      <c r="SXP548" s="392"/>
      <c r="SXQ548" s="395"/>
      <c r="SXR548" s="396"/>
      <c r="SXS548" s="397"/>
      <c r="SXT548" s="415"/>
      <c r="SXU548" s="393"/>
      <c r="SXV548" s="392"/>
      <c r="SXW548" s="395"/>
      <c r="SXX548" s="396"/>
      <c r="SXY548" s="397"/>
      <c r="SXZ548" s="415"/>
      <c r="SYA548" s="393"/>
      <c r="SYB548" s="392"/>
      <c r="SYC548" s="395"/>
      <c r="SYD548" s="396"/>
      <c r="SYE548" s="397"/>
      <c r="SYF548" s="415"/>
      <c r="SYG548" s="393"/>
      <c r="SYH548" s="392"/>
      <c r="SYI548" s="395"/>
      <c r="SYJ548" s="396"/>
      <c r="SYK548" s="397"/>
      <c r="SYL548" s="415"/>
      <c r="SYM548" s="393"/>
      <c r="SYN548" s="392"/>
      <c r="SYO548" s="395"/>
      <c r="SYP548" s="396"/>
      <c r="SYQ548" s="397"/>
      <c r="SYR548" s="415"/>
      <c r="SYS548" s="393"/>
      <c r="SYT548" s="392"/>
      <c r="SYU548" s="395"/>
      <c r="SYV548" s="396"/>
      <c r="SYW548" s="397"/>
      <c r="SYX548" s="415"/>
      <c r="SYY548" s="393"/>
      <c r="SYZ548" s="392"/>
      <c r="SZA548" s="395"/>
      <c r="SZB548" s="396"/>
      <c r="SZC548" s="397"/>
      <c r="SZD548" s="415"/>
      <c r="SZE548" s="393"/>
      <c r="SZF548" s="392"/>
      <c r="SZG548" s="395"/>
      <c r="SZH548" s="396"/>
      <c r="SZI548" s="397"/>
      <c r="SZJ548" s="415"/>
      <c r="SZK548" s="393"/>
      <c r="SZL548" s="392"/>
      <c r="SZM548" s="395"/>
      <c r="SZN548" s="396"/>
      <c r="SZO548" s="397"/>
      <c r="SZP548" s="415"/>
      <c r="SZQ548" s="393"/>
      <c r="SZR548" s="392"/>
      <c r="SZS548" s="395"/>
      <c r="SZT548" s="396"/>
      <c r="SZU548" s="397"/>
      <c r="SZV548" s="415"/>
      <c r="SZW548" s="393"/>
      <c r="SZX548" s="392"/>
      <c r="SZY548" s="395"/>
      <c r="SZZ548" s="396"/>
      <c r="TAA548" s="397"/>
      <c r="TAB548" s="415"/>
      <c r="TAC548" s="393"/>
      <c r="TAD548" s="392"/>
      <c r="TAE548" s="395"/>
      <c r="TAF548" s="396"/>
      <c r="TAG548" s="397"/>
      <c r="TAH548" s="415"/>
      <c r="TAI548" s="393"/>
      <c r="TAJ548" s="392"/>
      <c r="TAK548" s="395"/>
      <c r="TAL548" s="396"/>
      <c r="TAM548" s="397"/>
      <c r="TAN548" s="415"/>
      <c r="TAO548" s="393"/>
      <c r="TAP548" s="392"/>
      <c r="TAQ548" s="395"/>
      <c r="TAR548" s="396"/>
      <c r="TAS548" s="397"/>
      <c r="TAT548" s="415"/>
      <c r="TAU548" s="393"/>
      <c r="TAV548" s="392"/>
      <c r="TAW548" s="395"/>
      <c r="TAX548" s="396"/>
      <c r="TAY548" s="397"/>
      <c r="TAZ548" s="415"/>
      <c r="TBA548" s="393"/>
      <c r="TBB548" s="392"/>
      <c r="TBC548" s="395"/>
      <c r="TBD548" s="396"/>
      <c r="TBE548" s="397"/>
      <c r="TBF548" s="415"/>
      <c r="TBG548" s="393"/>
      <c r="TBH548" s="392"/>
      <c r="TBI548" s="395"/>
      <c r="TBJ548" s="396"/>
      <c r="TBK548" s="397"/>
      <c r="TBL548" s="415"/>
      <c r="TBM548" s="393"/>
      <c r="TBN548" s="392"/>
      <c r="TBO548" s="395"/>
      <c r="TBP548" s="396"/>
      <c r="TBQ548" s="397"/>
      <c r="TBR548" s="415"/>
      <c r="TBS548" s="393"/>
      <c r="TBT548" s="392"/>
      <c r="TBU548" s="395"/>
      <c r="TBV548" s="396"/>
      <c r="TBW548" s="397"/>
      <c r="TBX548" s="415"/>
      <c r="TBY548" s="393"/>
      <c r="TBZ548" s="392"/>
      <c r="TCA548" s="395"/>
      <c r="TCB548" s="396"/>
      <c r="TCC548" s="397"/>
      <c r="TCD548" s="415"/>
      <c r="TCE548" s="393"/>
      <c r="TCF548" s="392"/>
      <c r="TCG548" s="395"/>
      <c r="TCH548" s="396"/>
      <c r="TCI548" s="397"/>
      <c r="TCJ548" s="415"/>
      <c r="TCK548" s="393"/>
      <c r="TCL548" s="392"/>
      <c r="TCM548" s="395"/>
      <c r="TCN548" s="396"/>
      <c r="TCO548" s="397"/>
      <c r="TCP548" s="415"/>
      <c r="TCQ548" s="393"/>
      <c r="TCR548" s="392"/>
      <c r="TCS548" s="395"/>
      <c r="TCT548" s="396"/>
      <c r="TCU548" s="397"/>
      <c r="TCV548" s="415"/>
      <c r="TCW548" s="393"/>
      <c r="TCX548" s="392"/>
      <c r="TCY548" s="395"/>
      <c r="TCZ548" s="396"/>
      <c r="TDA548" s="397"/>
      <c r="TDB548" s="415"/>
      <c r="TDC548" s="393"/>
      <c r="TDD548" s="392"/>
      <c r="TDE548" s="395"/>
      <c r="TDF548" s="396"/>
      <c r="TDG548" s="397"/>
      <c r="TDH548" s="415"/>
      <c r="TDI548" s="393"/>
      <c r="TDJ548" s="392"/>
      <c r="TDK548" s="395"/>
      <c r="TDL548" s="396"/>
      <c r="TDM548" s="397"/>
      <c r="TDN548" s="415"/>
      <c r="TDO548" s="393"/>
      <c r="TDP548" s="392"/>
      <c r="TDQ548" s="395"/>
      <c r="TDR548" s="396"/>
      <c r="TDS548" s="397"/>
      <c r="TDT548" s="415"/>
      <c r="TDU548" s="393"/>
      <c r="TDV548" s="392"/>
      <c r="TDW548" s="395"/>
      <c r="TDX548" s="396"/>
      <c r="TDY548" s="397"/>
      <c r="TDZ548" s="415"/>
      <c r="TEA548" s="393"/>
      <c r="TEB548" s="392"/>
      <c r="TEC548" s="395"/>
      <c r="TED548" s="396"/>
      <c r="TEE548" s="397"/>
      <c r="TEF548" s="415"/>
      <c r="TEG548" s="393"/>
      <c r="TEH548" s="392"/>
      <c r="TEI548" s="395"/>
      <c r="TEJ548" s="396"/>
      <c r="TEK548" s="397"/>
      <c r="TEL548" s="415"/>
      <c r="TEM548" s="393"/>
      <c r="TEN548" s="392"/>
      <c r="TEO548" s="395"/>
      <c r="TEP548" s="396"/>
      <c r="TEQ548" s="397"/>
      <c r="TER548" s="415"/>
      <c r="TES548" s="393"/>
      <c r="TET548" s="392"/>
      <c r="TEU548" s="395"/>
      <c r="TEV548" s="396"/>
      <c r="TEW548" s="397"/>
      <c r="TEX548" s="415"/>
      <c r="TEY548" s="393"/>
      <c r="TEZ548" s="392"/>
      <c r="TFA548" s="395"/>
      <c r="TFB548" s="396"/>
      <c r="TFC548" s="397"/>
      <c r="TFD548" s="415"/>
      <c r="TFE548" s="393"/>
      <c r="TFF548" s="392"/>
      <c r="TFG548" s="395"/>
      <c r="TFH548" s="396"/>
      <c r="TFI548" s="397"/>
      <c r="TFJ548" s="415"/>
      <c r="TFK548" s="393"/>
      <c r="TFL548" s="392"/>
      <c r="TFM548" s="395"/>
      <c r="TFN548" s="396"/>
      <c r="TFO548" s="397"/>
      <c r="TFP548" s="415"/>
      <c r="TFQ548" s="393"/>
      <c r="TFR548" s="392"/>
      <c r="TFS548" s="395"/>
      <c r="TFT548" s="396"/>
      <c r="TFU548" s="397"/>
      <c r="TFV548" s="415"/>
      <c r="TFW548" s="393"/>
      <c r="TFX548" s="392"/>
      <c r="TFY548" s="395"/>
      <c r="TFZ548" s="396"/>
      <c r="TGA548" s="397"/>
      <c r="TGB548" s="415"/>
      <c r="TGC548" s="393"/>
      <c r="TGD548" s="392"/>
      <c r="TGE548" s="395"/>
      <c r="TGF548" s="396"/>
      <c r="TGG548" s="397"/>
      <c r="TGH548" s="415"/>
      <c r="TGI548" s="393"/>
      <c r="TGJ548" s="392"/>
      <c r="TGK548" s="395"/>
      <c r="TGL548" s="396"/>
      <c r="TGM548" s="397"/>
      <c r="TGN548" s="415"/>
      <c r="TGO548" s="393"/>
      <c r="TGP548" s="392"/>
      <c r="TGQ548" s="395"/>
      <c r="TGR548" s="396"/>
      <c r="TGS548" s="397"/>
      <c r="TGT548" s="415"/>
      <c r="TGU548" s="393"/>
      <c r="TGV548" s="392"/>
      <c r="TGW548" s="395"/>
      <c r="TGX548" s="396"/>
      <c r="TGY548" s="397"/>
      <c r="TGZ548" s="415"/>
      <c r="THA548" s="393"/>
      <c r="THB548" s="392"/>
      <c r="THC548" s="395"/>
      <c r="THD548" s="396"/>
      <c r="THE548" s="397"/>
      <c r="THF548" s="415"/>
      <c r="THG548" s="393"/>
      <c r="THH548" s="392"/>
      <c r="THI548" s="395"/>
      <c r="THJ548" s="396"/>
      <c r="THK548" s="397"/>
      <c r="THL548" s="415"/>
      <c r="THM548" s="393"/>
      <c r="THN548" s="392"/>
      <c r="THO548" s="395"/>
      <c r="THP548" s="396"/>
      <c r="THQ548" s="397"/>
      <c r="THR548" s="415"/>
      <c r="THS548" s="393"/>
      <c r="THT548" s="392"/>
      <c r="THU548" s="395"/>
      <c r="THV548" s="396"/>
      <c r="THW548" s="397"/>
      <c r="THX548" s="415"/>
      <c r="THY548" s="393"/>
      <c r="THZ548" s="392"/>
      <c r="TIA548" s="395"/>
      <c r="TIB548" s="396"/>
      <c r="TIC548" s="397"/>
      <c r="TID548" s="415"/>
      <c r="TIE548" s="393"/>
      <c r="TIF548" s="392"/>
      <c r="TIG548" s="395"/>
      <c r="TIH548" s="396"/>
      <c r="TII548" s="397"/>
      <c r="TIJ548" s="415"/>
      <c r="TIK548" s="393"/>
      <c r="TIL548" s="392"/>
      <c r="TIM548" s="395"/>
      <c r="TIN548" s="396"/>
      <c r="TIO548" s="397"/>
      <c r="TIP548" s="415"/>
      <c r="TIQ548" s="393"/>
      <c r="TIR548" s="392"/>
      <c r="TIS548" s="395"/>
      <c r="TIT548" s="396"/>
      <c r="TIU548" s="397"/>
      <c r="TIV548" s="415"/>
      <c r="TIW548" s="393"/>
      <c r="TIX548" s="392"/>
      <c r="TIY548" s="395"/>
      <c r="TIZ548" s="396"/>
      <c r="TJA548" s="397"/>
      <c r="TJB548" s="415"/>
      <c r="TJC548" s="393"/>
      <c r="TJD548" s="392"/>
      <c r="TJE548" s="395"/>
      <c r="TJF548" s="396"/>
      <c r="TJG548" s="397"/>
      <c r="TJH548" s="415"/>
      <c r="TJI548" s="393"/>
      <c r="TJJ548" s="392"/>
      <c r="TJK548" s="395"/>
      <c r="TJL548" s="396"/>
      <c r="TJM548" s="397"/>
      <c r="TJN548" s="415"/>
      <c r="TJO548" s="393"/>
      <c r="TJP548" s="392"/>
      <c r="TJQ548" s="395"/>
      <c r="TJR548" s="396"/>
      <c r="TJS548" s="397"/>
      <c r="TJT548" s="415"/>
      <c r="TJU548" s="393"/>
      <c r="TJV548" s="392"/>
      <c r="TJW548" s="395"/>
      <c r="TJX548" s="396"/>
      <c r="TJY548" s="397"/>
      <c r="TJZ548" s="415"/>
      <c r="TKA548" s="393"/>
      <c r="TKB548" s="392"/>
      <c r="TKC548" s="395"/>
      <c r="TKD548" s="396"/>
      <c r="TKE548" s="397"/>
      <c r="TKF548" s="415"/>
      <c r="TKG548" s="393"/>
      <c r="TKH548" s="392"/>
      <c r="TKI548" s="395"/>
      <c r="TKJ548" s="396"/>
      <c r="TKK548" s="397"/>
      <c r="TKL548" s="415"/>
      <c r="TKM548" s="393"/>
      <c r="TKN548" s="392"/>
      <c r="TKO548" s="395"/>
      <c r="TKP548" s="396"/>
      <c r="TKQ548" s="397"/>
      <c r="TKR548" s="415"/>
      <c r="TKS548" s="393"/>
      <c r="TKT548" s="392"/>
      <c r="TKU548" s="395"/>
      <c r="TKV548" s="396"/>
      <c r="TKW548" s="397"/>
      <c r="TKX548" s="415"/>
      <c r="TKY548" s="393"/>
      <c r="TKZ548" s="392"/>
      <c r="TLA548" s="395"/>
      <c r="TLB548" s="396"/>
      <c r="TLC548" s="397"/>
      <c r="TLD548" s="415"/>
      <c r="TLE548" s="393"/>
      <c r="TLF548" s="392"/>
      <c r="TLG548" s="395"/>
      <c r="TLH548" s="396"/>
      <c r="TLI548" s="397"/>
      <c r="TLJ548" s="415"/>
      <c r="TLK548" s="393"/>
      <c r="TLL548" s="392"/>
      <c r="TLM548" s="395"/>
      <c r="TLN548" s="396"/>
      <c r="TLO548" s="397"/>
      <c r="TLP548" s="415"/>
      <c r="TLQ548" s="393"/>
      <c r="TLR548" s="392"/>
      <c r="TLS548" s="395"/>
      <c r="TLT548" s="396"/>
      <c r="TLU548" s="397"/>
      <c r="TLV548" s="415"/>
      <c r="TLW548" s="393"/>
      <c r="TLX548" s="392"/>
      <c r="TLY548" s="395"/>
      <c r="TLZ548" s="396"/>
      <c r="TMA548" s="397"/>
      <c r="TMB548" s="415"/>
      <c r="TMC548" s="393"/>
      <c r="TMD548" s="392"/>
      <c r="TME548" s="395"/>
      <c r="TMF548" s="396"/>
      <c r="TMG548" s="397"/>
      <c r="TMH548" s="415"/>
      <c r="TMI548" s="393"/>
      <c r="TMJ548" s="392"/>
      <c r="TMK548" s="395"/>
      <c r="TML548" s="396"/>
      <c r="TMM548" s="397"/>
      <c r="TMN548" s="415"/>
      <c r="TMO548" s="393"/>
      <c r="TMP548" s="392"/>
      <c r="TMQ548" s="395"/>
      <c r="TMR548" s="396"/>
      <c r="TMS548" s="397"/>
      <c r="TMT548" s="415"/>
      <c r="TMU548" s="393"/>
      <c r="TMV548" s="392"/>
      <c r="TMW548" s="395"/>
      <c r="TMX548" s="396"/>
      <c r="TMY548" s="397"/>
      <c r="TMZ548" s="415"/>
      <c r="TNA548" s="393"/>
      <c r="TNB548" s="392"/>
      <c r="TNC548" s="395"/>
      <c r="TND548" s="396"/>
      <c r="TNE548" s="397"/>
      <c r="TNF548" s="415"/>
      <c r="TNG548" s="393"/>
      <c r="TNH548" s="392"/>
      <c r="TNI548" s="395"/>
      <c r="TNJ548" s="396"/>
      <c r="TNK548" s="397"/>
      <c r="TNL548" s="415"/>
      <c r="TNM548" s="393"/>
      <c r="TNN548" s="392"/>
      <c r="TNO548" s="395"/>
      <c r="TNP548" s="396"/>
      <c r="TNQ548" s="397"/>
      <c r="TNR548" s="415"/>
      <c r="TNS548" s="393"/>
      <c r="TNT548" s="392"/>
      <c r="TNU548" s="395"/>
      <c r="TNV548" s="396"/>
      <c r="TNW548" s="397"/>
      <c r="TNX548" s="415"/>
      <c r="TNY548" s="393"/>
      <c r="TNZ548" s="392"/>
      <c r="TOA548" s="395"/>
      <c r="TOB548" s="396"/>
      <c r="TOC548" s="397"/>
      <c r="TOD548" s="415"/>
      <c r="TOE548" s="393"/>
      <c r="TOF548" s="392"/>
      <c r="TOG548" s="395"/>
      <c r="TOH548" s="396"/>
      <c r="TOI548" s="397"/>
      <c r="TOJ548" s="415"/>
      <c r="TOK548" s="393"/>
      <c r="TOL548" s="392"/>
      <c r="TOM548" s="395"/>
      <c r="TON548" s="396"/>
      <c r="TOO548" s="397"/>
      <c r="TOP548" s="415"/>
      <c r="TOQ548" s="393"/>
      <c r="TOR548" s="392"/>
      <c r="TOS548" s="395"/>
      <c r="TOT548" s="396"/>
      <c r="TOU548" s="397"/>
      <c r="TOV548" s="415"/>
      <c r="TOW548" s="393"/>
      <c r="TOX548" s="392"/>
      <c r="TOY548" s="395"/>
      <c r="TOZ548" s="396"/>
      <c r="TPA548" s="397"/>
      <c r="TPB548" s="415"/>
      <c r="TPC548" s="393"/>
      <c r="TPD548" s="392"/>
      <c r="TPE548" s="395"/>
      <c r="TPF548" s="396"/>
      <c r="TPG548" s="397"/>
      <c r="TPH548" s="415"/>
      <c r="TPI548" s="393"/>
      <c r="TPJ548" s="392"/>
      <c r="TPK548" s="395"/>
      <c r="TPL548" s="396"/>
      <c r="TPM548" s="397"/>
      <c r="TPN548" s="415"/>
      <c r="TPO548" s="393"/>
      <c r="TPP548" s="392"/>
      <c r="TPQ548" s="395"/>
      <c r="TPR548" s="396"/>
      <c r="TPS548" s="397"/>
      <c r="TPT548" s="415"/>
      <c r="TPU548" s="393"/>
      <c r="TPV548" s="392"/>
      <c r="TPW548" s="395"/>
      <c r="TPX548" s="396"/>
      <c r="TPY548" s="397"/>
      <c r="TPZ548" s="415"/>
      <c r="TQA548" s="393"/>
      <c r="TQB548" s="392"/>
      <c r="TQC548" s="395"/>
      <c r="TQD548" s="396"/>
      <c r="TQE548" s="397"/>
      <c r="TQF548" s="415"/>
      <c r="TQG548" s="393"/>
      <c r="TQH548" s="392"/>
      <c r="TQI548" s="395"/>
      <c r="TQJ548" s="396"/>
      <c r="TQK548" s="397"/>
      <c r="TQL548" s="415"/>
      <c r="TQM548" s="393"/>
      <c r="TQN548" s="392"/>
      <c r="TQO548" s="395"/>
      <c r="TQP548" s="396"/>
      <c r="TQQ548" s="397"/>
      <c r="TQR548" s="415"/>
      <c r="TQS548" s="393"/>
      <c r="TQT548" s="392"/>
      <c r="TQU548" s="395"/>
      <c r="TQV548" s="396"/>
      <c r="TQW548" s="397"/>
      <c r="TQX548" s="415"/>
      <c r="TQY548" s="393"/>
      <c r="TQZ548" s="392"/>
      <c r="TRA548" s="395"/>
      <c r="TRB548" s="396"/>
      <c r="TRC548" s="397"/>
      <c r="TRD548" s="415"/>
      <c r="TRE548" s="393"/>
      <c r="TRF548" s="392"/>
      <c r="TRG548" s="395"/>
      <c r="TRH548" s="396"/>
      <c r="TRI548" s="397"/>
      <c r="TRJ548" s="415"/>
      <c r="TRK548" s="393"/>
      <c r="TRL548" s="392"/>
      <c r="TRM548" s="395"/>
      <c r="TRN548" s="396"/>
      <c r="TRO548" s="397"/>
      <c r="TRP548" s="415"/>
      <c r="TRQ548" s="393"/>
      <c r="TRR548" s="392"/>
      <c r="TRS548" s="395"/>
      <c r="TRT548" s="396"/>
      <c r="TRU548" s="397"/>
      <c r="TRV548" s="415"/>
      <c r="TRW548" s="393"/>
      <c r="TRX548" s="392"/>
      <c r="TRY548" s="395"/>
      <c r="TRZ548" s="396"/>
      <c r="TSA548" s="397"/>
      <c r="TSB548" s="415"/>
      <c r="TSC548" s="393"/>
      <c r="TSD548" s="392"/>
      <c r="TSE548" s="395"/>
      <c r="TSF548" s="396"/>
      <c r="TSG548" s="397"/>
      <c r="TSH548" s="415"/>
      <c r="TSI548" s="393"/>
      <c r="TSJ548" s="392"/>
      <c r="TSK548" s="395"/>
      <c r="TSL548" s="396"/>
      <c r="TSM548" s="397"/>
      <c r="TSN548" s="415"/>
      <c r="TSO548" s="393"/>
      <c r="TSP548" s="392"/>
      <c r="TSQ548" s="395"/>
      <c r="TSR548" s="396"/>
      <c r="TSS548" s="397"/>
      <c r="TST548" s="415"/>
      <c r="TSU548" s="393"/>
      <c r="TSV548" s="392"/>
      <c r="TSW548" s="395"/>
      <c r="TSX548" s="396"/>
      <c r="TSY548" s="397"/>
      <c r="TSZ548" s="415"/>
      <c r="TTA548" s="393"/>
      <c r="TTB548" s="392"/>
      <c r="TTC548" s="395"/>
      <c r="TTD548" s="396"/>
      <c r="TTE548" s="397"/>
      <c r="TTF548" s="415"/>
      <c r="TTG548" s="393"/>
      <c r="TTH548" s="392"/>
      <c r="TTI548" s="395"/>
      <c r="TTJ548" s="396"/>
      <c r="TTK548" s="397"/>
      <c r="TTL548" s="415"/>
      <c r="TTM548" s="393"/>
      <c r="TTN548" s="392"/>
      <c r="TTO548" s="395"/>
      <c r="TTP548" s="396"/>
      <c r="TTQ548" s="397"/>
      <c r="TTR548" s="415"/>
      <c r="TTS548" s="393"/>
      <c r="TTT548" s="392"/>
      <c r="TTU548" s="395"/>
      <c r="TTV548" s="396"/>
      <c r="TTW548" s="397"/>
      <c r="TTX548" s="415"/>
      <c r="TTY548" s="393"/>
      <c r="TTZ548" s="392"/>
      <c r="TUA548" s="395"/>
      <c r="TUB548" s="396"/>
      <c r="TUC548" s="397"/>
      <c r="TUD548" s="415"/>
      <c r="TUE548" s="393"/>
      <c r="TUF548" s="392"/>
      <c r="TUG548" s="395"/>
      <c r="TUH548" s="396"/>
      <c r="TUI548" s="397"/>
      <c r="TUJ548" s="415"/>
      <c r="TUK548" s="393"/>
      <c r="TUL548" s="392"/>
      <c r="TUM548" s="395"/>
      <c r="TUN548" s="396"/>
      <c r="TUO548" s="397"/>
      <c r="TUP548" s="415"/>
      <c r="TUQ548" s="393"/>
      <c r="TUR548" s="392"/>
      <c r="TUS548" s="395"/>
      <c r="TUT548" s="396"/>
      <c r="TUU548" s="397"/>
      <c r="TUV548" s="415"/>
      <c r="TUW548" s="393"/>
      <c r="TUX548" s="392"/>
      <c r="TUY548" s="395"/>
      <c r="TUZ548" s="396"/>
      <c r="TVA548" s="397"/>
      <c r="TVB548" s="415"/>
      <c r="TVC548" s="393"/>
      <c r="TVD548" s="392"/>
      <c r="TVE548" s="395"/>
      <c r="TVF548" s="396"/>
      <c r="TVG548" s="397"/>
      <c r="TVH548" s="415"/>
      <c r="TVI548" s="393"/>
      <c r="TVJ548" s="392"/>
      <c r="TVK548" s="395"/>
      <c r="TVL548" s="396"/>
      <c r="TVM548" s="397"/>
      <c r="TVN548" s="415"/>
      <c r="TVO548" s="393"/>
      <c r="TVP548" s="392"/>
      <c r="TVQ548" s="395"/>
      <c r="TVR548" s="396"/>
      <c r="TVS548" s="397"/>
      <c r="TVT548" s="415"/>
      <c r="TVU548" s="393"/>
      <c r="TVV548" s="392"/>
      <c r="TVW548" s="395"/>
      <c r="TVX548" s="396"/>
      <c r="TVY548" s="397"/>
      <c r="TVZ548" s="415"/>
      <c r="TWA548" s="393"/>
      <c r="TWB548" s="392"/>
      <c r="TWC548" s="395"/>
      <c r="TWD548" s="396"/>
      <c r="TWE548" s="397"/>
      <c r="TWF548" s="415"/>
      <c r="TWG548" s="393"/>
      <c r="TWH548" s="392"/>
      <c r="TWI548" s="395"/>
      <c r="TWJ548" s="396"/>
      <c r="TWK548" s="397"/>
      <c r="TWL548" s="415"/>
      <c r="TWM548" s="393"/>
      <c r="TWN548" s="392"/>
      <c r="TWO548" s="395"/>
      <c r="TWP548" s="396"/>
      <c r="TWQ548" s="397"/>
      <c r="TWR548" s="415"/>
      <c r="TWS548" s="393"/>
      <c r="TWT548" s="392"/>
      <c r="TWU548" s="395"/>
      <c r="TWV548" s="396"/>
      <c r="TWW548" s="397"/>
      <c r="TWX548" s="415"/>
      <c r="TWY548" s="393"/>
      <c r="TWZ548" s="392"/>
      <c r="TXA548" s="395"/>
      <c r="TXB548" s="396"/>
      <c r="TXC548" s="397"/>
      <c r="TXD548" s="415"/>
      <c r="TXE548" s="393"/>
      <c r="TXF548" s="392"/>
      <c r="TXG548" s="395"/>
      <c r="TXH548" s="396"/>
      <c r="TXI548" s="397"/>
      <c r="TXJ548" s="415"/>
      <c r="TXK548" s="393"/>
      <c r="TXL548" s="392"/>
      <c r="TXM548" s="395"/>
      <c r="TXN548" s="396"/>
      <c r="TXO548" s="397"/>
      <c r="TXP548" s="415"/>
      <c r="TXQ548" s="393"/>
      <c r="TXR548" s="392"/>
      <c r="TXS548" s="395"/>
      <c r="TXT548" s="396"/>
      <c r="TXU548" s="397"/>
      <c r="TXV548" s="415"/>
      <c r="TXW548" s="393"/>
      <c r="TXX548" s="392"/>
      <c r="TXY548" s="395"/>
      <c r="TXZ548" s="396"/>
      <c r="TYA548" s="397"/>
      <c r="TYB548" s="415"/>
      <c r="TYC548" s="393"/>
      <c r="TYD548" s="392"/>
      <c r="TYE548" s="395"/>
      <c r="TYF548" s="396"/>
      <c r="TYG548" s="397"/>
      <c r="TYH548" s="415"/>
      <c r="TYI548" s="393"/>
      <c r="TYJ548" s="392"/>
      <c r="TYK548" s="395"/>
      <c r="TYL548" s="396"/>
      <c r="TYM548" s="397"/>
      <c r="TYN548" s="415"/>
      <c r="TYO548" s="393"/>
      <c r="TYP548" s="392"/>
      <c r="TYQ548" s="395"/>
      <c r="TYR548" s="396"/>
      <c r="TYS548" s="397"/>
      <c r="TYT548" s="415"/>
      <c r="TYU548" s="393"/>
      <c r="TYV548" s="392"/>
      <c r="TYW548" s="395"/>
      <c r="TYX548" s="396"/>
      <c r="TYY548" s="397"/>
      <c r="TYZ548" s="415"/>
      <c r="TZA548" s="393"/>
      <c r="TZB548" s="392"/>
      <c r="TZC548" s="395"/>
      <c r="TZD548" s="396"/>
      <c r="TZE548" s="397"/>
      <c r="TZF548" s="415"/>
      <c r="TZG548" s="393"/>
      <c r="TZH548" s="392"/>
      <c r="TZI548" s="395"/>
      <c r="TZJ548" s="396"/>
      <c r="TZK548" s="397"/>
      <c r="TZL548" s="415"/>
      <c r="TZM548" s="393"/>
      <c r="TZN548" s="392"/>
      <c r="TZO548" s="395"/>
      <c r="TZP548" s="396"/>
      <c r="TZQ548" s="397"/>
      <c r="TZR548" s="415"/>
      <c r="TZS548" s="393"/>
      <c r="TZT548" s="392"/>
      <c r="TZU548" s="395"/>
      <c r="TZV548" s="396"/>
      <c r="TZW548" s="397"/>
      <c r="TZX548" s="415"/>
      <c r="TZY548" s="393"/>
      <c r="TZZ548" s="392"/>
      <c r="UAA548" s="395"/>
      <c r="UAB548" s="396"/>
      <c r="UAC548" s="397"/>
      <c r="UAD548" s="415"/>
      <c r="UAE548" s="393"/>
      <c r="UAF548" s="392"/>
      <c r="UAG548" s="395"/>
      <c r="UAH548" s="396"/>
      <c r="UAI548" s="397"/>
      <c r="UAJ548" s="415"/>
      <c r="UAK548" s="393"/>
      <c r="UAL548" s="392"/>
      <c r="UAM548" s="395"/>
      <c r="UAN548" s="396"/>
      <c r="UAO548" s="397"/>
      <c r="UAP548" s="415"/>
      <c r="UAQ548" s="393"/>
      <c r="UAR548" s="392"/>
      <c r="UAS548" s="395"/>
      <c r="UAT548" s="396"/>
      <c r="UAU548" s="397"/>
      <c r="UAV548" s="415"/>
      <c r="UAW548" s="393"/>
      <c r="UAX548" s="392"/>
      <c r="UAY548" s="395"/>
      <c r="UAZ548" s="396"/>
      <c r="UBA548" s="397"/>
      <c r="UBB548" s="415"/>
      <c r="UBC548" s="393"/>
      <c r="UBD548" s="392"/>
      <c r="UBE548" s="395"/>
      <c r="UBF548" s="396"/>
      <c r="UBG548" s="397"/>
      <c r="UBH548" s="415"/>
      <c r="UBI548" s="393"/>
      <c r="UBJ548" s="392"/>
      <c r="UBK548" s="395"/>
      <c r="UBL548" s="396"/>
      <c r="UBM548" s="397"/>
      <c r="UBN548" s="415"/>
      <c r="UBO548" s="393"/>
      <c r="UBP548" s="392"/>
      <c r="UBQ548" s="395"/>
      <c r="UBR548" s="396"/>
      <c r="UBS548" s="397"/>
      <c r="UBT548" s="415"/>
      <c r="UBU548" s="393"/>
      <c r="UBV548" s="392"/>
      <c r="UBW548" s="395"/>
      <c r="UBX548" s="396"/>
      <c r="UBY548" s="397"/>
      <c r="UBZ548" s="415"/>
      <c r="UCA548" s="393"/>
      <c r="UCB548" s="392"/>
      <c r="UCC548" s="395"/>
      <c r="UCD548" s="396"/>
      <c r="UCE548" s="397"/>
      <c r="UCF548" s="415"/>
      <c r="UCG548" s="393"/>
      <c r="UCH548" s="392"/>
      <c r="UCI548" s="395"/>
      <c r="UCJ548" s="396"/>
      <c r="UCK548" s="397"/>
      <c r="UCL548" s="415"/>
      <c r="UCM548" s="393"/>
      <c r="UCN548" s="392"/>
      <c r="UCO548" s="395"/>
      <c r="UCP548" s="396"/>
      <c r="UCQ548" s="397"/>
      <c r="UCR548" s="415"/>
      <c r="UCS548" s="393"/>
      <c r="UCT548" s="392"/>
      <c r="UCU548" s="395"/>
      <c r="UCV548" s="396"/>
      <c r="UCW548" s="397"/>
      <c r="UCX548" s="415"/>
      <c r="UCY548" s="393"/>
      <c r="UCZ548" s="392"/>
      <c r="UDA548" s="395"/>
      <c r="UDB548" s="396"/>
      <c r="UDC548" s="397"/>
      <c r="UDD548" s="415"/>
      <c r="UDE548" s="393"/>
      <c r="UDF548" s="392"/>
      <c r="UDG548" s="395"/>
      <c r="UDH548" s="396"/>
      <c r="UDI548" s="397"/>
      <c r="UDJ548" s="415"/>
      <c r="UDK548" s="393"/>
      <c r="UDL548" s="392"/>
      <c r="UDM548" s="395"/>
      <c r="UDN548" s="396"/>
      <c r="UDO548" s="397"/>
      <c r="UDP548" s="415"/>
      <c r="UDQ548" s="393"/>
      <c r="UDR548" s="392"/>
      <c r="UDS548" s="395"/>
      <c r="UDT548" s="396"/>
      <c r="UDU548" s="397"/>
      <c r="UDV548" s="415"/>
      <c r="UDW548" s="393"/>
      <c r="UDX548" s="392"/>
      <c r="UDY548" s="395"/>
      <c r="UDZ548" s="396"/>
      <c r="UEA548" s="397"/>
      <c r="UEB548" s="415"/>
      <c r="UEC548" s="393"/>
      <c r="UED548" s="392"/>
      <c r="UEE548" s="395"/>
      <c r="UEF548" s="396"/>
      <c r="UEG548" s="397"/>
      <c r="UEH548" s="415"/>
      <c r="UEI548" s="393"/>
      <c r="UEJ548" s="392"/>
      <c r="UEK548" s="395"/>
      <c r="UEL548" s="396"/>
      <c r="UEM548" s="397"/>
      <c r="UEN548" s="415"/>
      <c r="UEO548" s="393"/>
      <c r="UEP548" s="392"/>
      <c r="UEQ548" s="395"/>
      <c r="UER548" s="396"/>
      <c r="UES548" s="397"/>
      <c r="UET548" s="415"/>
      <c r="UEU548" s="393"/>
      <c r="UEV548" s="392"/>
      <c r="UEW548" s="395"/>
      <c r="UEX548" s="396"/>
      <c r="UEY548" s="397"/>
      <c r="UEZ548" s="415"/>
      <c r="UFA548" s="393"/>
      <c r="UFB548" s="392"/>
      <c r="UFC548" s="395"/>
      <c r="UFD548" s="396"/>
      <c r="UFE548" s="397"/>
      <c r="UFF548" s="415"/>
      <c r="UFG548" s="393"/>
      <c r="UFH548" s="392"/>
      <c r="UFI548" s="395"/>
      <c r="UFJ548" s="396"/>
      <c r="UFK548" s="397"/>
      <c r="UFL548" s="415"/>
      <c r="UFM548" s="393"/>
      <c r="UFN548" s="392"/>
      <c r="UFO548" s="395"/>
      <c r="UFP548" s="396"/>
      <c r="UFQ548" s="397"/>
      <c r="UFR548" s="415"/>
      <c r="UFS548" s="393"/>
      <c r="UFT548" s="392"/>
      <c r="UFU548" s="395"/>
      <c r="UFV548" s="396"/>
      <c r="UFW548" s="397"/>
      <c r="UFX548" s="415"/>
      <c r="UFY548" s="393"/>
      <c r="UFZ548" s="392"/>
      <c r="UGA548" s="395"/>
      <c r="UGB548" s="396"/>
      <c r="UGC548" s="397"/>
      <c r="UGD548" s="415"/>
      <c r="UGE548" s="393"/>
      <c r="UGF548" s="392"/>
      <c r="UGG548" s="395"/>
      <c r="UGH548" s="396"/>
      <c r="UGI548" s="397"/>
      <c r="UGJ548" s="415"/>
      <c r="UGK548" s="393"/>
      <c r="UGL548" s="392"/>
      <c r="UGM548" s="395"/>
      <c r="UGN548" s="396"/>
      <c r="UGO548" s="397"/>
      <c r="UGP548" s="415"/>
      <c r="UGQ548" s="393"/>
      <c r="UGR548" s="392"/>
      <c r="UGS548" s="395"/>
      <c r="UGT548" s="396"/>
      <c r="UGU548" s="397"/>
      <c r="UGV548" s="415"/>
      <c r="UGW548" s="393"/>
      <c r="UGX548" s="392"/>
      <c r="UGY548" s="395"/>
      <c r="UGZ548" s="396"/>
      <c r="UHA548" s="397"/>
      <c r="UHB548" s="415"/>
      <c r="UHC548" s="393"/>
      <c r="UHD548" s="392"/>
      <c r="UHE548" s="395"/>
      <c r="UHF548" s="396"/>
      <c r="UHG548" s="397"/>
      <c r="UHH548" s="415"/>
      <c r="UHI548" s="393"/>
      <c r="UHJ548" s="392"/>
      <c r="UHK548" s="395"/>
      <c r="UHL548" s="396"/>
      <c r="UHM548" s="397"/>
      <c r="UHN548" s="415"/>
      <c r="UHO548" s="393"/>
      <c r="UHP548" s="392"/>
      <c r="UHQ548" s="395"/>
      <c r="UHR548" s="396"/>
      <c r="UHS548" s="397"/>
      <c r="UHT548" s="415"/>
      <c r="UHU548" s="393"/>
      <c r="UHV548" s="392"/>
      <c r="UHW548" s="395"/>
      <c r="UHX548" s="396"/>
      <c r="UHY548" s="397"/>
      <c r="UHZ548" s="415"/>
      <c r="UIA548" s="393"/>
      <c r="UIB548" s="392"/>
      <c r="UIC548" s="395"/>
      <c r="UID548" s="396"/>
      <c r="UIE548" s="397"/>
      <c r="UIF548" s="415"/>
      <c r="UIG548" s="393"/>
      <c r="UIH548" s="392"/>
      <c r="UII548" s="395"/>
      <c r="UIJ548" s="396"/>
      <c r="UIK548" s="397"/>
      <c r="UIL548" s="415"/>
      <c r="UIM548" s="393"/>
      <c r="UIN548" s="392"/>
      <c r="UIO548" s="395"/>
      <c r="UIP548" s="396"/>
      <c r="UIQ548" s="397"/>
      <c r="UIR548" s="415"/>
      <c r="UIS548" s="393"/>
      <c r="UIT548" s="392"/>
      <c r="UIU548" s="395"/>
      <c r="UIV548" s="396"/>
      <c r="UIW548" s="397"/>
      <c r="UIX548" s="415"/>
      <c r="UIY548" s="393"/>
      <c r="UIZ548" s="392"/>
      <c r="UJA548" s="395"/>
      <c r="UJB548" s="396"/>
      <c r="UJC548" s="397"/>
      <c r="UJD548" s="415"/>
      <c r="UJE548" s="393"/>
      <c r="UJF548" s="392"/>
      <c r="UJG548" s="395"/>
      <c r="UJH548" s="396"/>
      <c r="UJI548" s="397"/>
      <c r="UJJ548" s="415"/>
      <c r="UJK548" s="393"/>
      <c r="UJL548" s="392"/>
      <c r="UJM548" s="395"/>
      <c r="UJN548" s="396"/>
      <c r="UJO548" s="397"/>
      <c r="UJP548" s="415"/>
      <c r="UJQ548" s="393"/>
      <c r="UJR548" s="392"/>
      <c r="UJS548" s="395"/>
      <c r="UJT548" s="396"/>
      <c r="UJU548" s="397"/>
      <c r="UJV548" s="415"/>
      <c r="UJW548" s="393"/>
      <c r="UJX548" s="392"/>
      <c r="UJY548" s="395"/>
      <c r="UJZ548" s="396"/>
      <c r="UKA548" s="397"/>
      <c r="UKB548" s="415"/>
      <c r="UKC548" s="393"/>
      <c r="UKD548" s="392"/>
      <c r="UKE548" s="395"/>
      <c r="UKF548" s="396"/>
      <c r="UKG548" s="397"/>
      <c r="UKH548" s="415"/>
      <c r="UKI548" s="393"/>
      <c r="UKJ548" s="392"/>
      <c r="UKK548" s="395"/>
      <c r="UKL548" s="396"/>
      <c r="UKM548" s="397"/>
      <c r="UKN548" s="415"/>
      <c r="UKO548" s="393"/>
      <c r="UKP548" s="392"/>
      <c r="UKQ548" s="395"/>
      <c r="UKR548" s="396"/>
      <c r="UKS548" s="397"/>
      <c r="UKT548" s="415"/>
      <c r="UKU548" s="393"/>
      <c r="UKV548" s="392"/>
      <c r="UKW548" s="395"/>
      <c r="UKX548" s="396"/>
      <c r="UKY548" s="397"/>
      <c r="UKZ548" s="415"/>
      <c r="ULA548" s="393"/>
      <c r="ULB548" s="392"/>
      <c r="ULC548" s="395"/>
      <c r="ULD548" s="396"/>
      <c r="ULE548" s="397"/>
      <c r="ULF548" s="415"/>
      <c r="ULG548" s="393"/>
      <c r="ULH548" s="392"/>
      <c r="ULI548" s="395"/>
      <c r="ULJ548" s="396"/>
      <c r="ULK548" s="397"/>
      <c r="ULL548" s="415"/>
      <c r="ULM548" s="393"/>
      <c r="ULN548" s="392"/>
      <c r="ULO548" s="395"/>
      <c r="ULP548" s="396"/>
      <c r="ULQ548" s="397"/>
      <c r="ULR548" s="415"/>
      <c r="ULS548" s="393"/>
      <c r="ULT548" s="392"/>
      <c r="ULU548" s="395"/>
      <c r="ULV548" s="396"/>
      <c r="ULW548" s="397"/>
      <c r="ULX548" s="415"/>
      <c r="ULY548" s="393"/>
      <c r="ULZ548" s="392"/>
      <c r="UMA548" s="395"/>
      <c r="UMB548" s="396"/>
      <c r="UMC548" s="397"/>
      <c r="UMD548" s="415"/>
      <c r="UME548" s="393"/>
      <c r="UMF548" s="392"/>
      <c r="UMG548" s="395"/>
      <c r="UMH548" s="396"/>
      <c r="UMI548" s="397"/>
      <c r="UMJ548" s="415"/>
      <c r="UMK548" s="393"/>
      <c r="UML548" s="392"/>
      <c r="UMM548" s="395"/>
      <c r="UMN548" s="396"/>
      <c r="UMO548" s="397"/>
      <c r="UMP548" s="415"/>
      <c r="UMQ548" s="393"/>
      <c r="UMR548" s="392"/>
      <c r="UMS548" s="395"/>
      <c r="UMT548" s="396"/>
      <c r="UMU548" s="397"/>
      <c r="UMV548" s="415"/>
      <c r="UMW548" s="393"/>
      <c r="UMX548" s="392"/>
      <c r="UMY548" s="395"/>
      <c r="UMZ548" s="396"/>
      <c r="UNA548" s="397"/>
      <c r="UNB548" s="415"/>
      <c r="UNC548" s="393"/>
      <c r="UND548" s="392"/>
      <c r="UNE548" s="395"/>
      <c r="UNF548" s="396"/>
      <c r="UNG548" s="397"/>
      <c r="UNH548" s="415"/>
      <c r="UNI548" s="393"/>
      <c r="UNJ548" s="392"/>
      <c r="UNK548" s="395"/>
      <c r="UNL548" s="396"/>
      <c r="UNM548" s="397"/>
      <c r="UNN548" s="415"/>
      <c r="UNO548" s="393"/>
      <c r="UNP548" s="392"/>
      <c r="UNQ548" s="395"/>
      <c r="UNR548" s="396"/>
      <c r="UNS548" s="397"/>
      <c r="UNT548" s="415"/>
      <c r="UNU548" s="393"/>
      <c r="UNV548" s="392"/>
      <c r="UNW548" s="395"/>
      <c r="UNX548" s="396"/>
      <c r="UNY548" s="397"/>
      <c r="UNZ548" s="415"/>
      <c r="UOA548" s="393"/>
      <c r="UOB548" s="392"/>
      <c r="UOC548" s="395"/>
      <c r="UOD548" s="396"/>
      <c r="UOE548" s="397"/>
      <c r="UOF548" s="415"/>
      <c r="UOG548" s="393"/>
      <c r="UOH548" s="392"/>
      <c r="UOI548" s="395"/>
      <c r="UOJ548" s="396"/>
      <c r="UOK548" s="397"/>
      <c r="UOL548" s="415"/>
      <c r="UOM548" s="393"/>
      <c r="UON548" s="392"/>
      <c r="UOO548" s="395"/>
      <c r="UOP548" s="396"/>
      <c r="UOQ548" s="397"/>
      <c r="UOR548" s="415"/>
      <c r="UOS548" s="393"/>
      <c r="UOT548" s="392"/>
      <c r="UOU548" s="395"/>
      <c r="UOV548" s="396"/>
      <c r="UOW548" s="397"/>
      <c r="UOX548" s="415"/>
      <c r="UOY548" s="393"/>
      <c r="UOZ548" s="392"/>
      <c r="UPA548" s="395"/>
      <c r="UPB548" s="396"/>
      <c r="UPC548" s="397"/>
      <c r="UPD548" s="415"/>
      <c r="UPE548" s="393"/>
      <c r="UPF548" s="392"/>
      <c r="UPG548" s="395"/>
      <c r="UPH548" s="396"/>
      <c r="UPI548" s="397"/>
      <c r="UPJ548" s="415"/>
      <c r="UPK548" s="393"/>
      <c r="UPL548" s="392"/>
      <c r="UPM548" s="395"/>
      <c r="UPN548" s="396"/>
      <c r="UPO548" s="397"/>
      <c r="UPP548" s="415"/>
      <c r="UPQ548" s="393"/>
      <c r="UPR548" s="392"/>
      <c r="UPS548" s="395"/>
      <c r="UPT548" s="396"/>
      <c r="UPU548" s="397"/>
      <c r="UPV548" s="415"/>
      <c r="UPW548" s="393"/>
      <c r="UPX548" s="392"/>
      <c r="UPY548" s="395"/>
      <c r="UPZ548" s="396"/>
      <c r="UQA548" s="397"/>
      <c r="UQB548" s="415"/>
      <c r="UQC548" s="393"/>
      <c r="UQD548" s="392"/>
      <c r="UQE548" s="395"/>
      <c r="UQF548" s="396"/>
      <c r="UQG548" s="397"/>
      <c r="UQH548" s="415"/>
      <c r="UQI548" s="393"/>
      <c r="UQJ548" s="392"/>
      <c r="UQK548" s="395"/>
      <c r="UQL548" s="396"/>
      <c r="UQM548" s="397"/>
      <c r="UQN548" s="415"/>
      <c r="UQO548" s="393"/>
      <c r="UQP548" s="392"/>
      <c r="UQQ548" s="395"/>
      <c r="UQR548" s="396"/>
      <c r="UQS548" s="397"/>
      <c r="UQT548" s="415"/>
      <c r="UQU548" s="393"/>
      <c r="UQV548" s="392"/>
      <c r="UQW548" s="395"/>
      <c r="UQX548" s="396"/>
      <c r="UQY548" s="397"/>
      <c r="UQZ548" s="415"/>
      <c r="URA548" s="393"/>
      <c r="URB548" s="392"/>
      <c r="URC548" s="395"/>
      <c r="URD548" s="396"/>
      <c r="URE548" s="397"/>
      <c r="URF548" s="415"/>
      <c r="URG548" s="393"/>
      <c r="URH548" s="392"/>
      <c r="URI548" s="395"/>
      <c r="URJ548" s="396"/>
      <c r="URK548" s="397"/>
      <c r="URL548" s="415"/>
      <c r="URM548" s="393"/>
      <c r="URN548" s="392"/>
      <c r="URO548" s="395"/>
      <c r="URP548" s="396"/>
      <c r="URQ548" s="397"/>
      <c r="URR548" s="415"/>
      <c r="URS548" s="393"/>
      <c r="URT548" s="392"/>
      <c r="URU548" s="395"/>
      <c r="URV548" s="396"/>
      <c r="URW548" s="397"/>
      <c r="URX548" s="415"/>
      <c r="URY548" s="393"/>
      <c r="URZ548" s="392"/>
      <c r="USA548" s="395"/>
      <c r="USB548" s="396"/>
      <c r="USC548" s="397"/>
      <c r="USD548" s="415"/>
      <c r="USE548" s="393"/>
      <c r="USF548" s="392"/>
      <c r="USG548" s="395"/>
      <c r="USH548" s="396"/>
      <c r="USI548" s="397"/>
      <c r="USJ548" s="415"/>
      <c r="USK548" s="393"/>
      <c r="USL548" s="392"/>
      <c r="USM548" s="395"/>
      <c r="USN548" s="396"/>
      <c r="USO548" s="397"/>
      <c r="USP548" s="415"/>
      <c r="USQ548" s="393"/>
      <c r="USR548" s="392"/>
      <c r="USS548" s="395"/>
      <c r="UST548" s="396"/>
      <c r="USU548" s="397"/>
      <c r="USV548" s="415"/>
      <c r="USW548" s="393"/>
      <c r="USX548" s="392"/>
      <c r="USY548" s="395"/>
      <c r="USZ548" s="396"/>
      <c r="UTA548" s="397"/>
      <c r="UTB548" s="415"/>
      <c r="UTC548" s="393"/>
      <c r="UTD548" s="392"/>
      <c r="UTE548" s="395"/>
      <c r="UTF548" s="396"/>
      <c r="UTG548" s="397"/>
      <c r="UTH548" s="415"/>
      <c r="UTI548" s="393"/>
      <c r="UTJ548" s="392"/>
      <c r="UTK548" s="395"/>
      <c r="UTL548" s="396"/>
      <c r="UTM548" s="397"/>
      <c r="UTN548" s="415"/>
      <c r="UTO548" s="393"/>
      <c r="UTP548" s="392"/>
      <c r="UTQ548" s="395"/>
      <c r="UTR548" s="396"/>
      <c r="UTS548" s="397"/>
      <c r="UTT548" s="415"/>
      <c r="UTU548" s="393"/>
      <c r="UTV548" s="392"/>
      <c r="UTW548" s="395"/>
      <c r="UTX548" s="396"/>
      <c r="UTY548" s="397"/>
      <c r="UTZ548" s="415"/>
      <c r="UUA548" s="393"/>
      <c r="UUB548" s="392"/>
      <c r="UUC548" s="395"/>
      <c r="UUD548" s="396"/>
      <c r="UUE548" s="397"/>
      <c r="UUF548" s="415"/>
      <c r="UUG548" s="393"/>
      <c r="UUH548" s="392"/>
      <c r="UUI548" s="395"/>
      <c r="UUJ548" s="396"/>
      <c r="UUK548" s="397"/>
      <c r="UUL548" s="415"/>
      <c r="UUM548" s="393"/>
      <c r="UUN548" s="392"/>
      <c r="UUO548" s="395"/>
      <c r="UUP548" s="396"/>
      <c r="UUQ548" s="397"/>
      <c r="UUR548" s="415"/>
      <c r="UUS548" s="393"/>
      <c r="UUT548" s="392"/>
      <c r="UUU548" s="395"/>
      <c r="UUV548" s="396"/>
      <c r="UUW548" s="397"/>
      <c r="UUX548" s="415"/>
      <c r="UUY548" s="393"/>
      <c r="UUZ548" s="392"/>
      <c r="UVA548" s="395"/>
      <c r="UVB548" s="396"/>
      <c r="UVC548" s="397"/>
      <c r="UVD548" s="415"/>
      <c r="UVE548" s="393"/>
      <c r="UVF548" s="392"/>
      <c r="UVG548" s="395"/>
      <c r="UVH548" s="396"/>
      <c r="UVI548" s="397"/>
      <c r="UVJ548" s="415"/>
      <c r="UVK548" s="393"/>
      <c r="UVL548" s="392"/>
      <c r="UVM548" s="395"/>
      <c r="UVN548" s="396"/>
      <c r="UVO548" s="397"/>
      <c r="UVP548" s="415"/>
      <c r="UVQ548" s="393"/>
      <c r="UVR548" s="392"/>
      <c r="UVS548" s="395"/>
      <c r="UVT548" s="396"/>
      <c r="UVU548" s="397"/>
      <c r="UVV548" s="415"/>
      <c r="UVW548" s="393"/>
      <c r="UVX548" s="392"/>
      <c r="UVY548" s="395"/>
      <c r="UVZ548" s="396"/>
      <c r="UWA548" s="397"/>
      <c r="UWB548" s="415"/>
      <c r="UWC548" s="393"/>
      <c r="UWD548" s="392"/>
      <c r="UWE548" s="395"/>
      <c r="UWF548" s="396"/>
      <c r="UWG548" s="397"/>
      <c r="UWH548" s="415"/>
      <c r="UWI548" s="393"/>
      <c r="UWJ548" s="392"/>
      <c r="UWK548" s="395"/>
      <c r="UWL548" s="396"/>
      <c r="UWM548" s="397"/>
      <c r="UWN548" s="415"/>
      <c r="UWO548" s="393"/>
      <c r="UWP548" s="392"/>
      <c r="UWQ548" s="395"/>
      <c r="UWR548" s="396"/>
      <c r="UWS548" s="397"/>
      <c r="UWT548" s="415"/>
      <c r="UWU548" s="393"/>
      <c r="UWV548" s="392"/>
      <c r="UWW548" s="395"/>
      <c r="UWX548" s="396"/>
      <c r="UWY548" s="397"/>
      <c r="UWZ548" s="415"/>
      <c r="UXA548" s="393"/>
      <c r="UXB548" s="392"/>
      <c r="UXC548" s="395"/>
      <c r="UXD548" s="396"/>
      <c r="UXE548" s="397"/>
      <c r="UXF548" s="415"/>
      <c r="UXG548" s="393"/>
      <c r="UXH548" s="392"/>
      <c r="UXI548" s="395"/>
      <c r="UXJ548" s="396"/>
      <c r="UXK548" s="397"/>
      <c r="UXL548" s="415"/>
      <c r="UXM548" s="393"/>
      <c r="UXN548" s="392"/>
      <c r="UXO548" s="395"/>
      <c r="UXP548" s="396"/>
      <c r="UXQ548" s="397"/>
      <c r="UXR548" s="415"/>
      <c r="UXS548" s="393"/>
      <c r="UXT548" s="392"/>
      <c r="UXU548" s="395"/>
      <c r="UXV548" s="396"/>
      <c r="UXW548" s="397"/>
      <c r="UXX548" s="415"/>
      <c r="UXY548" s="393"/>
      <c r="UXZ548" s="392"/>
      <c r="UYA548" s="395"/>
      <c r="UYB548" s="396"/>
      <c r="UYC548" s="397"/>
      <c r="UYD548" s="415"/>
      <c r="UYE548" s="393"/>
      <c r="UYF548" s="392"/>
      <c r="UYG548" s="395"/>
      <c r="UYH548" s="396"/>
      <c r="UYI548" s="397"/>
      <c r="UYJ548" s="415"/>
      <c r="UYK548" s="393"/>
      <c r="UYL548" s="392"/>
      <c r="UYM548" s="395"/>
      <c r="UYN548" s="396"/>
      <c r="UYO548" s="397"/>
      <c r="UYP548" s="415"/>
      <c r="UYQ548" s="393"/>
      <c r="UYR548" s="392"/>
      <c r="UYS548" s="395"/>
      <c r="UYT548" s="396"/>
      <c r="UYU548" s="397"/>
      <c r="UYV548" s="415"/>
      <c r="UYW548" s="393"/>
      <c r="UYX548" s="392"/>
      <c r="UYY548" s="395"/>
      <c r="UYZ548" s="396"/>
      <c r="UZA548" s="397"/>
      <c r="UZB548" s="415"/>
      <c r="UZC548" s="393"/>
      <c r="UZD548" s="392"/>
      <c r="UZE548" s="395"/>
      <c r="UZF548" s="396"/>
      <c r="UZG548" s="397"/>
      <c r="UZH548" s="415"/>
      <c r="UZI548" s="393"/>
      <c r="UZJ548" s="392"/>
      <c r="UZK548" s="395"/>
      <c r="UZL548" s="396"/>
      <c r="UZM548" s="397"/>
      <c r="UZN548" s="415"/>
      <c r="UZO548" s="393"/>
      <c r="UZP548" s="392"/>
      <c r="UZQ548" s="395"/>
      <c r="UZR548" s="396"/>
      <c r="UZS548" s="397"/>
      <c r="UZT548" s="415"/>
      <c r="UZU548" s="393"/>
      <c r="UZV548" s="392"/>
      <c r="UZW548" s="395"/>
      <c r="UZX548" s="396"/>
      <c r="UZY548" s="397"/>
      <c r="UZZ548" s="415"/>
      <c r="VAA548" s="393"/>
      <c r="VAB548" s="392"/>
      <c r="VAC548" s="395"/>
      <c r="VAD548" s="396"/>
      <c r="VAE548" s="397"/>
      <c r="VAF548" s="415"/>
      <c r="VAG548" s="393"/>
      <c r="VAH548" s="392"/>
      <c r="VAI548" s="395"/>
      <c r="VAJ548" s="396"/>
      <c r="VAK548" s="397"/>
      <c r="VAL548" s="415"/>
      <c r="VAM548" s="393"/>
      <c r="VAN548" s="392"/>
      <c r="VAO548" s="395"/>
      <c r="VAP548" s="396"/>
      <c r="VAQ548" s="397"/>
      <c r="VAR548" s="415"/>
      <c r="VAS548" s="393"/>
      <c r="VAT548" s="392"/>
      <c r="VAU548" s="395"/>
      <c r="VAV548" s="396"/>
      <c r="VAW548" s="397"/>
      <c r="VAX548" s="415"/>
      <c r="VAY548" s="393"/>
      <c r="VAZ548" s="392"/>
      <c r="VBA548" s="395"/>
      <c r="VBB548" s="396"/>
      <c r="VBC548" s="397"/>
      <c r="VBD548" s="415"/>
      <c r="VBE548" s="393"/>
      <c r="VBF548" s="392"/>
      <c r="VBG548" s="395"/>
      <c r="VBH548" s="396"/>
      <c r="VBI548" s="397"/>
      <c r="VBJ548" s="415"/>
      <c r="VBK548" s="393"/>
      <c r="VBL548" s="392"/>
      <c r="VBM548" s="395"/>
      <c r="VBN548" s="396"/>
      <c r="VBO548" s="397"/>
      <c r="VBP548" s="415"/>
      <c r="VBQ548" s="393"/>
      <c r="VBR548" s="392"/>
      <c r="VBS548" s="395"/>
      <c r="VBT548" s="396"/>
      <c r="VBU548" s="397"/>
      <c r="VBV548" s="415"/>
      <c r="VBW548" s="393"/>
      <c r="VBX548" s="392"/>
      <c r="VBY548" s="395"/>
      <c r="VBZ548" s="396"/>
      <c r="VCA548" s="397"/>
      <c r="VCB548" s="415"/>
      <c r="VCC548" s="393"/>
      <c r="VCD548" s="392"/>
      <c r="VCE548" s="395"/>
      <c r="VCF548" s="396"/>
      <c r="VCG548" s="397"/>
      <c r="VCH548" s="415"/>
      <c r="VCI548" s="393"/>
      <c r="VCJ548" s="392"/>
      <c r="VCK548" s="395"/>
      <c r="VCL548" s="396"/>
      <c r="VCM548" s="397"/>
      <c r="VCN548" s="415"/>
      <c r="VCO548" s="393"/>
      <c r="VCP548" s="392"/>
      <c r="VCQ548" s="395"/>
      <c r="VCR548" s="396"/>
      <c r="VCS548" s="397"/>
      <c r="VCT548" s="415"/>
      <c r="VCU548" s="393"/>
      <c r="VCV548" s="392"/>
      <c r="VCW548" s="395"/>
      <c r="VCX548" s="396"/>
      <c r="VCY548" s="397"/>
      <c r="VCZ548" s="415"/>
      <c r="VDA548" s="393"/>
      <c r="VDB548" s="392"/>
      <c r="VDC548" s="395"/>
      <c r="VDD548" s="396"/>
      <c r="VDE548" s="397"/>
      <c r="VDF548" s="415"/>
      <c r="VDG548" s="393"/>
      <c r="VDH548" s="392"/>
      <c r="VDI548" s="395"/>
      <c r="VDJ548" s="396"/>
      <c r="VDK548" s="397"/>
      <c r="VDL548" s="415"/>
      <c r="VDM548" s="393"/>
      <c r="VDN548" s="392"/>
      <c r="VDO548" s="395"/>
      <c r="VDP548" s="396"/>
      <c r="VDQ548" s="397"/>
      <c r="VDR548" s="415"/>
      <c r="VDS548" s="393"/>
      <c r="VDT548" s="392"/>
      <c r="VDU548" s="395"/>
      <c r="VDV548" s="396"/>
      <c r="VDW548" s="397"/>
      <c r="VDX548" s="415"/>
      <c r="VDY548" s="393"/>
      <c r="VDZ548" s="392"/>
      <c r="VEA548" s="395"/>
      <c r="VEB548" s="396"/>
      <c r="VEC548" s="397"/>
      <c r="VED548" s="415"/>
      <c r="VEE548" s="393"/>
      <c r="VEF548" s="392"/>
      <c r="VEG548" s="395"/>
      <c r="VEH548" s="396"/>
      <c r="VEI548" s="397"/>
      <c r="VEJ548" s="415"/>
      <c r="VEK548" s="393"/>
      <c r="VEL548" s="392"/>
      <c r="VEM548" s="395"/>
      <c r="VEN548" s="396"/>
      <c r="VEO548" s="397"/>
      <c r="VEP548" s="415"/>
      <c r="VEQ548" s="393"/>
      <c r="VER548" s="392"/>
      <c r="VES548" s="395"/>
      <c r="VET548" s="396"/>
      <c r="VEU548" s="397"/>
      <c r="VEV548" s="415"/>
      <c r="VEW548" s="393"/>
      <c r="VEX548" s="392"/>
      <c r="VEY548" s="395"/>
      <c r="VEZ548" s="396"/>
      <c r="VFA548" s="397"/>
      <c r="VFB548" s="415"/>
      <c r="VFC548" s="393"/>
      <c r="VFD548" s="392"/>
      <c r="VFE548" s="395"/>
      <c r="VFF548" s="396"/>
      <c r="VFG548" s="397"/>
      <c r="VFH548" s="415"/>
      <c r="VFI548" s="393"/>
      <c r="VFJ548" s="392"/>
      <c r="VFK548" s="395"/>
      <c r="VFL548" s="396"/>
      <c r="VFM548" s="397"/>
      <c r="VFN548" s="415"/>
      <c r="VFO548" s="393"/>
      <c r="VFP548" s="392"/>
      <c r="VFQ548" s="395"/>
      <c r="VFR548" s="396"/>
      <c r="VFS548" s="397"/>
      <c r="VFT548" s="415"/>
      <c r="VFU548" s="393"/>
      <c r="VFV548" s="392"/>
      <c r="VFW548" s="395"/>
      <c r="VFX548" s="396"/>
      <c r="VFY548" s="397"/>
      <c r="VFZ548" s="415"/>
      <c r="VGA548" s="393"/>
      <c r="VGB548" s="392"/>
      <c r="VGC548" s="395"/>
      <c r="VGD548" s="396"/>
      <c r="VGE548" s="397"/>
      <c r="VGF548" s="415"/>
      <c r="VGG548" s="393"/>
      <c r="VGH548" s="392"/>
      <c r="VGI548" s="395"/>
      <c r="VGJ548" s="396"/>
      <c r="VGK548" s="397"/>
      <c r="VGL548" s="415"/>
      <c r="VGM548" s="393"/>
      <c r="VGN548" s="392"/>
      <c r="VGO548" s="395"/>
      <c r="VGP548" s="396"/>
      <c r="VGQ548" s="397"/>
      <c r="VGR548" s="415"/>
      <c r="VGS548" s="393"/>
      <c r="VGT548" s="392"/>
      <c r="VGU548" s="395"/>
      <c r="VGV548" s="396"/>
      <c r="VGW548" s="397"/>
      <c r="VGX548" s="415"/>
      <c r="VGY548" s="393"/>
      <c r="VGZ548" s="392"/>
      <c r="VHA548" s="395"/>
      <c r="VHB548" s="396"/>
      <c r="VHC548" s="397"/>
      <c r="VHD548" s="415"/>
      <c r="VHE548" s="393"/>
      <c r="VHF548" s="392"/>
      <c r="VHG548" s="395"/>
      <c r="VHH548" s="396"/>
      <c r="VHI548" s="397"/>
      <c r="VHJ548" s="415"/>
      <c r="VHK548" s="393"/>
      <c r="VHL548" s="392"/>
      <c r="VHM548" s="395"/>
      <c r="VHN548" s="396"/>
      <c r="VHO548" s="397"/>
      <c r="VHP548" s="415"/>
      <c r="VHQ548" s="393"/>
      <c r="VHR548" s="392"/>
      <c r="VHS548" s="395"/>
      <c r="VHT548" s="396"/>
      <c r="VHU548" s="397"/>
      <c r="VHV548" s="415"/>
      <c r="VHW548" s="393"/>
      <c r="VHX548" s="392"/>
      <c r="VHY548" s="395"/>
      <c r="VHZ548" s="396"/>
      <c r="VIA548" s="397"/>
      <c r="VIB548" s="415"/>
      <c r="VIC548" s="393"/>
      <c r="VID548" s="392"/>
      <c r="VIE548" s="395"/>
      <c r="VIF548" s="396"/>
      <c r="VIG548" s="397"/>
      <c r="VIH548" s="415"/>
      <c r="VII548" s="393"/>
      <c r="VIJ548" s="392"/>
      <c r="VIK548" s="395"/>
      <c r="VIL548" s="396"/>
      <c r="VIM548" s="397"/>
      <c r="VIN548" s="415"/>
      <c r="VIO548" s="393"/>
      <c r="VIP548" s="392"/>
      <c r="VIQ548" s="395"/>
      <c r="VIR548" s="396"/>
      <c r="VIS548" s="397"/>
      <c r="VIT548" s="415"/>
      <c r="VIU548" s="393"/>
      <c r="VIV548" s="392"/>
      <c r="VIW548" s="395"/>
      <c r="VIX548" s="396"/>
      <c r="VIY548" s="397"/>
      <c r="VIZ548" s="415"/>
      <c r="VJA548" s="393"/>
      <c r="VJB548" s="392"/>
      <c r="VJC548" s="395"/>
      <c r="VJD548" s="396"/>
      <c r="VJE548" s="397"/>
      <c r="VJF548" s="415"/>
      <c r="VJG548" s="393"/>
      <c r="VJH548" s="392"/>
      <c r="VJI548" s="395"/>
      <c r="VJJ548" s="396"/>
      <c r="VJK548" s="397"/>
      <c r="VJL548" s="415"/>
      <c r="VJM548" s="393"/>
      <c r="VJN548" s="392"/>
      <c r="VJO548" s="395"/>
      <c r="VJP548" s="396"/>
      <c r="VJQ548" s="397"/>
      <c r="VJR548" s="415"/>
      <c r="VJS548" s="393"/>
      <c r="VJT548" s="392"/>
      <c r="VJU548" s="395"/>
      <c r="VJV548" s="396"/>
      <c r="VJW548" s="397"/>
      <c r="VJX548" s="415"/>
      <c r="VJY548" s="393"/>
      <c r="VJZ548" s="392"/>
      <c r="VKA548" s="395"/>
      <c r="VKB548" s="396"/>
      <c r="VKC548" s="397"/>
      <c r="VKD548" s="415"/>
      <c r="VKE548" s="393"/>
      <c r="VKF548" s="392"/>
      <c r="VKG548" s="395"/>
      <c r="VKH548" s="396"/>
      <c r="VKI548" s="397"/>
      <c r="VKJ548" s="415"/>
      <c r="VKK548" s="393"/>
      <c r="VKL548" s="392"/>
      <c r="VKM548" s="395"/>
      <c r="VKN548" s="396"/>
      <c r="VKO548" s="397"/>
      <c r="VKP548" s="415"/>
      <c r="VKQ548" s="393"/>
      <c r="VKR548" s="392"/>
      <c r="VKS548" s="395"/>
      <c r="VKT548" s="396"/>
      <c r="VKU548" s="397"/>
      <c r="VKV548" s="415"/>
      <c r="VKW548" s="393"/>
      <c r="VKX548" s="392"/>
      <c r="VKY548" s="395"/>
      <c r="VKZ548" s="396"/>
      <c r="VLA548" s="397"/>
      <c r="VLB548" s="415"/>
      <c r="VLC548" s="393"/>
      <c r="VLD548" s="392"/>
      <c r="VLE548" s="395"/>
      <c r="VLF548" s="396"/>
      <c r="VLG548" s="397"/>
      <c r="VLH548" s="415"/>
      <c r="VLI548" s="393"/>
      <c r="VLJ548" s="392"/>
      <c r="VLK548" s="395"/>
      <c r="VLL548" s="396"/>
      <c r="VLM548" s="397"/>
      <c r="VLN548" s="415"/>
      <c r="VLO548" s="393"/>
      <c r="VLP548" s="392"/>
      <c r="VLQ548" s="395"/>
      <c r="VLR548" s="396"/>
      <c r="VLS548" s="397"/>
      <c r="VLT548" s="415"/>
      <c r="VLU548" s="393"/>
      <c r="VLV548" s="392"/>
      <c r="VLW548" s="395"/>
      <c r="VLX548" s="396"/>
      <c r="VLY548" s="397"/>
      <c r="VLZ548" s="415"/>
      <c r="VMA548" s="393"/>
      <c r="VMB548" s="392"/>
      <c r="VMC548" s="395"/>
      <c r="VMD548" s="396"/>
      <c r="VME548" s="397"/>
      <c r="VMF548" s="415"/>
      <c r="VMG548" s="393"/>
      <c r="VMH548" s="392"/>
      <c r="VMI548" s="395"/>
      <c r="VMJ548" s="396"/>
      <c r="VMK548" s="397"/>
      <c r="VML548" s="415"/>
      <c r="VMM548" s="393"/>
      <c r="VMN548" s="392"/>
      <c r="VMO548" s="395"/>
      <c r="VMP548" s="396"/>
      <c r="VMQ548" s="397"/>
      <c r="VMR548" s="415"/>
      <c r="VMS548" s="393"/>
      <c r="VMT548" s="392"/>
      <c r="VMU548" s="395"/>
      <c r="VMV548" s="396"/>
      <c r="VMW548" s="397"/>
      <c r="VMX548" s="415"/>
      <c r="VMY548" s="393"/>
      <c r="VMZ548" s="392"/>
      <c r="VNA548" s="395"/>
      <c r="VNB548" s="396"/>
      <c r="VNC548" s="397"/>
      <c r="VND548" s="415"/>
      <c r="VNE548" s="393"/>
      <c r="VNF548" s="392"/>
      <c r="VNG548" s="395"/>
      <c r="VNH548" s="396"/>
      <c r="VNI548" s="397"/>
      <c r="VNJ548" s="415"/>
      <c r="VNK548" s="393"/>
      <c r="VNL548" s="392"/>
      <c r="VNM548" s="395"/>
      <c r="VNN548" s="396"/>
      <c r="VNO548" s="397"/>
      <c r="VNP548" s="415"/>
      <c r="VNQ548" s="393"/>
      <c r="VNR548" s="392"/>
      <c r="VNS548" s="395"/>
      <c r="VNT548" s="396"/>
      <c r="VNU548" s="397"/>
      <c r="VNV548" s="415"/>
      <c r="VNW548" s="393"/>
      <c r="VNX548" s="392"/>
      <c r="VNY548" s="395"/>
      <c r="VNZ548" s="396"/>
      <c r="VOA548" s="397"/>
      <c r="VOB548" s="415"/>
      <c r="VOC548" s="393"/>
      <c r="VOD548" s="392"/>
      <c r="VOE548" s="395"/>
      <c r="VOF548" s="396"/>
      <c r="VOG548" s="397"/>
      <c r="VOH548" s="415"/>
      <c r="VOI548" s="393"/>
      <c r="VOJ548" s="392"/>
      <c r="VOK548" s="395"/>
      <c r="VOL548" s="396"/>
      <c r="VOM548" s="397"/>
      <c r="VON548" s="415"/>
      <c r="VOO548" s="393"/>
      <c r="VOP548" s="392"/>
      <c r="VOQ548" s="395"/>
      <c r="VOR548" s="396"/>
      <c r="VOS548" s="397"/>
      <c r="VOT548" s="415"/>
      <c r="VOU548" s="393"/>
      <c r="VOV548" s="392"/>
      <c r="VOW548" s="395"/>
      <c r="VOX548" s="396"/>
      <c r="VOY548" s="397"/>
      <c r="VOZ548" s="415"/>
      <c r="VPA548" s="393"/>
      <c r="VPB548" s="392"/>
      <c r="VPC548" s="395"/>
      <c r="VPD548" s="396"/>
      <c r="VPE548" s="397"/>
      <c r="VPF548" s="415"/>
      <c r="VPG548" s="393"/>
      <c r="VPH548" s="392"/>
      <c r="VPI548" s="395"/>
      <c r="VPJ548" s="396"/>
      <c r="VPK548" s="397"/>
      <c r="VPL548" s="415"/>
      <c r="VPM548" s="393"/>
      <c r="VPN548" s="392"/>
      <c r="VPO548" s="395"/>
      <c r="VPP548" s="396"/>
      <c r="VPQ548" s="397"/>
      <c r="VPR548" s="415"/>
      <c r="VPS548" s="393"/>
      <c r="VPT548" s="392"/>
      <c r="VPU548" s="395"/>
      <c r="VPV548" s="396"/>
      <c r="VPW548" s="397"/>
      <c r="VPX548" s="415"/>
      <c r="VPY548" s="393"/>
      <c r="VPZ548" s="392"/>
      <c r="VQA548" s="395"/>
      <c r="VQB548" s="396"/>
      <c r="VQC548" s="397"/>
      <c r="VQD548" s="415"/>
      <c r="VQE548" s="393"/>
      <c r="VQF548" s="392"/>
      <c r="VQG548" s="395"/>
      <c r="VQH548" s="396"/>
      <c r="VQI548" s="397"/>
      <c r="VQJ548" s="415"/>
      <c r="VQK548" s="393"/>
      <c r="VQL548" s="392"/>
      <c r="VQM548" s="395"/>
      <c r="VQN548" s="396"/>
      <c r="VQO548" s="397"/>
      <c r="VQP548" s="415"/>
      <c r="VQQ548" s="393"/>
      <c r="VQR548" s="392"/>
      <c r="VQS548" s="395"/>
      <c r="VQT548" s="396"/>
      <c r="VQU548" s="397"/>
      <c r="VQV548" s="415"/>
      <c r="VQW548" s="393"/>
      <c r="VQX548" s="392"/>
      <c r="VQY548" s="395"/>
      <c r="VQZ548" s="396"/>
      <c r="VRA548" s="397"/>
      <c r="VRB548" s="415"/>
      <c r="VRC548" s="393"/>
      <c r="VRD548" s="392"/>
      <c r="VRE548" s="395"/>
      <c r="VRF548" s="396"/>
      <c r="VRG548" s="397"/>
      <c r="VRH548" s="415"/>
      <c r="VRI548" s="393"/>
      <c r="VRJ548" s="392"/>
      <c r="VRK548" s="395"/>
      <c r="VRL548" s="396"/>
      <c r="VRM548" s="397"/>
      <c r="VRN548" s="415"/>
      <c r="VRO548" s="393"/>
      <c r="VRP548" s="392"/>
      <c r="VRQ548" s="395"/>
      <c r="VRR548" s="396"/>
      <c r="VRS548" s="397"/>
      <c r="VRT548" s="415"/>
      <c r="VRU548" s="393"/>
      <c r="VRV548" s="392"/>
      <c r="VRW548" s="395"/>
      <c r="VRX548" s="396"/>
      <c r="VRY548" s="397"/>
      <c r="VRZ548" s="415"/>
      <c r="VSA548" s="393"/>
      <c r="VSB548" s="392"/>
      <c r="VSC548" s="395"/>
      <c r="VSD548" s="396"/>
      <c r="VSE548" s="397"/>
      <c r="VSF548" s="415"/>
      <c r="VSG548" s="393"/>
      <c r="VSH548" s="392"/>
      <c r="VSI548" s="395"/>
      <c r="VSJ548" s="396"/>
      <c r="VSK548" s="397"/>
      <c r="VSL548" s="415"/>
      <c r="VSM548" s="393"/>
      <c r="VSN548" s="392"/>
      <c r="VSO548" s="395"/>
      <c r="VSP548" s="396"/>
      <c r="VSQ548" s="397"/>
      <c r="VSR548" s="415"/>
      <c r="VSS548" s="393"/>
      <c r="VST548" s="392"/>
      <c r="VSU548" s="395"/>
      <c r="VSV548" s="396"/>
      <c r="VSW548" s="397"/>
      <c r="VSX548" s="415"/>
      <c r="VSY548" s="393"/>
      <c r="VSZ548" s="392"/>
      <c r="VTA548" s="395"/>
      <c r="VTB548" s="396"/>
      <c r="VTC548" s="397"/>
      <c r="VTD548" s="415"/>
      <c r="VTE548" s="393"/>
      <c r="VTF548" s="392"/>
      <c r="VTG548" s="395"/>
      <c r="VTH548" s="396"/>
      <c r="VTI548" s="397"/>
      <c r="VTJ548" s="415"/>
      <c r="VTK548" s="393"/>
      <c r="VTL548" s="392"/>
      <c r="VTM548" s="395"/>
      <c r="VTN548" s="396"/>
      <c r="VTO548" s="397"/>
      <c r="VTP548" s="415"/>
      <c r="VTQ548" s="393"/>
      <c r="VTR548" s="392"/>
      <c r="VTS548" s="395"/>
      <c r="VTT548" s="396"/>
      <c r="VTU548" s="397"/>
      <c r="VTV548" s="415"/>
      <c r="VTW548" s="393"/>
      <c r="VTX548" s="392"/>
      <c r="VTY548" s="395"/>
      <c r="VTZ548" s="396"/>
      <c r="VUA548" s="397"/>
      <c r="VUB548" s="415"/>
      <c r="VUC548" s="393"/>
      <c r="VUD548" s="392"/>
      <c r="VUE548" s="395"/>
      <c r="VUF548" s="396"/>
      <c r="VUG548" s="397"/>
      <c r="VUH548" s="415"/>
      <c r="VUI548" s="393"/>
      <c r="VUJ548" s="392"/>
      <c r="VUK548" s="395"/>
      <c r="VUL548" s="396"/>
      <c r="VUM548" s="397"/>
      <c r="VUN548" s="415"/>
      <c r="VUO548" s="393"/>
      <c r="VUP548" s="392"/>
      <c r="VUQ548" s="395"/>
      <c r="VUR548" s="396"/>
      <c r="VUS548" s="397"/>
      <c r="VUT548" s="415"/>
      <c r="VUU548" s="393"/>
      <c r="VUV548" s="392"/>
      <c r="VUW548" s="395"/>
      <c r="VUX548" s="396"/>
      <c r="VUY548" s="397"/>
      <c r="VUZ548" s="415"/>
      <c r="VVA548" s="393"/>
      <c r="VVB548" s="392"/>
      <c r="VVC548" s="395"/>
      <c r="VVD548" s="396"/>
      <c r="VVE548" s="397"/>
      <c r="VVF548" s="415"/>
      <c r="VVG548" s="393"/>
      <c r="VVH548" s="392"/>
      <c r="VVI548" s="395"/>
      <c r="VVJ548" s="396"/>
      <c r="VVK548" s="397"/>
      <c r="VVL548" s="415"/>
      <c r="VVM548" s="393"/>
      <c r="VVN548" s="392"/>
      <c r="VVO548" s="395"/>
      <c r="VVP548" s="396"/>
      <c r="VVQ548" s="397"/>
      <c r="VVR548" s="415"/>
      <c r="VVS548" s="393"/>
      <c r="VVT548" s="392"/>
      <c r="VVU548" s="395"/>
      <c r="VVV548" s="396"/>
      <c r="VVW548" s="397"/>
      <c r="VVX548" s="415"/>
      <c r="VVY548" s="393"/>
      <c r="VVZ548" s="392"/>
      <c r="VWA548" s="395"/>
      <c r="VWB548" s="396"/>
      <c r="VWC548" s="397"/>
      <c r="VWD548" s="415"/>
      <c r="VWE548" s="393"/>
      <c r="VWF548" s="392"/>
      <c r="VWG548" s="395"/>
      <c r="VWH548" s="396"/>
      <c r="VWI548" s="397"/>
      <c r="VWJ548" s="415"/>
      <c r="VWK548" s="393"/>
      <c r="VWL548" s="392"/>
      <c r="VWM548" s="395"/>
      <c r="VWN548" s="396"/>
      <c r="VWO548" s="397"/>
      <c r="VWP548" s="415"/>
      <c r="VWQ548" s="393"/>
      <c r="VWR548" s="392"/>
      <c r="VWS548" s="395"/>
      <c r="VWT548" s="396"/>
      <c r="VWU548" s="397"/>
      <c r="VWV548" s="415"/>
      <c r="VWW548" s="393"/>
      <c r="VWX548" s="392"/>
      <c r="VWY548" s="395"/>
      <c r="VWZ548" s="396"/>
      <c r="VXA548" s="397"/>
      <c r="VXB548" s="415"/>
      <c r="VXC548" s="393"/>
      <c r="VXD548" s="392"/>
      <c r="VXE548" s="395"/>
      <c r="VXF548" s="396"/>
      <c r="VXG548" s="397"/>
      <c r="VXH548" s="415"/>
      <c r="VXI548" s="393"/>
      <c r="VXJ548" s="392"/>
      <c r="VXK548" s="395"/>
      <c r="VXL548" s="396"/>
      <c r="VXM548" s="397"/>
      <c r="VXN548" s="415"/>
      <c r="VXO548" s="393"/>
      <c r="VXP548" s="392"/>
      <c r="VXQ548" s="395"/>
      <c r="VXR548" s="396"/>
      <c r="VXS548" s="397"/>
      <c r="VXT548" s="415"/>
      <c r="VXU548" s="393"/>
      <c r="VXV548" s="392"/>
      <c r="VXW548" s="395"/>
      <c r="VXX548" s="396"/>
      <c r="VXY548" s="397"/>
      <c r="VXZ548" s="415"/>
      <c r="VYA548" s="393"/>
      <c r="VYB548" s="392"/>
      <c r="VYC548" s="395"/>
      <c r="VYD548" s="396"/>
      <c r="VYE548" s="397"/>
      <c r="VYF548" s="415"/>
      <c r="VYG548" s="393"/>
      <c r="VYH548" s="392"/>
      <c r="VYI548" s="395"/>
      <c r="VYJ548" s="396"/>
      <c r="VYK548" s="397"/>
      <c r="VYL548" s="415"/>
      <c r="VYM548" s="393"/>
      <c r="VYN548" s="392"/>
      <c r="VYO548" s="395"/>
      <c r="VYP548" s="396"/>
      <c r="VYQ548" s="397"/>
      <c r="VYR548" s="415"/>
      <c r="VYS548" s="393"/>
      <c r="VYT548" s="392"/>
      <c r="VYU548" s="395"/>
      <c r="VYV548" s="396"/>
      <c r="VYW548" s="397"/>
      <c r="VYX548" s="415"/>
      <c r="VYY548" s="393"/>
      <c r="VYZ548" s="392"/>
      <c r="VZA548" s="395"/>
      <c r="VZB548" s="396"/>
      <c r="VZC548" s="397"/>
      <c r="VZD548" s="415"/>
      <c r="VZE548" s="393"/>
      <c r="VZF548" s="392"/>
      <c r="VZG548" s="395"/>
      <c r="VZH548" s="396"/>
      <c r="VZI548" s="397"/>
      <c r="VZJ548" s="415"/>
      <c r="VZK548" s="393"/>
      <c r="VZL548" s="392"/>
      <c r="VZM548" s="395"/>
      <c r="VZN548" s="396"/>
      <c r="VZO548" s="397"/>
      <c r="VZP548" s="415"/>
      <c r="VZQ548" s="393"/>
      <c r="VZR548" s="392"/>
      <c r="VZS548" s="395"/>
      <c r="VZT548" s="396"/>
      <c r="VZU548" s="397"/>
      <c r="VZV548" s="415"/>
      <c r="VZW548" s="393"/>
      <c r="VZX548" s="392"/>
      <c r="VZY548" s="395"/>
      <c r="VZZ548" s="396"/>
      <c r="WAA548" s="397"/>
      <c r="WAB548" s="415"/>
      <c r="WAC548" s="393"/>
      <c r="WAD548" s="392"/>
      <c r="WAE548" s="395"/>
      <c r="WAF548" s="396"/>
      <c r="WAG548" s="397"/>
      <c r="WAH548" s="415"/>
      <c r="WAI548" s="393"/>
      <c r="WAJ548" s="392"/>
      <c r="WAK548" s="395"/>
      <c r="WAL548" s="396"/>
      <c r="WAM548" s="397"/>
      <c r="WAN548" s="415"/>
      <c r="WAO548" s="393"/>
      <c r="WAP548" s="392"/>
      <c r="WAQ548" s="395"/>
      <c r="WAR548" s="396"/>
      <c r="WAS548" s="397"/>
      <c r="WAT548" s="415"/>
      <c r="WAU548" s="393"/>
      <c r="WAV548" s="392"/>
      <c r="WAW548" s="395"/>
      <c r="WAX548" s="396"/>
      <c r="WAY548" s="397"/>
      <c r="WAZ548" s="415"/>
      <c r="WBA548" s="393"/>
      <c r="WBB548" s="392"/>
      <c r="WBC548" s="395"/>
      <c r="WBD548" s="396"/>
      <c r="WBE548" s="397"/>
      <c r="WBF548" s="415"/>
      <c r="WBG548" s="393"/>
      <c r="WBH548" s="392"/>
      <c r="WBI548" s="395"/>
      <c r="WBJ548" s="396"/>
      <c r="WBK548" s="397"/>
      <c r="WBL548" s="415"/>
      <c r="WBM548" s="393"/>
      <c r="WBN548" s="392"/>
      <c r="WBO548" s="395"/>
      <c r="WBP548" s="396"/>
      <c r="WBQ548" s="397"/>
      <c r="WBR548" s="415"/>
      <c r="WBS548" s="393"/>
      <c r="WBT548" s="392"/>
      <c r="WBU548" s="395"/>
      <c r="WBV548" s="396"/>
      <c r="WBW548" s="397"/>
      <c r="WBX548" s="415"/>
      <c r="WBY548" s="393"/>
      <c r="WBZ548" s="392"/>
      <c r="WCA548" s="395"/>
      <c r="WCB548" s="396"/>
      <c r="WCC548" s="397"/>
      <c r="WCD548" s="415"/>
      <c r="WCE548" s="393"/>
      <c r="WCF548" s="392"/>
      <c r="WCG548" s="395"/>
      <c r="WCH548" s="396"/>
      <c r="WCI548" s="397"/>
      <c r="WCJ548" s="415"/>
      <c r="WCK548" s="393"/>
      <c r="WCL548" s="392"/>
      <c r="WCM548" s="395"/>
      <c r="WCN548" s="396"/>
      <c r="WCO548" s="397"/>
      <c r="WCP548" s="415"/>
      <c r="WCQ548" s="393"/>
      <c r="WCR548" s="392"/>
      <c r="WCS548" s="395"/>
      <c r="WCT548" s="396"/>
      <c r="WCU548" s="397"/>
      <c r="WCV548" s="415"/>
      <c r="WCW548" s="393"/>
      <c r="WCX548" s="392"/>
      <c r="WCY548" s="395"/>
      <c r="WCZ548" s="396"/>
      <c r="WDA548" s="397"/>
      <c r="WDB548" s="415"/>
      <c r="WDC548" s="393"/>
      <c r="WDD548" s="392"/>
      <c r="WDE548" s="395"/>
      <c r="WDF548" s="396"/>
      <c r="WDG548" s="397"/>
      <c r="WDH548" s="415"/>
      <c r="WDI548" s="393"/>
      <c r="WDJ548" s="392"/>
      <c r="WDK548" s="395"/>
      <c r="WDL548" s="396"/>
      <c r="WDM548" s="397"/>
      <c r="WDN548" s="415"/>
      <c r="WDO548" s="393"/>
      <c r="WDP548" s="392"/>
      <c r="WDQ548" s="395"/>
      <c r="WDR548" s="396"/>
      <c r="WDS548" s="397"/>
      <c r="WDT548" s="415"/>
      <c r="WDU548" s="393"/>
      <c r="WDV548" s="392"/>
      <c r="WDW548" s="395"/>
      <c r="WDX548" s="396"/>
      <c r="WDY548" s="397"/>
      <c r="WDZ548" s="415"/>
      <c r="WEA548" s="393"/>
      <c r="WEB548" s="392"/>
      <c r="WEC548" s="395"/>
      <c r="WED548" s="396"/>
      <c r="WEE548" s="397"/>
      <c r="WEF548" s="415"/>
      <c r="WEG548" s="393"/>
      <c r="WEH548" s="392"/>
      <c r="WEI548" s="395"/>
      <c r="WEJ548" s="396"/>
      <c r="WEK548" s="397"/>
      <c r="WEL548" s="415"/>
      <c r="WEM548" s="393"/>
      <c r="WEN548" s="392"/>
      <c r="WEO548" s="395"/>
      <c r="WEP548" s="396"/>
      <c r="WEQ548" s="397"/>
      <c r="WER548" s="415"/>
      <c r="WES548" s="393"/>
      <c r="WET548" s="392"/>
      <c r="WEU548" s="395"/>
      <c r="WEV548" s="396"/>
      <c r="WEW548" s="397"/>
      <c r="WEX548" s="415"/>
      <c r="WEY548" s="393"/>
      <c r="WEZ548" s="392"/>
      <c r="WFA548" s="395"/>
      <c r="WFB548" s="396"/>
      <c r="WFC548" s="397"/>
      <c r="WFD548" s="415"/>
      <c r="WFE548" s="393"/>
      <c r="WFF548" s="392"/>
      <c r="WFG548" s="395"/>
      <c r="WFH548" s="396"/>
      <c r="WFI548" s="397"/>
      <c r="WFJ548" s="415"/>
      <c r="WFK548" s="393"/>
      <c r="WFL548" s="392"/>
      <c r="WFM548" s="395"/>
      <c r="WFN548" s="396"/>
      <c r="WFO548" s="397"/>
      <c r="WFP548" s="415"/>
      <c r="WFQ548" s="393"/>
      <c r="WFR548" s="392"/>
      <c r="WFS548" s="395"/>
      <c r="WFT548" s="396"/>
      <c r="WFU548" s="397"/>
      <c r="WFV548" s="415"/>
      <c r="WFW548" s="393"/>
      <c r="WFX548" s="392"/>
      <c r="WFY548" s="395"/>
      <c r="WFZ548" s="396"/>
      <c r="WGA548" s="397"/>
      <c r="WGB548" s="415"/>
      <c r="WGC548" s="393"/>
      <c r="WGD548" s="392"/>
      <c r="WGE548" s="395"/>
      <c r="WGF548" s="396"/>
      <c r="WGG548" s="397"/>
      <c r="WGH548" s="415"/>
      <c r="WGI548" s="393"/>
      <c r="WGJ548" s="392"/>
      <c r="WGK548" s="395"/>
      <c r="WGL548" s="396"/>
      <c r="WGM548" s="397"/>
      <c r="WGN548" s="415"/>
      <c r="WGO548" s="393"/>
      <c r="WGP548" s="392"/>
      <c r="WGQ548" s="395"/>
      <c r="WGR548" s="396"/>
      <c r="WGS548" s="397"/>
      <c r="WGT548" s="415"/>
      <c r="WGU548" s="393"/>
      <c r="WGV548" s="392"/>
      <c r="WGW548" s="395"/>
      <c r="WGX548" s="396"/>
      <c r="WGY548" s="397"/>
      <c r="WGZ548" s="415"/>
      <c r="WHA548" s="393"/>
      <c r="WHB548" s="392"/>
      <c r="WHC548" s="395"/>
      <c r="WHD548" s="396"/>
      <c r="WHE548" s="397"/>
      <c r="WHF548" s="415"/>
      <c r="WHG548" s="393"/>
      <c r="WHH548" s="392"/>
      <c r="WHI548" s="395"/>
      <c r="WHJ548" s="396"/>
      <c r="WHK548" s="397"/>
      <c r="WHL548" s="415"/>
      <c r="WHM548" s="393"/>
      <c r="WHN548" s="392"/>
      <c r="WHO548" s="395"/>
      <c r="WHP548" s="396"/>
      <c r="WHQ548" s="397"/>
      <c r="WHR548" s="415"/>
      <c r="WHS548" s="393"/>
      <c r="WHT548" s="392"/>
      <c r="WHU548" s="395"/>
      <c r="WHV548" s="396"/>
      <c r="WHW548" s="397"/>
      <c r="WHX548" s="415"/>
      <c r="WHY548" s="393"/>
      <c r="WHZ548" s="392"/>
      <c r="WIA548" s="395"/>
      <c r="WIB548" s="396"/>
      <c r="WIC548" s="397"/>
      <c r="WID548" s="415"/>
      <c r="WIE548" s="393"/>
      <c r="WIF548" s="392"/>
      <c r="WIG548" s="395"/>
      <c r="WIH548" s="396"/>
      <c r="WII548" s="397"/>
      <c r="WIJ548" s="415"/>
      <c r="WIK548" s="393"/>
      <c r="WIL548" s="392"/>
      <c r="WIM548" s="395"/>
      <c r="WIN548" s="396"/>
      <c r="WIO548" s="397"/>
      <c r="WIP548" s="415"/>
      <c r="WIQ548" s="393"/>
      <c r="WIR548" s="392"/>
      <c r="WIS548" s="395"/>
      <c r="WIT548" s="396"/>
      <c r="WIU548" s="397"/>
      <c r="WIV548" s="415"/>
      <c r="WIW548" s="393"/>
      <c r="WIX548" s="392"/>
      <c r="WIY548" s="395"/>
      <c r="WIZ548" s="396"/>
      <c r="WJA548" s="397"/>
      <c r="WJB548" s="415"/>
      <c r="WJC548" s="393"/>
      <c r="WJD548" s="392"/>
      <c r="WJE548" s="395"/>
      <c r="WJF548" s="396"/>
      <c r="WJG548" s="397"/>
      <c r="WJH548" s="415"/>
      <c r="WJI548" s="393"/>
      <c r="WJJ548" s="392"/>
      <c r="WJK548" s="395"/>
      <c r="WJL548" s="396"/>
      <c r="WJM548" s="397"/>
      <c r="WJN548" s="415"/>
      <c r="WJO548" s="393"/>
      <c r="WJP548" s="392"/>
      <c r="WJQ548" s="395"/>
      <c r="WJR548" s="396"/>
      <c r="WJS548" s="397"/>
      <c r="WJT548" s="415"/>
      <c r="WJU548" s="393"/>
      <c r="WJV548" s="392"/>
      <c r="WJW548" s="395"/>
      <c r="WJX548" s="396"/>
      <c r="WJY548" s="397"/>
      <c r="WJZ548" s="415"/>
      <c r="WKA548" s="393"/>
      <c r="WKB548" s="392"/>
      <c r="WKC548" s="395"/>
      <c r="WKD548" s="396"/>
      <c r="WKE548" s="397"/>
      <c r="WKF548" s="415"/>
      <c r="WKG548" s="393"/>
      <c r="WKH548" s="392"/>
      <c r="WKI548" s="395"/>
      <c r="WKJ548" s="396"/>
      <c r="WKK548" s="397"/>
      <c r="WKL548" s="415"/>
      <c r="WKM548" s="393"/>
      <c r="WKN548" s="392"/>
      <c r="WKO548" s="395"/>
      <c r="WKP548" s="396"/>
      <c r="WKQ548" s="397"/>
      <c r="WKR548" s="415"/>
      <c r="WKS548" s="393"/>
      <c r="WKT548" s="392"/>
      <c r="WKU548" s="395"/>
      <c r="WKV548" s="396"/>
      <c r="WKW548" s="397"/>
      <c r="WKX548" s="415"/>
      <c r="WKY548" s="393"/>
      <c r="WKZ548" s="392"/>
      <c r="WLA548" s="395"/>
      <c r="WLB548" s="396"/>
      <c r="WLC548" s="397"/>
      <c r="WLD548" s="415"/>
      <c r="WLE548" s="393"/>
      <c r="WLF548" s="392"/>
      <c r="WLG548" s="395"/>
      <c r="WLH548" s="396"/>
      <c r="WLI548" s="397"/>
      <c r="WLJ548" s="415"/>
      <c r="WLK548" s="393"/>
      <c r="WLL548" s="392"/>
      <c r="WLM548" s="395"/>
      <c r="WLN548" s="396"/>
      <c r="WLO548" s="397"/>
      <c r="WLP548" s="415"/>
      <c r="WLQ548" s="393"/>
      <c r="WLR548" s="392"/>
      <c r="WLS548" s="395"/>
      <c r="WLT548" s="396"/>
      <c r="WLU548" s="397"/>
      <c r="WLV548" s="415"/>
      <c r="WLW548" s="393"/>
      <c r="WLX548" s="392"/>
      <c r="WLY548" s="395"/>
      <c r="WLZ548" s="396"/>
      <c r="WMA548" s="397"/>
      <c r="WMB548" s="415"/>
      <c r="WMC548" s="393"/>
      <c r="WMD548" s="392"/>
      <c r="WME548" s="395"/>
      <c r="WMF548" s="396"/>
      <c r="WMG548" s="397"/>
      <c r="WMH548" s="415"/>
      <c r="WMI548" s="393"/>
      <c r="WMJ548" s="392"/>
      <c r="WMK548" s="395"/>
      <c r="WML548" s="396"/>
      <c r="WMM548" s="397"/>
      <c r="WMN548" s="415"/>
      <c r="WMO548" s="393"/>
      <c r="WMP548" s="392"/>
      <c r="WMQ548" s="395"/>
      <c r="WMR548" s="396"/>
      <c r="WMS548" s="397"/>
      <c r="WMT548" s="415"/>
      <c r="WMU548" s="393"/>
      <c r="WMV548" s="392"/>
      <c r="WMW548" s="395"/>
      <c r="WMX548" s="396"/>
      <c r="WMY548" s="397"/>
      <c r="WMZ548" s="415"/>
      <c r="WNA548" s="393"/>
      <c r="WNB548" s="392"/>
      <c r="WNC548" s="395"/>
      <c r="WND548" s="396"/>
      <c r="WNE548" s="397"/>
      <c r="WNF548" s="415"/>
      <c r="WNG548" s="393"/>
      <c r="WNH548" s="392"/>
      <c r="WNI548" s="395"/>
      <c r="WNJ548" s="396"/>
      <c r="WNK548" s="397"/>
      <c r="WNL548" s="415"/>
      <c r="WNM548" s="393"/>
      <c r="WNN548" s="392"/>
      <c r="WNO548" s="395"/>
      <c r="WNP548" s="396"/>
      <c r="WNQ548" s="397"/>
      <c r="WNR548" s="415"/>
      <c r="WNS548" s="393"/>
      <c r="WNT548" s="392"/>
      <c r="WNU548" s="395"/>
      <c r="WNV548" s="396"/>
      <c r="WNW548" s="397"/>
      <c r="WNX548" s="415"/>
      <c r="WNY548" s="393"/>
      <c r="WNZ548" s="392"/>
      <c r="WOA548" s="395"/>
      <c r="WOB548" s="396"/>
      <c r="WOC548" s="397"/>
      <c r="WOD548" s="415"/>
      <c r="WOE548" s="393"/>
      <c r="WOF548" s="392"/>
      <c r="WOG548" s="395"/>
      <c r="WOH548" s="396"/>
      <c r="WOI548" s="397"/>
      <c r="WOJ548" s="415"/>
      <c r="WOK548" s="393"/>
      <c r="WOL548" s="392"/>
      <c r="WOM548" s="395"/>
      <c r="WON548" s="396"/>
      <c r="WOO548" s="397"/>
      <c r="WOP548" s="415"/>
      <c r="WOQ548" s="393"/>
      <c r="WOR548" s="392"/>
      <c r="WOS548" s="395"/>
      <c r="WOT548" s="396"/>
      <c r="WOU548" s="397"/>
      <c r="WOV548" s="415"/>
      <c r="WOW548" s="393"/>
      <c r="WOX548" s="392"/>
      <c r="WOY548" s="395"/>
      <c r="WOZ548" s="396"/>
      <c r="WPA548" s="397"/>
      <c r="WPB548" s="415"/>
      <c r="WPC548" s="393"/>
      <c r="WPD548" s="392"/>
      <c r="WPE548" s="395"/>
      <c r="WPF548" s="396"/>
      <c r="WPG548" s="397"/>
      <c r="WPH548" s="415"/>
      <c r="WPI548" s="393"/>
      <c r="WPJ548" s="392"/>
      <c r="WPK548" s="395"/>
      <c r="WPL548" s="396"/>
      <c r="WPM548" s="397"/>
      <c r="WPN548" s="415"/>
      <c r="WPO548" s="393"/>
      <c r="WPP548" s="392"/>
      <c r="WPQ548" s="395"/>
      <c r="WPR548" s="396"/>
      <c r="WPS548" s="397"/>
      <c r="WPT548" s="415"/>
      <c r="WPU548" s="393"/>
      <c r="WPV548" s="392"/>
      <c r="WPW548" s="395"/>
      <c r="WPX548" s="396"/>
      <c r="WPY548" s="397"/>
      <c r="WPZ548" s="415"/>
      <c r="WQA548" s="393"/>
      <c r="WQB548" s="392"/>
      <c r="WQC548" s="395"/>
      <c r="WQD548" s="396"/>
      <c r="WQE548" s="397"/>
      <c r="WQF548" s="415"/>
      <c r="WQG548" s="393"/>
      <c r="WQH548" s="392"/>
      <c r="WQI548" s="395"/>
      <c r="WQJ548" s="396"/>
      <c r="WQK548" s="397"/>
      <c r="WQL548" s="415"/>
      <c r="WQM548" s="393"/>
      <c r="WQN548" s="392"/>
      <c r="WQO548" s="395"/>
      <c r="WQP548" s="396"/>
      <c r="WQQ548" s="397"/>
      <c r="WQR548" s="415"/>
      <c r="WQS548" s="393"/>
      <c r="WQT548" s="392"/>
      <c r="WQU548" s="395"/>
      <c r="WQV548" s="396"/>
      <c r="WQW548" s="397"/>
      <c r="WQX548" s="415"/>
      <c r="WQY548" s="393"/>
      <c r="WQZ548" s="392"/>
      <c r="WRA548" s="395"/>
      <c r="WRB548" s="396"/>
      <c r="WRC548" s="397"/>
      <c r="WRD548" s="415"/>
      <c r="WRE548" s="393"/>
      <c r="WRF548" s="392"/>
      <c r="WRG548" s="395"/>
      <c r="WRH548" s="396"/>
      <c r="WRI548" s="397"/>
      <c r="WRJ548" s="415"/>
      <c r="WRK548" s="393"/>
      <c r="WRL548" s="392"/>
      <c r="WRM548" s="395"/>
      <c r="WRN548" s="396"/>
      <c r="WRO548" s="397"/>
      <c r="WRP548" s="415"/>
      <c r="WRQ548" s="393"/>
      <c r="WRR548" s="392"/>
      <c r="WRS548" s="395"/>
      <c r="WRT548" s="396"/>
      <c r="WRU548" s="397"/>
      <c r="WRV548" s="415"/>
      <c r="WRW548" s="393"/>
      <c r="WRX548" s="392"/>
      <c r="WRY548" s="395"/>
      <c r="WRZ548" s="396"/>
      <c r="WSA548" s="397"/>
      <c r="WSB548" s="415"/>
      <c r="WSC548" s="393"/>
      <c r="WSD548" s="392"/>
      <c r="WSE548" s="395"/>
      <c r="WSF548" s="396"/>
      <c r="WSG548" s="397"/>
      <c r="WSH548" s="415"/>
      <c r="WSI548" s="393"/>
      <c r="WSJ548" s="392"/>
      <c r="WSK548" s="395"/>
      <c r="WSL548" s="396"/>
      <c r="WSM548" s="397"/>
      <c r="WSN548" s="415"/>
      <c r="WSO548" s="393"/>
      <c r="WSP548" s="392"/>
      <c r="WSQ548" s="395"/>
      <c r="WSR548" s="396"/>
      <c r="WSS548" s="397"/>
      <c r="WST548" s="415"/>
      <c r="WSU548" s="393"/>
      <c r="WSV548" s="392"/>
      <c r="WSW548" s="395"/>
      <c r="WSX548" s="396"/>
      <c r="WSY548" s="397"/>
      <c r="WSZ548" s="415"/>
      <c r="WTA548" s="393"/>
      <c r="WTB548" s="392"/>
      <c r="WTC548" s="395"/>
      <c r="WTD548" s="396"/>
      <c r="WTE548" s="397"/>
      <c r="WTF548" s="415"/>
      <c r="WTG548" s="393"/>
      <c r="WTH548" s="392"/>
      <c r="WTI548" s="395"/>
      <c r="WTJ548" s="396"/>
      <c r="WTK548" s="397"/>
      <c r="WTL548" s="415"/>
      <c r="WTM548" s="393"/>
      <c r="WTN548" s="392"/>
      <c r="WTO548" s="395"/>
      <c r="WTP548" s="396"/>
      <c r="WTQ548" s="397"/>
      <c r="WTR548" s="415"/>
      <c r="WTS548" s="393"/>
      <c r="WTT548" s="392"/>
      <c r="WTU548" s="395"/>
      <c r="WTV548" s="396"/>
      <c r="WTW548" s="397"/>
      <c r="WTX548" s="415"/>
      <c r="WTY548" s="393"/>
      <c r="WTZ548" s="392"/>
      <c r="WUA548" s="395"/>
      <c r="WUB548" s="396"/>
      <c r="WUC548" s="397"/>
      <c r="WUD548" s="415"/>
      <c r="WUE548" s="393"/>
      <c r="WUF548" s="392"/>
      <c r="WUG548" s="395"/>
      <c r="WUH548" s="396"/>
      <c r="WUI548" s="397"/>
      <c r="WUJ548" s="415"/>
      <c r="WUK548" s="393"/>
      <c r="WUL548" s="392"/>
      <c r="WUM548" s="395"/>
      <c r="WUN548" s="396"/>
      <c r="WUO548" s="397"/>
      <c r="WUP548" s="415"/>
      <c r="WUQ548" s="393"/>
      <c r="WUR548" s="392"/>
      <c r="WUS548" s="395"/>
      <c r="WUT548" s="396"/>
      <c r="WUU548" s="397"/>
      <c r="WUV548" s="415"/>
      <c r="WUW548" s="393"/>
      <c r="WUX548" s="392"/>
      <c r="WUY548" s="395"/>
      <c r="WUZ548" s="396"/>
      <c r="WVA548" s="397"/>
      <c r="WVB548" s="415"/>
      <c r="WVC548" s="393"/>
      <c r="WVD548" s="392"/>
      <c r="WVE548" s="395"/>
      <c r="WVF548" s="396"/>
      <c r="WVG548" s="397"/>
      <c r="WVH548" s="415"/>
      <c r="WVI548" s="393"/>
      <c r="WVJ548" s="392"/>
      <c r="WVK548" s="395"/>
      <c r="WVL548" s="396"/>
      <c r="WVM548" s="397"/>
      <c r="WVN548" s="415"/>
      <c r="WVO548" s="393"/>
      <c r="WVP548" s="392"/>
      <c r="WVQ548" s="395"/>
      <c r="WVR548" s="396"/>
      <c r="WVS548" s="397"/>
      <c r="WVT548" s="415"/>
      <c r="WVU548" s="393"/>
      <c r="WVV548" s="392"/>
      <c r="WVW548" s="395"/>
      <c r="WVX548" s="396"/>
      <c r="WVY548" s="397"/>
      <c r="WVZ548" s="415"/>
      <c r="WWA548" s="393"/>
      <c r="WWB548" s="392"/>
      <c r="WWC548" s="395"/>
      <c r="WWD548" s="396"/>
      <c r="WWE548" s="397"/>
      <c r="WWF548" s="415"/>
      <c r="WWG548" s="393"/>
      <c r="WWH548" s="392"/>
      <c r="WWI548" s="395"/>
      <c r="WWJ548" s="396"/>
      <c r="WWK548" s="397"/>
      <c r="WWL548" s="415"/>
      <c r="WWM548" s="393"/>
      <c r="WWN548" s="392"/>
      <c r="WWO548" s="395"/>
      <c r="WWP548" s="396"/>
      <c r="WWQ548" s="397"/>
      <c r="WWR548" s="415"/>
      <c r="WWS548" s="393"/>
      <c r="WWT548" s="392"/>
      <c r="WWU548" s="395"/>
      <c r="WWV548" s="396"/>
      <c r="WWW548" s="397"/>
      <c r="WWX548" s="415"/>
      <c r="WWY548" s="393"/>
      <c r="WWZ548" s="392"/>
      <c r="WXA548" s="395"/>
      <c r="WXB548" s="396"/>
      <c r="WXC548" s="397"/>
      <c r="WXD548" s="415"/>
      <c r="WXE548" s="393"/>
      <c r="WXF548" s="392"/>
      <c r="WXG548" s="395"/>
      <c r="WXH548" s="396"/>
      <c r="WXI548" s="397"/>
      <c r="WXJ548" s="415"/>
      <c r="WXK548" s="393"/>
      <c r="WXL548" s="392"/>
      <c r="WXM548" s="395"/>
      <c r="WXN548" s="396"/>
      <c r="WXO548" s="397"/>
      <c r="WXP548" s="415"/>
      <c r="WXQ548" s="393"/>
      <c r="WXR548" s="392"/>
      <c r="WXS548" s="395"/>
      <c r="WXT548" s="396"/>
      <c r="WXU548" s="397"/>
      <c r="WXV548" s="415"/>
      <c r="WXW548" s="393"/>
      <c r="WXX548" s="392"/>
      <c r="WXY548" s="395"/>
      <c r="WXZ548" s="396"/>
      <c r="WYA548" s="397"/>
      <c r="WYB548" s="415"/>
      <c r="WYC548" s="393"/>
      <c r="WYD548" s="392"/>
      <c r="WYE548" s="395"/>
      <c r="WYF548" s="396"/>
      <c r="WYG548" s="397"/>
      <c r="WYH548" s="415"/>
      <c r="WYI548" s="393"/>
      <c r="WYJ548" s="392"/>
      <c r="WYK548" s="395"/>
      <c r="WYL548" s="396"/>
      <c r="WYM548" s="397"/>
      <c r="WYN548" s="415"/>
      <c r="WYO548" s="393"/>
      <c r="WYP548" s="392"/>
      <c r="WYQ548" s="395"/>
      <c r="WYR548" s="396"/>
      <c r="WYS548" s="397"/>
      <c r="WYT548" s="415"/>
      <c r="WYU548" s="393"/>
      <c r="WYV548" s="392"/>
      <c r="WYW548" s="395"/>
      <c r="WYX548" s="396"/>
      <c r="WYY548" s="397"/>
      <c r="WYZ548" s="415"/>
      <c r="WZA548" s="393"/>
      <c r="WZB548" s="392"/>
      <c r="WZC548" s="395"/>
      <c r="WZD548" s="396"/>
      <c r="WZE548" s="397"/>
      <c r="WZF548" s="415"/>
      <c r="WZG548" s="393"/>
      <c r="WZH548" s="392"/>
      <c r="WZI548" s="395"/>
      <c r="WZJ548" s="396"/>
      <c r="WZK548" s="397"/>
      <c r="WZL548" s="415"/>
      <c r="WZM548" s="393"/>
      <c r="WZN548" s="392"/>
      <c r="WZO548" s="395"/>
      <c r="WZP548" s="396"/>
      <c r="WZQ548" s="397"/>
      <c r="WZR548" s="415"/>
      <c r="WZS548" s="393"/>
      <c r="WZT548" s="392"/>
      <c r="WZU548" s="395"/>
      <c r="WZV548" s="396"/>
      <c r="WZW548" s="397"/>
      <c r="WZX548" s="415"/>
      <c r="WZY548" s="393"/>
      <c r="WZZ548" s="392"/>
      <c r="XAA548" s="395"/>
      <c r="XAB548" s="396"/>
      <c r="XAC548" s="397"/>
      <c r="XAD548" s="415"/>
      <c r="XAE548" s="393"/>
      <c r="XAF548" s="392"/>
      <c r="XAG548" s="395"/>
      <c r="XAH548" s="396"/>
      <c r="XAI548" s="397"/>
      <c r="XAJ548" s="415"/>
      <c r="XAK548" s="393"/>
      <c r="XAL548" s="392"/>
      <c r="XAM548" s="395"/>
      <c r="XAN548" s="396"/>
      <c r="XAO548" s="397"/>
      <c r="XAP548" s="415"/>
      <c r="XAQ548" s="393"/>
      <c r="XAR548" s="392"/>
      <c r="XAS548" s="395"/>
      <c r="XAT548" s="396"/>
      <c r="XAU548" s="397"/>
      <c r="XAV548" s="415"/>
      <c r="XAW548" s="393"/>
      <c r="XAX548" s="392"/>
      <c r="XAY548" s="395"/>
      <c r="XAZ548" s="396"/>
      <c r="XBA548" s="397"/>
      <c r="XBB548" s="415"/>
      <c r="XBC548" s="393"/>
      <c r="XBD548" s="392"/>
      <c r="XBE548" s="395"/>
      <c r="XBF548" s="396"/>
      <c r="XBG548" s="397"/>
      <c r="XBH548" s="415"/>
      <c r="XBI548" s="393"/>
      <c r="XBJ548" s="392"/>
      <c r="XBK548" s="395"/>
      <c r="XBL548" s="396"/>
      <c r="XBM548" s="397"/>
      <c r="XBN548" s="415"/>
      <c r="XBO548" s="393"/>
      <c r="XBP548" s="392"/>
      <c r="XBQ548" s="395"/>
      <c r="XBR548" s="396"/>
      <c r="XBS548" s="397"/>
      <c r="XBT548" s="415"/>
      <c r="XBU548" s="393"/>
      <c r="XBV548" s="392"/>
      <c r="XBW548" s="395"/>
      <c r="XBX548" s="396"/>
      <c r="XBY548" s="397"/>
      <c r="XBZ548" s="415"/>
      <c r="XCA548" s="393"/>
      <c r="XCB548" s="392"/>
      <c r="XCC548" s="395"/>
      <c r="XCD548" s="396"/>
      <c r="XCE548" s="397"/>
      <c r="XCF548" s="415"/>
      <c r="XCG548" s="393"/>
      <c r="XCH548" s="392"/>
      <c r="XCI548" s="395"/>
      <c r="XCJ548" s="396"/>
      <c r="XCK548" s="397"/>
      <c r="XCL548" s="415"/>
      <c r="XCM548" s="393"/>
      <c r="XCN548" s="392"/>
      <c r="XCO548" s="395"/>
      <c r="XCP548" s="396"/>
      <c r="XCQ548" s="397"/>
      <c r="XCR548" s="415"/>
      <c r="XCS548" s="393"/>
      <c r="XCT548" s="392"/>
      <c r="XCU548" s="395"/>
      <c r="XCV548" s="396"/>
      <c r="XCW548" s="397"/>
      <c r="XCX548" s="415"/>
      <c r="XCY548" s="393"/>
      <c r="XCZ548" s="392"/>
      <c r="XDA548" s="395"/>
      <c r="XDB548" s="396"/>
      <c r="XDC548" s="397"/>
      <c r="XDD548" s="415"/>
      <c r="XDE548" s="393"/>
      <c r="XDF548" s="392"/>
      <c r="XDG548" s="395"/>
      <c r="XDH548" s="396"/>
      <c r="XDI548" s="397"/>
      <c r="XDJ548" s="415"/>
      <c r="XDK548" s="393"/>
      <c r="XDL548" s="392"/>
      <c r="XDM548" s="395"/>
      <c r="XDN548" s="396"/>
      <c r="XDO548" s="397"/>
      <c r="XDP548" s="415"/>
      <c r="XDQ548" s="393"/>
      <c r="XDR548" s="392"/>
      <c r="XDS548" s="395"/>
      <c r="XDT548" s="396"/>
      <c r="XDU548" s="397"/>
      <c r="XDV548" s="415"/>
      <c r="XDW548" s="393"/>
      <c r="XDX548" s="392"/>
      <c r="XDY548" s="395"/>
      <c r="XDZ548" s="396"/>
      <c r="XEA548" s="397"/>
      <c r="XEB548" s="415"/>
      <c r="XEC548" s="393"/>
      <c r="XED548" s="392"/>
      <c r="XEE548" s="395"/>
      <c r="XEF548" s="396"/>
      <c r="XEG548" s="397"/>
      <c r="XEH548" s="415"/>
      <c r="XEI548" s="393"/>
      <c r="XEJ548" s="392"/>
      <c r="XEK548" s="395"/>
      <c r="XEL548" s="396"/>
      <c r="XEM548" s="397"/>
      <c r="XEN548" s="415"/>
      <c r="XEO548" s="393"/>
      <c r="XEP548" s="392"/>
      <c r="XEQ548" s="395"/>
      <c r="XER548" s="396"/>
      <c r="XES548" s="397"/>
      <c r="XET548" s="415"/>
      <c r="XEU548" s="393"/>
      <c r="XEV548" s="392"/>
      <c r="XEW548" s="395"/>
      <c r="XEX548" s="396"/>
      <c r="XEY548" s="397"/>
      <c r="XEZ548" s="415"/>
      <c r="XFA548" s="393"/>
      <c r="XFB548" s="392"/>
      <c r="XFC548" s="395"/>
      <c r="XFD548" s="396"/>
    </row>
    <row r="549" spans="1:16384" ht="15" customHeight="1" x14ac:dyDescent="0.25">
      <c r="A549" s="359"/>
      <c r="B549" s="349"/>
      <c r="C549" s="349"/>
      <c r="D549" s="349"/>
      <c r="E549" s="609" t="s">
        <v>335</v>
      </c>
      <c r="F549" s="745" t="s">
        <v>319</v>
      </c>
      <c r="G549" s="745"/>
      <c r="H549" s="745"/>
      <c r="I549" s="745"/>
      <c r="J549" s="746"/>
      <c r="K549" s="517" t="s">
        <v>2</v>
      </c>
      <c r="L549" s="493">
        <v>4</v>
      </c>
      <c r="M549" s="391">
        <v>1</v>
      </c>
      <c r="N549" s="368">
        <f t="shared" ref="N549:N550" si="47">+L549*M549</f>
        <v>4</v>
      </c>
      <c r="O549" s="368">
        <v>1</v>
      </c>
      <c r="P549" s="421">
        <f t="shared" ref="P549:P550" si="48">+L549*O549</f>
        <v>4</v>
      </c>
      <c r="Q549" s="422"/>
      <c r="R549" s="349"/>
      <c r="S549" s="739"/>
      <c r="T549" s="383"/>
      <c r="U549" s="383"/>
      <c r="V549" s="383"/>
      <c r="W549" s="383"/>
      <c r="X549" s="383"/>
      <c r="Y549" s="383"/>
      <c r="Z549" s="383"/>
      <c r="AA549" s="383"/>
      <c r="AB549" s="383"/>
      <c r="AC549" s="383"/>
      <c r="AD549" s="383"/>
      <c r="AE549" s="383"/>
      <c r="AF549" s="383"/>
      <c r="AG549" s="383"/>
      <c r="AH549" s="383"/>
      <c r="AI549" s="383"/>
      <c r="AJ549" s="383"/>
      <c r="AK549" s="383"/>
      <c r="AL549" s="383"/>
      <c r="AM549" s="383"/>
      <c r="AN549" s="383"/>
      <c r="AO549" s="383"/>
      <c r="AP549" s="383"/>
      <c r="AQ549" s="383"/>
      <c r="AR549" s="383"/>
      <c r="AS549" s="383"/>
      <c r="CJ549" s="383"/>
      <c r="CK549" s="383"/>
      <c r="CL549" s="383"/>
      <c r="CM549" s="383"/>
      <c r="CN549" s="383"/>
      <c r="CO549" s="383"/>
      <c r="CP549" s="383"/>
      <c r="CQ549" s="383"/>
      <c r="CR549" s="383"/>
      <c r="CS549" s="383"/>
      <c r="CT549" s="383"/>
      <c r="CU549" s="383"/>
      <c r="CV549" s="383"/>
      <c r="CW549" s="383"/>
      <c r="CX549" s="383"/>
      <c r="CY549" s="383"/>
      <c r="CZ549" s="383"/>
      <c r="DA549" s="383"/>
      <c r="DB549" s="383"/>
      <c r="DC549" s="383"/>
      <c r="DD549" s="383"/>
      <c r="DE549" s="383"/>
      <c r="DF549" s="383"/>
      <c r="DG549" s="383"/>
      <c r="DH549" s="383"/>
      <c r="DI549" s="383"/>
      <c r="DJ549" s="383"/>
      <c r="DK549" s="383"/>
      <c r="DL549" s="383"/>
      <c r="DM549" s="383"/>
      <c r="DN549" s="383"/>
      <c r="DO549" s="383"/>
      <c r="DP549" s="383"/>
      <c r="DQ549" s="383"/>
      <c r="DR549" s="383"/>
      <c r="DS549" s="383"/>
      <c r="DT549" s="383"/>
      <c r="DU549" s="383"/>
      <c r="DV549" s="383"/>
      <c r="DW549" s="383"/>
      <c r="DX549" s="383"/>
      <c r="DY549" s="383"/>
      <c r="DZ549" s="383"/>
      <c r="EA549" s="383"/>
      <c r="EB549" s="383"/>
      <c r="EC549" s="383"/>
      <c r="ED549" s="383"/>
      <c r="EE549" s="383"/>
      <c r="EF549" s="383"/>
      <c r="EG549" s="383"/>
      <c r="EH549" s="383"/>
      <c r="EI549" s="383"/>
      <c r="EJ549" s="383"/>
      <c r="EK549" s="383"/>
      <c r="EL549" s="383"/>
      <c r="EM549" s="383"/>
      <c r="EN549" s="383"/>
      <c r="EO549" s="383"/>
      <c r="EP549" s="383"/>
      <c r="EQ549" s="383"/>
      <c r="ER549" s="383"/>
      <c r="ES549" s="383"/>
      <c r="ET549" s="383"/>
      <c r="EU549" s="383"/>
      <c r="EV549" s="383"/>
      <c r="EW549" s="383"/>
      <c r="EX549" s="383"/>
      <c r="EY549" s="383"/>
      <c r="EZ549" s="383"/>
      <c r="FA549" s="383"/>
      <c r="FB549" s="383"/>
      <c r="FC549" s="383"/>
      <c r="FD549" s="383"/>
      <c r="FE549" s="383"/>
      <c r="FF549" s="383"/>
      <c r="FG549" s="383"/>
      <c r="FH549" s="383"/>
      <c r="FI549" s="383"/>
      <c r="FJ549" s="383"/>
      <c r="FK549" s="383"/>
      <c r="FL549" s="383"/>
      <c r="FM549" s="383"/>
      <c r="FN549" s="383"/>
      <c r="FO549" s="383"/>
      <c r="FP549" s="383"/>
      <c r="FQ549" s="383"/>
      <c r="FR549" s="383"/>
      <c r="FS549" s="383"/>
      <c r="FT549" s="383"/>
      <c r="FU549" s="383"/>
      <c r="FV549" s="383"/>
      <c r="FW549" s="383"/>
      <c r="FX549" s="383"/>
      <c r="FY549" s="383"/>
      <c r="FZ549" s="383"/>
      <c r="GA549" s="383"/>
      <c r="GB549" s="383"/>
      <c r="GC549" s="383"/>
      <c r="GD549" s="383"/>
      <c r="GE549" s="383"/>
      <c r="GF549" s="383"/>
      <c r="GG549" s="383"/>
      <c r="GH549" s="383"/>
      <c r="GI549" s="383"/>
      <c r="GJ549" s="383"/>
      <c r="GK549" s="383"/>
      <c r="GL549" s="383"/>
      <c r="GM549" s="383"/>
      <c r="GN549" s="383"/>
      <c r="GO549" s="383"/>
      <c r="GP549" s="383"/>
      <c r="GQ549" s="383"/>
      <c r="GR549" s="383"/>
      <c r="GS549" s="383"/>
      <c r="GT549" s="383"/>
      <c r="GU549" s="383"/>
      <c r="GV549" s="383"/>
      <c r="GW549" s="383"/>
      <c r="GX549" s="383"/>
      <c r="GY549" s="383"/>
      <c r="GZ549" s="383"/>
      <c r="HA549" s="383"/>
      <c r="HB549" s="383"/>
      <c r="HC549" s="383"/>
      <c r="HD549" s="383"/>
      <c r="HE549" s="383"/>
      <c r="HF549" s="383"/>
      <c r="HG549" s="383"/>
      <c r="HH549" s="383"/>
      <c r="HI549" s="383"/>
      <c r="HJ549" s="383"/>
      <c r="HK549" s="383"/>
      <c r="HL549" s="383"/>
      <c r="HM549" s="383"/>
      <c r="HN549" s="383"/>
      <c r="HO549" s="383"/>
      <c r="HP549" s="383"/>
      <c r="HQ549" s="383"/>
      <c r="HR549" s="383"/>
      <c r="HS549" s="383"/>
      <c r="HT549" s="383"/>
      <c r="HU549" s="383"/>
      <c r="HV549" s="383"/>
      <c r="HW549" s="383"/>
      <c r="HX549" s="383"/>
      <c r="HY549" s="383"/>
      <c r="HZ549" s="383"/>
      <c r="IA549" s="383"/>
      <c r="IB549" s="383"/>
      <c r="IC549" s="383"/>
      <c r="ID549" s="383"/>
      <c r="IE549" s="383"/>
      <c r="IF549" s="383"/>
      <c r="IG549" s="383"/>
      <c r="IH549" s="383"/>
      <c r="II549" s="383"/>
      <c r="IJ549" s="383"/>
      <c r="IK549" s="383"/>
      <c r="IL549" s="383"/>
      <c r="IM549" s="383"/>
      <c r="IN549" s="383"/>
      <c r="IO549" s="383"/>
      <c r="IP549" s="383"/>
      <c r="IQ549" s="383"/>
      <c r="IR549" s="383"/>
      <c r="IS549" s="383"/>
      <c r="IT549" s="383"/>
      <c r="IU549" s="383"/>
      <c r="IV549" s="383"/>
      <c r="IW549" s="383"/>
      <c r="IX549" s="383"/>
      <c r="IY549" s="383"/>
      <c r="IZ549" s="383"/>
      <c r="JA549" s="383"/>
      <c r="JB549" s="383"/>
      <c r="JC549" s="383"/>
      <c r="JD549" s="383"/>
      <c r="JE549" s="383"/>
      <c r="JF549" s="383"/>
      <c r="JG549" s="383"/>
      <c r="JH549" s="383"/>
      <c r="JI549" s="383"/>
      <c r="JJ549" s="383"/>
      <c r="JK549" s="383"/>
      <c r="JL549" s="383"/>
      <c r="JM549" s="383"/>
      <c r="JN549" s="383"/>
      <c r="JO549" s="383"/>
      <c r="JP549" s="383"/>
      <c r="JQ549" s="383"/>
      <c r="JR549" s="383"/>
      <c r="JS549" s="383"/>
      <c r="JT549" s="383"/>
      <c r="JU549" s="383"/>
      <c r="JV549" s="383"/>
      <c r="JW549" s="383"/>
      <c r="JX549" s="383"/>
      <c r="JY549" s="383"/>
      <c r="JZ549" s="383"/>
      <c r="KA549" s="383"/>
      <c r="KB549" s="383"/>
      <c r="KC549" s="383"/>
      <c r="KD549" s="383"/>
      <c r="KE549" s="383"/>
      <c r="KF549" s="383"/>
      <c r="KG549" s="383"/>
      <c r="KH549" s="383"/>
      <c r="KI549" s="383"/>
      <c r="KJ549" s="383"/>
      <c r="KK549" s="383"/>
      <c r="KL549" s="383"/>
      <c r="KM549" s="383"/>
      <c r="KN549" s="383"/>
      <c r="KO549" s="383"/>
      <c r="KP549" s="383"/>
      <c r="KQ549" s="383"/>
      <c r="KR549" s="383"/>
      <c r="KS549" s="383"/>
      <c r="KT549" s="383"/>
      <c r="KU549" s="383"/>
    </row>
    <row r="550" spans="1:16384" x14ac:dyDescent="0.25">
      <c r="A550" s="359"/>
      <c r="B550" s="349"/>
      <c r="C550" s="349"/>
      <c r="D550" s="349"/>
      <c r="E550" s="608" t="s">
        <v>336</v>
      </c>
      <c r="F550" s="735" t="s">
        <v>138</v>
      </c>
      <c r="G550" s="735"/>
      <c r="H550" s="735"/>
      <c r="I550" s="735"/>
      <c r="J550" s="736"/>
      <c r="K550" s="517" t="s">
        <v>2</v>
      </c>
      <c r="L550" s="493">
        <v>3</v>
      </c>
      <c r="M550" s="391">
        <v>1</v>
      </c>
      <c r="N550" s="368">
        <f t="shared" si="47"/>
        <v>3</v>
      </c>
      <c r="O550" s="368">
        <v>1</v>
      </c>
      <c r="P550" s="421">
        <f t="shared" si="48"/>
        <v>3</v>
      </c>
      <c r="Q550" s="741" t="s">
        <v>216</v>
      </c>
      <c r="R550" s="742"/>
      <c r="S550" s="739"/>
      <c r="T550" s="383"/>
      <c r="U550" s="383"/>
      <c r="V550" s="383"/>
      <c r="W550" s="383"/>
      <c r="X550" s="383"/>
      <c r="Y550" s="383"/>
      <c r="Z550" s="383"/>
      <c r="AA550" s="383"/>
      <c r="AB550" s="383"/>
      <c r="AC550" s="383"/>
      <c r="AD550" s="383"/>
      <c r="AE550" s="383"/>
      <c r="AF550" s="383"/>
      <c r="AG550" s="383"/>
      <c r="AH550" s="383"/>
      <c r="AI550" s="383"/>
      <c r="AJ550" s="383"/>
      <c r="AK550" s="383"/>
      <c r="AL550" s="383"/>
      <c r="AM550" s="383"/>
      <c r="AN550" s="383"/>
      <c r="AO550" s="383"/>
      <c r="AP550" s="383"/>
      <c r="AQ550" s="383"/>
      <c r="AR550" s="383"/>
      <c r="AS550" s="383"/>
      <c r="CJ550" s="383"/>
      <c r="CK550" s="383"/>
      <c r="CL550" s="383"/>
      <c r="CM550" s="383"/>
      <c r="CN550" s="383"/>
      <c r="CO550" s="383"/>
      <c r="CP550" s="383"/>
      <c r="CQ550" s="383"/>
      <c r="CR550" s="383"/>
      <c r="CS550" s="383"/>
      <c r="CT550" s="383"/>
      <c r="CU550" s="383"/>
      <c r="CV550" s="383"/>
      <c r="CW550" s="383"/>
      <c r="CX550" s="383"/>
      <c r="CY550" s="383"/>
      <c r="CZ550" s="383"/>
      <c r="DA550" s="383"/>
      <c r="DB550" s="383"/>
      <c r="DC550" s="383"/>
      <c r="DD550" s="383"/>
      <c r="DE550" s="383"/>
      <c r="DF550" s="383"/>
      <c r="DG550" s="383"/>
      <c r="DH550" s="383"/>
      <c r="DI550" s="383"/>
      <c r="DJ550" s="383"/>
      <c r="DK550" s="383"/>
      <c r="DL550" s="383"/>
      <c r="DM550" s="383"/>
      <c r="DN550" s="383"/>
      <c r="DO550" s="383"/>
      <c r="DP550" s="383"/>
      <c r="DQ550" s="383"/>
      <c r="DR550" s="383"/>
      <c r="DS550" s="383"/>
      <c r="DT550" s="383"/>
      <c r="DU550" s="383"/>
      <c r="DV550" s="383"/>
      <c r="DW550" s="383"/>
      <c r="DX550" s="383"/>
      <c r="DY550" s="383"/>
      <c r="DZ550" s="383"/>
      <c r="EA550" s="383"/>
      <c r="EB550" s="383"/>
      <c r="EC550" s="383"/>
      <c r="ED550" s="383"/>
      <c r="EE550" s="383"/>
      <c r="EF550" s="383"/>
      <c r="EG550" s="383"/>
      <c r="EH550" s="383"/>
      <c r="EI550" s="383"/>
      <c r="EJ550" s="383"/>
      <c r="EK550" s="383"/>
      <c r="EL550" s="383"/>
      <c r="EM550" s="383"/>
      <c r="EN550" s="383"/>
      <c r="EO550" s="383"/>
      <c r="EP550" s="383"/>
      <c r="EQ550" s="383"/>
      <c r="ER550" s="383"/>
      <c r="ES550" s="383"/>
      <c r="ET550" s="383"/>
      <c r="EU550" s="383"/>
      <c r="EV550" s="383"/>
      <c r="EW550" s="383"/>
      <c r="EX550" s="383"/>
      <c r="EY550" s="383"/>
      <c r="EZ550" s="383"/>
      <c r="FA550" s="383"/>
      <c r="FB550" s="383"/>
      <c r="FC550" s="383"/>
      <c r="FD550" s="383"/>
      <c r="FE550" s="383"/>
      <c r="FF550" s="383"/>
      <c r="FG550" s="383"/>
      <c r="FH550" s="383"/>
      <c r="FI550" s="383"/>
      <c r="FJ550" s="383"/>
      <c r="FK550" s="383"/>
      <c r="FL550" s="383"/>
      <c r="FM550" s="383"/>
      <c r="FN550" s="383"/>
      <c r="FO550" s="383"/>
      <c r="FP550" s="383"/>
      <c r="FQ550" s="383"/>
      <c r="FR550" s="383"/>
      <c r="FS550" s="383"/>
      <c r="FT550" s="383"/>
      <c r="FU550" s="383"/>
      <c r="FV550" s="383"/>
      <c r="FW550" s="383"/>
      <c r="FX550" s="383"/>
      <c r="FY550" s="383"/>
      <c r="FZ550" s="383"/>
      <c r="GA550" s="383"/>
      <c r="GB550" s="383"/>
      <c r="GC550" s="383"/>
      <c r="GD550" s="383"/>
      <c r="GE550" s="383"/>
      <c r="GF550" s="383"/>
      <c r="GG550" s="383"/>
      <c r="GH550" s="383"/>
      <c r="GI550" s="383"/>
      <c r="GJ550" s="383"/>
      <c r="GK550" s="383"/>
      <c r="GL550" s="383"/>
      <c r="GM550" s="383"/>
      <c r="GN550" s="383"/>
      <c r="GO550" s="383"/>
      <c r="GP550" s="383"/>
      <c r="GQ550" s="383"/>
      <c r="GR550" s="383"/>
      <c r="GS550" s="383"/>
      <c r="GT550" s="383"/>
      <c r="GU550" s="383"/>
      <c r="GV550" s="383"/>
      <c r="GW550" s="383"/>
      <c r="GX550" s="383"/>
      <c r="GY550" s="383"/>
      <c r="GZ550" s="383"/>
      <c r="HA550" s="383"/>
      <c r="HB550" s="383"/>
      <c r="HC550" s="383"/>
      <c r="HD550" s="383"/>
      <c r="HE550" s="383"/>
      <c r="HF550" s="383"/>
      <c r="HG550" s="383"/>
      <c r="HH550" s="383"/>
      <c r="HI550" s="383"/>
      <c r="HJ550" s="383"/>
      <c r="HK550" s="383"/>
      <c r="HL550" s="383"/>
      <c r="HM550" s="383"/>
      <c r="HN550" s="383"/>
      <c r="HO550" s="383"/>
      <c r="HP550" s="383"/>
      <c r="HQ550" s="383"/>
      <c r="HR550" s="383"/>
      <c r="HS550" s="383"/>
      <c r="HT550" s="383"/>
      <c r="HU550" s="383"/>
      <c r="HV550" s="383"/>
      <c r="HW550" s="383"/>
      <c r="HX550" s="383"/>
      <c r="HY550" s="383"/>
      <c r="HZ550" s="383"/>
      <c r="IA550" s="383"/>
      <c r="IB550" s="383"/>
      <c r="IC550" s="383"/>
      <c r="ID550" s="383"/>
      <c r="IE550" s="383"/>
      <c r="IF550" s="383"/>
      <c r="IG550" s="383"/>
      <c r="IH550" s="383"/>
      <c r="II550" s="383"/>
      <c r="IJ550" s="383"/>
      <c r="IK550" s="383"/>
      <c r="IL550" s="383"/>
      <c r="IM550" s="383"/>
      <c r="IN550" s="383"/>
      <c r="IO550" s="383"/>
      <c r="IP550" s="383"/>
      <c r="IQ550" s="383"/>
      <c r="IR550" s="383"/>
      <c r="IS550" s="383"/>
      <c r="IT550" s="383"/>
      <c r="IU550" s="383"/>
      <c r="IV550" s="383"/>
      <c r="IW550" s="383"/>
      <c r="IX550" s="383"/>
      <c r="IY550" s="383"/>
      <c r="IZ550" s="383"/>
      <c r="JA550" s="383"/>
      <c r="JB550" s="383"/>
      <c r="JC550" s="383"/>
      <c r="JD550" s="383"/>
      <c r="JE550" s="383"/>
      <c r="JF550" s="383"/>
      <c r="JG550" s="383"/>
      <c r="JH550" s="383"/>
      <c r="JI550" s="383"/>
      <c r="JJ550" s="383"/>
      <c r="JK550" s="383"/>
      <c r="JL550" s="383"/>
      <c r="JM550" s="383"/>
      <c r="JN550" s="383"/>
      <c r="JO550" s="383"/>
      <c r="JP550" s="383"/>
      <c r="JQ550" s="383"/>
      <c r="JR550" s="383"/>
      <c r="JS550" s="383"/>
      <c r="JT550" s="383"/>
      <c r="JU550" s="383"/>
      <c r="JV550" s="383"/>
      <c r="JW550" s="383"/>
      <c r="JX550" s="383"/>
      <c r="JY550" s="383"/>
      <c r="JZ550" s="383"/>
      <c r="KA550" s="383"/>
      <c r="KB550" s="383"/>
      <c r="KC550" s="383"/>
      <c r="KD550" s="383"/>
      <c r="KE550" s="383"/>
      <c r="KF550" s="383"/>
      <c r="KG550" s="383"/>
      <c r="KH550" s="383"/>
      <c r="KI550" s="383"/>
      <c r="KJ550" s="383"/>
      <c r="KK550" s="383"/>
      <c r="KL550" s="383"/>
      <c r="KM550" s="383"/>
      <c r="KN550" s="383"/>
      <c r="KO550" s="383"/>
      <c r="KP550" s="383"/>
      <c r="KQ550" s="383"/>
      <c r="KR550" s="383"/>
      <c r="KS550" s="383"/>
      <c r="KT550" s="383"/>
      <c r="KU550" s="383"/>
    </row>
    <row r="551" spans="1:16384" ht="15.75" thickBot="1" x14ac:dyDescent="0.3">
      <c r="A551" s="507"/>
      <c r="B551" s="354"/>
      <c r="C551" s="354"/>
      <c r="D551" s="354"/>
      <c r="E551" s="354"/>
      <c r="F551" s="508"/>
      <c r="G551" s="354"/>
      <c r="H551" s="402"/>
      <c r="I551" s="403"/>
      <c r="J551" s="594"/>
      <c r="K551" s="509"/>
      <c r="L551" s="478"/>
      <c r="M551" s="486" t="s">
        <v>171</v>
      </c>
      <c r="N551" s="487">
        <f>SUM(N548:N550)</f>
        <v>12</v>
      </c>
      <c r="O551" s="486" t="s">
        <v>172</v>
      </c>
      <c r="P551" s="488">
        <f>SUM(P548:P550)</f>
        <v>12</v>
      </c>
      <c r="Q551" s="458">
        <f>+N551/P551*10</f>
        <v>10</v>
      </c>
      <c r="R551" s="489" t="str">
        <f>+IF(Q551&lt;7,"INACEPTABLE","ACEPTABLE")</f>
        <v>ACEPTABLE</v>
      </c>
      <c r="S551" s="740"/>
      <c r="T551" s="383"/>
      <c r="U551" s="383"/>
      <c r="V551" s="383"/>
      <c r="W551" s="383"/>
      <c r="AA551" s="383"/>
      <c r="AB551" s="383"/>
      <c r="AC551" s="383"/>
      <c r="AD551" s="383"/>
      <c r="AE551" s="383"/>
      <c r="AF551" s="383"/>
      <c r="AG551" s="383"/>
      <c r="AH551" s="383"/>
      <c r="AI551" s="383"/>
      <c r="AJ551" s="383"/>
      <c r="AK551" s="383"/>
      <c r="AL551" s="383"/>
      <c r="AM551" s="383"/>
      <c r="AN551" s="383"/>
      <c r="AO551" s="383"/>
      <c r="AP551" s="383"/>
      <c r="AQ551" s="383"/>
      <c r="AR551" s="383"/>
      <c r="AS551" s="383"/>
      <c r="CJ551" s="383"/>
      <c r="CK551" s="383"/>
      <c r="CL551" s="383"/>
      <c r="CM551" s="383"/>
      <c r="CN551" s="383"/>
      <c r="CO551" s="383"/>
      <c r="CP551" s="383"/>
      <c r="CQ551" s="383"/>
      <c r="CR551" s="383"/>
      <c r="CS551" s="383"/>
      <c r="CT551" s="383"/>
      <c r="CU551" s="383"/>
      <c r="CV551" s="383"/>
      <c r="CW551" s="383"/>
      <c r="CX551" s="383"/>
      <c r="CY551" s="383"/>
      <c r="CZ551" s="383"/>
      <c r="DA551" s="383"/>
      <c r="DB551" s="383"/>
      <c r="DC551" s="383"/>
      <c r="DD551" s="383"/>
      <c r="DE551" s="383"/>
      <c r="DF551" s="383"/>
      <c r="DG551" s="383"/>
      <c r="DH551" s="383"/>
      <c r="DI551" s="383"/>
      <c r="DJ551" s="383"/>
      <c r="DK551" s="383"/>
      <c r="DL551" s="383"/>
      <c r="DM551" s="383"/>
      <c r="DN551" s="383"/>
      <c r="DO551" s="383"/>
      <c r="DP551" s="383"/>
      <c r="DQ551" s="383"/>
      <c r="DR551" s="383"/>
      <c r="DS551" s="383"/>
      <c r="DT551" s="383"/>
      <c r="DU551" s="383"/>
      <c r="DV551" s="383"/>
      <c r="DW551" s="383"/>
      <c r="DX551" s="383"/>
      <c r="DY551" s="383"/>
      <c r="DZ551" s="383"/>
      <c r="EA551" s="383"/>
      <c r="EB551" s="383"/>
      <c r="EC551" s="383"/>
      <c r="ED551" s="383"/>
      <c r="EE551" s="383"/>
      <c r="EF551" s="383"/>
      <c r="EG551" s="383"/>
      <c r="EH551" s="383"/>
      <c r="EI551" s="383"/>
      <c r="EJ551" s="383"/>
      <c r="EK551" s="383"/>
      <c r="EL551" s="383"/>
      <c r="EM551" s="383"/>
      <c r="EN551" s="383"/>
      <c r="EO551" s="383"/>
      <c r="EP551" s="383"/>
      <c r="EQ551" s="383"/>
      <c r="ER551" s="383"/>
      <c r="ES551" s="383"/>
      <c r="ET551" s="383"/>
      <c r="EU551" s="383"/>
      <c r="EV551" s="383"/>
      <c r="EW551" s="383"/>
      <c r="EX551" s="383"/>
      <c r="EY551" s="383"/>
      <c r="EZ551" s="383"/>
      <c r="FA551" s="383"/>
      <c r="FB551" s="383"/>
      <c r="FC551" s="383"/>
      <c r="FD551" s="383"/>
      <c r="FE551" s="383"/>
      <c r="FF551" s="383"/>
      <c r="FG551" s="383"/>
      <c r="FH551" s="383"/>
      <c r="FI551" s="383"/>
      <c r="FJ551" s="383"/>
      <c r="FK551" s="383"/>
      <c r="FL551" s="383"/>
      <c r="FM551" s="383"/>
      <c r="FN551" s="383"/>
      <c r="FO551" s="383"/>
      <c r="FP551" s="383"/>
      <c r="FQ551" s="383"/>
      <c r="FR551" s="383"/>
      <c r="FS551" s="383"/>
      <c r="FT551" s="383"/>
      <c r="FU551" s="383"/>
      <c r="FV551" s="383"/>
      <c r="FW551" s="383"/>
      <c r="FX551" s="383"/>
      <c r="FY551" s="383"/>
      <c r="FZ551" s="383"/>
      <c r="GA551" s="383"/>
      <c r="GB551" s="383"/>
      <c r="GC551" s="383"/>
      <c r="GD551" s="383"/>
      <c r="GE551" s="383"/>
      <c r="GF551" s="383"/>
      <c r="GG551" s="383"/>
      <c r="GH551" s="383"/>
      <c r="GI551" s="383"/>
      <c r="GJ551" s="383"/>
      <c r="GK551" s="383"/>
      <c r="GL551" s="383"/>
      <c r="GM551" s="383"/>
      <c r="GN551" s="383"/>
      <c r="GO551" s="383"/>
      <c r="GP551" s="383"/>
      <c r="GQ551" s="383"/>
      <c r="GR551" s="383"/>
      <c r="GS551" s="383"/>
      <c r="GT551" s="383"/>
      <c r="GU551" s="383"/>
      <c r="GV551" s="383"/>
      <c r="GW551" s="383"/>
      <c r="GX551" s="383"/>
      <c r="GY551" s="383"/>
      <c r="GZ551" s="383"/>
      <c r="HA551" s="383"/>
      <c r="HB551" s="383"/>
      <c r="HC551" s="383"/>
      <c r="HD551" s="383"/>
      <c r="HE551" s="383"/>
      <c r="HF551" s="383"/>
      <c r="HG551" s="383"/>
      <c r="HH551" s="383"/>
      <c r="HI551" s="383"/>
      <c r="HJ551" s="383"/>
      <c r="HK551" s="383"/>
      <c r="HL551" s="383"/>
      <c r="HM551" s="383"/>
      <c r="HN551" s="383"/>
      <c r="HO551" s="383"/>
      <c r="HP551" s="383"/>
      <c r="HQ551" s="383"/>
      <c r="HR551" s="383"/>
      <c r="HS551" s="383"/>
      <c r="HT551" s="383"/>
      <c r="HU551" s="383"/>
      <c r="HV551" s="383"/>
      <c r="HW551" s="383"/>
      <c r="HX551" s="383"/>
      <c r="HY551" s="383"/>
      <c r="HZ551" s="383"/>
      <c r="IA551" s="383"/>
      <c r="IB551" s="383"/>
      <c r="IC551" s="383"/>
      <c r="ID551" s="383"/>
      <c r="IE551" s="383"/>
      <c r="IF551" s="383"/>
      <c r="IG551" s="383"/>
      <c r="IH551" s="383"/>
      <c r="II551" s="383"/>
      <c r="IJ551" s="383"/>
      <c r="IK551" s="383"/>
      <c r="IL551" s="383"/>
      <c r="IM551" s="383"/>
      <c r="IN551" s="383"/>
      <c r="IO551" s="383"/>
      <c r="IP551" s="383"/>
      <c r="IQ551" s="383"/>
      <c r="IR551" s="383"/>
      <c r="IS551" s="383"/>
      <c r="IT551" s="383"/>
      <c r="IU551" s="383"/>
      <c r="IV551" s="383"/>
      <c r="IW551" s="383"/>
      <c r="IX551" s="383"/>
      <c r="IY551" s="383"/>
      <c r="IZ551" s="383"/>
      <c r="JA551" s="383"/>
      <c r="JB551" s="383"/>
      <c r="JC551" s="383"/>
      <c r="JD551" s="383"/>
      <c r="JE551" s="383"/>
      <c r="JF551" s="383"/>
      <c r="JG551" s="383"/>
      <c r="JH551" s="383"/>
      <c r="JI551" s="383"/>
      <c r="JJ551" s="383"/>
      <c r="JK551" s="383"/>
      <c r="JL551" s="383"/>
      <c r="JM551" s="383"/>
      <c r="JN551" s="383"/>
      <c r="JO551" s="383"/>
      <c r="JP551" s="383"/>
      <c r="JQ551" s="383"/>
      <c r="JR551" s="383"/>
      <c r="JS551" s="383"/>
      <c r="JT551" s="383"/>
      <c r="JU551" s="383"/>
      <c r="JV551" s="383"/>
      <c r="JW551" s="383"/>
      <c r="JX551" s="383"/>
      <c r="JY551" s="383"/>
      <c r="JZ551" s="383"/>
      <c r="KA551" s="383"/>
      <c r="KB551" s="383"/>
      <c r="KC551" s="383"/>
      <c r="KD551" s="383"/>
      <c r="KE551" s="383"/>
      <c r="KF551" s="383"/>
      <c r="KG551" s="383"/>
      <c r="KH551" s="383"/>
      <c r="KI551" s="383"/>
      <c r="KJ551" s="383"/>
      <c r="KK551" s="383"/>
      <c r="KL551" s="383"/>
      <c r="KM551" s="383"/>
      <c r="KN551" s="383"/>
      <c r="KO551" s="383"/>
      <c r="KP551" s="383"/>
      <c r="KQ551" s="383"/>
      <c r="KR551" s="383"/>
      <c r="KS551" s="383"/>
      <c r="KT551" s="383"/>
      <c r="KU551" s="383"/>
    </row>
    <row r="552" spans="1:16384" ht="15.75" thickBot="1" x14ac:dyDescent="0.3"/>
    <row r="553" spans="1:16384" ht="15.75" thickBot="1" x14ac:dyDescent="0.3">
      <c r="L553" s="685" t="s">
        <v>176</v>
      </c>
      <c r="M553" s="686"/>
      <c r="N553" s="686"/>
      <c r="O553" s="454" t="s">
        <v>177</v>
      </c>
      <c r="P553" s="454" t="s">
        <v>178</v>
      </c>
      <c r="Q553" s="454" t="s">
        <v>209</v>
      </c>
      <c r="R553" s="454" t="s">
        <v>216</v>
      </c>
    </row>
    <row r="554" spans="1:16384" x14ac:dyDescent="0.25">
      <c r="L554" s="337" t="s">
        <v>334</v>
      </c>
      <c r="M554" s="332">
        <v>7</v>
      </c>
      <c r="N554" s="446" t="str">
        <f>+IF(AND(M554&lt;7,M554&gt;0),"INACEPTABLE",IF(M554=0,"No Valor","ACEPTABLE"))</f>
        <v>ACEPTABLE</v>
      </c>
      <c r="O554" s="687">
        <f>(COUNTIF(N554:N558,"INACEPTABLE"))</f>
        <v>0</v>
      </c>
      <c r="P554" s="687" t="str">
        <f>+IF(O554=1,"PENALIZACIÓN 1",IF(O554&gt;1,"PENALIZACIÓN 1 + 2","ACEPTABLE"))</f>
        <v>ACEPTABLE</v>
      </c>
      <c r="Q554" s="690">
        <f>+IF(AND(M554&gt;0,M555&gt;0,M556&gt;0,M557&gt;0,M558&gt;0),5,IF(AND(M554&gt;0,M555&gt;0,M556&gt;0,M557&gt;0,M558=0),4,IF(AND(M554&gt;0,M555&gt;0,M556&gt;0,M557=0,M558=0),3,IF(AND(M554&gt;0,M555&gt;0,M556=0,M557=0,M558=0),2,IF(AND(M554&gt;0,M555=0,M556=0,M557=0,M558=0),1,0)))))</f>
        <v>4</v>
      </c>
      <c r="R554" s="693">
        <f>IF(AND(O554=0,Q554&gt;0),(SUM(M554:M558)/Q554),0)</f>
        <v>7.53125</v>
      </c>
    </row>
    <row r="555" spans="1:16384" x14ac:dyDescent="0.25">
      <c r="L555" s="338" t="s">
        <v>335</v>
      </c>
      <c r="M555" s="333">
        <v>8</v>
      </c>
      <c r="N555" s="446" t="str">
        <f>+IF(AND(M555&lt;7,M555&gt;0),"INACEPTABLE",IF(M555=0,"No Valor","ACEPTABLE"))</f>
        <v>ACEPTABLE</v>
      </c>
      <c r="O555" s="688"/>
      <c r="P555" s="688"/>
      <c r="Q555" s="691"/>
      <c r="R555" s="694"/>
    </row>
    <row r="556" spans="1:16384" x14ac:dyDescent="0.25">
      <c r="L556" s="339" t="s">
        <v>336</v>
      </c>
      <c r="M556" s="333">
        <f>$Q$454</f>
        <v>8.125</v>
      </c>
      <c r="N556" s="446" t="str">
        <f>+IF(AND(M556&lt;7,M556&gt;0),"INACEPTABLE",IF(M556=0,"No Valor","ACEPTABLE"))</f>
        <v>ACEPTABLE</v>
      </c>
      <c r="O556" s="688"/>
      <c r="P556" s="688"/>
      <c r="Q556" s="691"/>
      <c r="R556" s="694"/>
    </row>
    <row r="557" spans="1:16384" x14ac:dyDescent="0.25">
      <c r="L557" s="338" t="s">
        <v>427</v>
      </c>
      <c r="M557" s="333">
        <v>7</v>
      </c>
      <c r="N557" s="446" t="str">
        <f>+IF(AND(M557&lt;7,M557&gt;0),"INACEPTABLE",IF(M557=0,"No Valor","ACEPTABLE"))</f>
        <v>ACEPTABLE</v>
      </c>
      <c r="O557" s="688"/>
      <c r="P557" s="688"/>
      <c r="Q557" s="691"/>
      <c r="R557" s="694"/>
    </row>
    <row r="558" spans="1:16384" ht="15.75" thickBot="1" x14ac:dyDescent="0.3">
      <c r="L558" s="340" t="s">
        <v>428</v>
      </c>
      <c r="M558" s="334"/>
      <c r="N558" s="646" t="str">
        <f>+IF(AND(M558&lt;7,M558&gt;0),"INACEPTABLE",IF(M558=0,"No Valor","ACEPTABLE"))</f>
        <v>No Valor</v>
      </c>
      <c r="O558" s="689"/>
      <c r="P558" s="689"/>
      <c r="Q558" s="692"/>
      <c r="R558" s="695"/>
    </row>
    <row r="559" spans="1:16384" x14ac:dyDescent="0.25">
      <c r="M559" s="341" t="s">
        <v>413</v>
      </c>
    </row>
    <row r="560" spans="1:16384" ht="15.75" thickBot="1" x14ac:dyDescent="0.3"/>
    <row r="561" spans="1:19" ht="15.75" thickBot="1" x14ac:dyDescent="0.3">
      <c r="C561" s="385"/>
      <c r="D561" s="349"/>
      <c r="E561" s="349"/>
      <c r="F561" s="349"/>
      <c r="G561" s="349"/>
      <c r="H561" s="350"/>
      <c r="I561" s="349"/>
      <c r="J561" s="408"/>
      <c r="K561" s="510"/>
      <c r="L561" s="510"/>
      <c r="M561" s="510"/>
      <c r="N561" s="675" t="s">
        <v>257</v>
      </c>
      <c r="O561" s="667" t="s">
        <v>258</v>
      </c>
      <c r="P561" s="667" t="s">
        <v>261</v>
      </c>
      <c r="Q561" s="676" t="s">
        <v>259</v>
      </c>
      <c r="R561" s="676" t="s">
        <v>211</v>
      </c>
    </row>
    <row r="562" spans="1:19" x14ac:dyDescent="0.25">
      <c r="A562" s="772" t="s">
        <v>256</v>
      </c>
      <c r="B562" s="773"/>
      <c r="C562" s="773"/>
      <c r="D562" s="773"/>
      <c r="E562" s="773"/>
      <c r="F562" s="774"/>
      <c r="G562" s="532"/>
      <c r="H562" s="781" t="s">
        <v>227</v>
      </c>
      <c r="I562" s="782"/>
      <c r="J562" s="782"/>
      <c r="K562" s="782"/>
      <c r="L562" s="533"/>
      <c r="M562" s="541"/>
      <c r="N562" s="544">
        <f>$Q$423</f>
        <v>10</v>
      </c>
      <c r="O562" s="544">
        <f>L157</f>
        <v>8.0066666666666659</v>
      </c>
      <c r="P562" s="529">
        <f>+N562*0.6+O562*0.4</f>
        <v>9.2026666666666657</v>
      </c>
      <c r="Q562" s="783">
        <f>+IF(M154="SI",P569,0)</f>
        <v>7.954588827838827</v>
      </c>
      <c r="R562" s="784" t="str">
        <f>+IF(Q562&lt;=8,"PENALIZACIÓN","ACEPTABLE")</f>
        <v>PENALIZACIÓN</v>
      </c>
    </row>
    <row r="563" spans="1:19" x14ac:dyDescent="0.25">
      <c r="A563" s="775"/>
      <c r="B563" s="776"/>
      <c r="C563" s="776"/>
      <c r="D563" s="776"/>
      <c r="E563" s="776"/>
      <c r="F563" s="777"/>
      <c r="G563" s="534"/>
      <c r="H563" s="752" t="s">
        <v>226</v>
      </c>
      <c r="I563" s="753"/>
      <c r="J563" s="753"/>
      <c r="K563" s="753"/>
      <c r="L563" s="416"/>
      <c r="M563" s="542"/>
      <c r="N563" s="545">
        <f>$R$477</f>
        <v>9.21875</v>
      </c>
      <c r="O563" s="545">
        <f>L158</f>
        <v>6.8</v>
      </c>
      <c r="P563" s="529">
        <f t="shared" ref="P563:P568" si="49">+N563*0.6+O563*0.4</f>
        <v>8.2512500000000006</v>
      </c>
      <c r="Q563" s="770"/>
      <c r="R563" s="785"/>
    </row>
    <row r="564" spans="1:19" x14ac:dyDescent="0.25">
      <c r="A564" s="775"/>
      <c r="B564" s="776"/>
      <c r="C564" s="776"/>
      <c r="D564" s="776"/>
      <c r="E564" s="776"/>
      <c r="F564" s="777"/>
      <c r="G564" s="535"/>
      <c r="H564" s="392" t="s">
        <v>406</v>
      </c>
      <c r="I564" s="395"/>
      <c r="J564" s="396"/>
      <c r="K564" s="396"/>
      <c r="L564" s="415"/>
      <c r="M564" s="514"/>
      <c r="N564" s="545">
        <f>$R$491</f>
        <v>7.53125</v>
      </c>
      <c r="O564" s="545">
        <f>L159</f>
        <v>6.6666666666666661</v>
      </c>
      <c r="P564" s="529">
        <f t="shared" si="49"/>
        <v>7.1854166666666668</v>
      </c>
      <c r="Q564" s="770"/>
      <c r="R564" s="785"/>
    </row>
    <row r="565" spans="1:19" x14ac:dyDescent="0.25">
      <c r="A565" s="775"/>
      <c r="B565" s="776"/>
      <c r="C565" s="776"/>
      <c r="D565" s="776"/>
      <c r="E565" s="776"/>
      <c r="F565" s="777"/>
      <c r="G565" s="534"/>
      <c r="H565" s="752" t="s">
        <v>429</v>
      </c>
      <c r="I565" s="753"/>
      <c r="J565" s="753"/>
      <c r="K565" s="753"/>
      <c r="L565" s="416"/>
      <c r="M565" s="542"/>
      <c r="N565" s="544">
        <f>$R$506</f>
        <v>7.53125</v>
      </c>
      <c r="O565" s="544">
        <f>L160</f>
        <v>6.1538461538461542</v>
      </c>
      <c r="P565" s="529">
        <f t="shared" si="49"/>
        <v>6.9802884615384615</v>
      </c>
      <c r="Q565" s="770"/>
      <c r="R565" s="785"/>
    </row>
    <row r="566" spans="1:19" x14ac:dyDescent="0.25">
      <c r="A566" s="775"/>
      <c r="B566" s="776"/>
      <c r="C566" s="776"/>
      <c r="D566" s="776"/>
      <c r="E566" s="776"/>
      <c r="F566" s="777"/>
      <c r="G566" s="535"/>
      <c r="H566" s="392" t="s">
        <v>231</v>
      </c>
      <c r="I566" s="395"/>
      <c r="J566" s="396"/>
      <c r="K566" s="396"/>
      <c r="L566" s="415"/>
      <c r="M566" s="514"/>
      <c r="N566" s="545">
        <f>$R$520</f>
        <v>7.53125</v>
      </c>
      <c r="O566" s="545">
        <f>L161</f>
        <v>7.5</v>
      </c>
      <c r="P566" s="529">
        <f t="shared" si="49"/>
        <v>7.5187499999999998</v>
      </c>
      <c r="Q566" s="770"/>
      <c r="R566" s="785"/>
    </row>
    <row r="567" spans="1:19" x14ac:dyDescent="0.25">
      <c r="A567" s="775"/>
      <c r="B567" s="776"/>
      <c r="C567" s="776"/>
      <c r="D567" s="776"/>
      <c r="E567" s="776"/>
      <c r="F567" s="777"/>
      <c r="G567" s="534"/>
      <c r="H567" s="752" t="s">
        <v>232</v>
      </c>
      <c r="I567" s="753"/>
      <c r="J567" s="753"/>
      <c r="K567" s="753"/>
      <c r="L567" s="416"/>
      <c r="M567" s="542"/>
      <c r="N567" s="545">
        <f>$R$540</f>
        <v>7.53125</v>
      </c>
      <c r="O567" s="545">
        <f>$R$540</f>
        <v>7.53125</v>
      </c>
      <c r="P567" s="529">
        <f t="shared" si="49"/>
        <v>7.53125</v>
      </c>
      <c r="Q567" s="770"/>
      <c r="R567" s="785"/>
    </row>
    <row r="568" spans="1:19" ht="15.75" thickBot="1" x14ac:dyDescent="0.3">
      <c r="A568" s="778"/>
      <c r="B568" s="779"/>
      <c r="C568" s="779"/>
      <c r="D568" s="779"/>
      <c r="E568" s="779"/>
      <c r="F568" s="780"/>
      <c r="G568" s="536"/>
      <c r="H568" s="537" t="s">
        <v>234</v>
      </c>
      <c r="I568" s="538"/>
      <c r="J568" s="539"/>
      <c r="K568" s="539"/>
      <c r="L568" s="540"/>
      <c r="M568" s="543"/>
      <c r="N568" s="546">
        <f>$Q$551</f>
        <v>10</v>
      </c>
      <c r="O568" s="546">
        <f>$R$554</f>
        <v>7.53125</v>
      </c>
      <c r="P568" s="529">
        <f t="shared" si="49"/>
        <v>9.0124999999999993</v>
      </c>
      <c r="Q568" s="771"/>
      <c r="R568" s="786"/>
    </row>
    <row r="569" spans="1:19" ht="15.75" thickBot="1" x14ac:dyDescent="0.3">
      <c r="C569" s="385"/>
      <c r="D569" s="349"/>
      <c r="E569" s="349"/>
      <c r="F569" s="349"/>
      <c r="G569" s="349"/>
      <c r="H569" s="510"/>
      <c r="I569" s="515"/>
      <c r="J569" s="409"/>
      <c r="K569" s="409"/>
      <c r="L569" s="515"/>
      <c r="M569" s="525"/>
      <c r="N569" s="409"/>
      <c r="O569" s="486" t="s">
        <v>260</v>
      </c>
      <c r="P569" s="526">
        <f>SUM(P562:P568)/7</f>
        <v>7.954588827838827</v>
      </c>
      <c r="Q569" s="361"/>
      <c r="R569" s="476"/>
      <c r="S569" s="361"/>
    </row>
  </sheetData>
  <mergeCells count="376">
    <mergeCell ref="H565:K565"/>
    <mergeCell ref="H567:K567"/>
    <mergeCell ref="L553:N553"/>
    <mergeCell ref="O554:O558"/>
    <mergeCell ref="P554:P558"/>
    <mergeCell ref="Q554:Q558"/>
    <mergeCell ref="R554:R558"/>
    <mergeCell ref="A562:F568"/>
    <mergeCell ref="H562:K562"/>
    <mergeCell ref="Q562:Q568"/>
    <mergeCell ref="R562:R568"/>
    <mergeCell ref="H563:K563"/>
    <mergeCell ref="A547:D547"/>
    <mergeCell ref="Q547:R547"/>
    <mergeCell ref="F548:J548"/>
    <mergeCell ref="S548:S551"/>
    <mergeCell ref="F549:J549"/>
    <mergeCell ref="F550:J550"/>
    <mergeCell ref="Q550:R550"/>
    <mergeCell ref="F536:J536"/>
    <mergeCell ref="Q536:R536"/>
    <mergeCell ref="L539:N539"/>
    <mergeCell ref="O540:O544"/>
    <mergeCell ref="P540:P544"/>
    <mergeCell ref="Q540:Q544"/>
    <mergeCell ref="R540:R544"/>
    <mergeCell ref="Q527:R527"/>
    <mergeCell ref="F528:J528"/>
    <mergeCell ref="S528:S537"/>
    <mergeCell ref="F529:J529"/>
    <mergeCell ref="F530:J530"/>
    <mergeCell ref="F531:J531"/>
    <mergeCell ref="F532:J532"/>
    <mergeCell ref="F533:J533"/>
    <mergeCell ref="F534:J534"/>
    <mergeCell ref="F535:J535"/>
    <mergeCell ref="F515:I515"/>
    <mergeCell ref="Q516:R516"/>
    <mergeCell ref="L519:N519"/>
    <mergeCell ref="O520:O524"/>
    <mergeCell ref="P520:P524"/>
    <mergeCell ref="Q520:Q524"/>
    <mergeCell ref="R520:R524"/>
    <mergeCell ref="O506:O510"/>
    <mergeCell ref="P506:P510"/>
    <mergeCell ref="Q506:Q510"/>
    <mergeCell ref="R506:R510"/>
    <mergeCell ref="Q513:R513"/>
    <mergeCell ref="S514:S517"/>
    <mergeCell ref="Q498:R498"/>
    <mergeCell ref="S499:S503"/>
    <mergeCell ref="F500:I500"/>
    <mergeCell ref="F502:I502"/>
    <mergeCell ref="Q502:R502"/>
    <mergeCell ref="L505:N505"/>
    <mergeCell ref="Q484:R484"/>
    <mergeCell ref="S485:S488"/>
    <mergeCell ref="F486:I486"/>
    <mergeCell ref="Q487:R487"/>
    <mergeCell ref="L490:N490"/>
    <mergeCell ref="O491:O495"/>
    <mergeCell ref="P491:P495"/>
    <mergeCell ref="Q491:Q495"/>
    <mergeCell ref="R491:R495"/>
    <mergeCell ref="F472:I472"/>
    <mergeCell ref="L476:N476"/>
    <mergeCell ref="O477:O481"/>
    <mergeCell ref="P477:P481"/>
    <mergeCell ref="Q477:Q481"/>
    <mergeCell ref="R477:R481"/>
    <mergeCell ref="V467:V471"/>
    <mergeCell ref="W467:W471"/>
    <mergeCell ref="X467:X471"/>
    <mergeCell ref="Y467:Y471"/>
    <mergeCell ref="F468:I468"/>
    <mergeCell ref="F470:I470"/>
    <mergeCell ref="Y458:Y462"/>
    <mergeCell ref="F459:I459"/>
    <mergeCell ref="F461:I461"/>
    <mergeCell ref="F463:I463"/>
    <mergeCell ref="Q466:R466"/>
    <mergeCell ref="S466:U466"/>
    <mergeCell ref="F454:I454"/>
    <mergeCell ref="Q457:R457"/>
    <mergeCell ref="S457:U457"/>
    <mergeCell ref="V458:V462"/>
    <mergeCell ref="W458:W462"/>
    <mergeCell ref="X458:X462"/>
    <mergeCell ref="V449:V453"/>
    <mergeCell ref="W449:W453"/>
    <mergeCell ref="X449:X453"/>
    <mergeCell ref="Y449:Y453"/>
    <mergeCell ref="F450:I450"/>
    <mergeCell ref="F452:I452"/>
    <mergeCell ref="Y440:Y444"/>
    <mergeCell ref="F441:I441"/>
    <mergeCell ref="F443:I443"/>
    <mergeCell ref="F445:I445"/>
    <mergeCell ref="Q448:R448"/>
    <mergeCell ref="S448:U448"/>
    <mergeCell ref="F436:I436"/>
    <mergeCell ref="Q439:R439"/>
    <mergeCell ref="S439:U439"/>
    <mergeCell ref="V440:V444"/>
    <mergeCell ref="W440:W444"/>
    <mergeCell ref="X440:X444"/>
    <mergeCell ref="S430:U430"/>
    <mergeCell ref="V431:V435"/>
    <mergeCell ref="W431:W435"/>
    <mergeCell ref="X431:X435"/>
    <mergeCell ref="Y431:Y435"/>
    <mergeCell ref="F432:I432"/>
    <mergeCell ref="F434:I434"/>
    <mergeCell ref="F420:I420"/>
    <mergeCell ref="F422:I422"/>
    <mergeCell ref="Q422:R422"/>
    <mergeCell ref="F424:I424"/>
    <mergeCell ref="F427:I427"/>
    <mergeCell ref="Q430:R430"/>
    <mergeCell ref="A406:D406"/>
    <mergeCell ref="A407:D407"/>
    <mergeCell ref="D408:E408"/>
    <mergeCell ref="A413:D413"/>
    <mergeCell ref="Q416:R416"/>
    <mergeCell ref="F418:I418"/>
    <mergeCell ref="A396:D396"/>
    <mergeCell ref="A397:D397"/>
    <mergeCell ref="D398:E398"/>
    <mergeCell ref="A402:D402"/>
    <mergeCell ref="A404:D404"/>
    <mergeCell ref="A405:D405"/>
    <mergeCell ref="A385:D385"/>
    <mergeCell ref="A386:D386"/>
    <mergeCell ref="D387:E387"/>
    <mergeCell ref="A392:D392"/>
    <mergeCell ref="A394:D394"/>
    <mergeCell ref="A395:D395"/>
    <mergeCell ref="A375:D375"/>
    <mergeCell ref="A376:D376"/>
    <mergeCell ref="D377:E377"/>
    <mergeCell ref="A381:D381"/>
    <mergeCell ref="A383:D383"/>
    <mergeCell ref="A384:D384"/>
    <mergeCell ref="A364:D364"/>
    <mergeCell ref="A365:D365"/>
    <mergeCell ref="D366:E366"/>
    <mergeCell ref="A371:D371"/>
    <mergeCell ref="A373:D373"/>
    <mergeCell ref="A374:D374"/>
    <mergeCell ref="A352:D352"/>
    <mergeCell ref="A353:D353"/>
    <mergeCell ref="D354:E354"/>
    <mergeCell ref="A359:D359"/>
    <mergeCell ref="A362:D362"/>
    <mergeCell ref="A363:D363"/>
    <mergeCell ref="A342:D342"/>
    <mergeCell ref="A343:D343"/>
    <mergeCell ref="D344:E344"/>
    <mergeCell ref="A348:D348"/>
    <mergeCell ref="A350:D350"/>
    <mergeCell ref="A351:D351"/>
    <mergeCell ref="A331:D331"/>
    <mergeCell ref="A332:D332"/>
    <mergeCell ref="D333:E333"/>
    <mergeCell ref="A338:D338"/>
    <mergeCell ref="A340:D340"/>
    <mergeCell ref="A341:D341"/>
    <mergeCell ref="A321:D321"/>
    <mergeCell ref="A322:D322"/>
    <mergeCell ref="D323:E323"/>
    <mergeCell ref="A327:D327"/>
    <mergeCell ref="A329:D329"/>
    <mergeCell ref="A330:D330"/>
    <mergeCell ref="A310:D310"/>
    <mergeCell ref="A311:D311"/>
    <mergeCell ref="D312:E312"/>
    <mergeCell ref="A317:D317"/>
    <mergeCell ref="A319:D319"/>
    <mergeCell ref="A320:D320"/>
    <mergeCell ref="A300:D300"/>
    <mergeCell ref="A301:D301"/>
    <mergeCell ref="D302:E302"/>
    <mergeCell ref="A306:D306"/>
    <mergeCell ref="A308:D308"/>
    <mergeCell ref="A309:D309"/>
    <mergeCell ref="A285:D285"/>
    <mergeCell ref="A286:D286"/>
    <mergeCell ref="A292:D292"/>
    <mergeCell ref="A296:D296"/>
    <mergeCell ref="A298:D298"/>
    <mergeCell ref="A299:D299"/>
    <mergeCell ref="A276:B276"/>
    <mergeCell ref="C276:D276"/>
    <mergeCell ref="E276:F276"/>
    <mergeCell ref="A279:B279"/>
    <mergeCell ref="A283:D283"/>
    <mergeCell ref="A284:D284"/>
    <mergeCell ref="A274:B274"/>
    <mergeCell ref="C274:D274"/>
    <mergeCell ref="E274:F274"/>
    <mergeCell ref="A275:B275"/>
    <mergeCell ref="C275:D275"/>
    <mergeCell ref="E275:F275"/>
    <mergeCell ref="A272:B272"/>
    <mergeCell ref="C272:D272"/>
    <mergeCell ref="E272:F272"/>
    <mergeCell ref="A273:B273"/>
    <mergeCell ref="C273:D273"/>
    <mergeCell ref="E273:F273"/>
    <mergeCell ref="A250:F250"/>
    <mergeCell ref="A264:E264"/>
    <mergeCell ref="A267:R267"/>
    <mergeCell ref="A271:B271"/>
    <mergeCell ref="C271:D271"/>
    <mergeCell ref="E271:F271"/>
    <mergeCell ref="E246:F246"/>
    <mergeCell ref="A247:C247"/>
    <mergeCell ref="E247:F247"/>
    <mergeCell ref="A248:C248"/>
    <mergeCell ref="E248:F248"/>
    <mergeCell ref="A249:C249"/>
    <mergeCell ref="E249:F249"/>
    <mergeCell ref="A242:B243"/>
    <mergeCell ref="E242:F242"/>
    <mergeCell ref="G242:G243"/>
    <mergeCell ref="E243:F243"/>
    <mergeCell ref="A244:B245"/>
    <mergeCell ref="E244:F244"/>
    <mergeCell ref="G244:G245"/>
    <mergeCell ref="E245:F245"/>
    <mergeCell ref="A236:B238"/>
    <mergeCell ref="E236:F236"/>
    <mergeCell ref="G236:G238"/>
    <mergeCell ref="E237:F237"/>
    <mergeCell ref="E238:F238"/>
    <mergeCell ref="A239:B241"/>
    <mergeCell ref="E239:F239"/>
    <mergeCell ref="G239:G241"/>
    <mergeCell ref="E240:F240"/>
    <mergeCell ref="E241:F241"/>
    <mergeCell ref="A220:R220"/>
    <mergeCell ref="A222:F222"/>
    <mergeCell ref="D225:D229"/>
    <mergeCell ref="E225:E229"/>
    <mergeCell ref="A231:R231"/>
    <mergeCell ref="A235:C235"/>
    <mergeCell ref="E235:F235"/>
    <mergeCell ref="A203:R203"/>
    <mergeCell ref="A211:E211"/>
    <mergeCell ref="F211:F213"/>
    <mergeCell ref="A212:B213"/>
    <mergeCell ref="C212:E212"/>
    <mergeCell ref="A214:A215"/>
    <mergeCell ref="F214:F216"/>
    <mergeCell ref="A216:B216"/>
    <mergeCell ref="A195:H195"/>
    <mergeCell ref="A197:B197"/>
    <mergeCell ref="C197:D197"/>
    <mergeCell ref="E197:E200"/>
    <mergeCell ref="F198:F200"/>
    <mergeCell ref="G198:G200"/>
    <mergeCell ref="A189:F189"/>
    <mergeCell ref="G189:G190"/>
    <mergeCell ref="A190:B190"/>
    <mergeCell ref="A191:B191"/>
    <mergeCell ref="G191:G193"/>
    <mergeCell ref="A192:B192"/>
    <mergeCell ref="A193:B193"/>
    <mergeCell ref="F162:K162"/>
    <mergeCell ref="F163:K163"/>
    <mergeCell ref="A168:T168"/>
    <mergeCell ref="A170:T170"/>
    <mergeCell ref="A174:R174"/>
    <mergeCell ref="A176:R176"/>
    <mergeCell ref="D154:K154"/>
    <mergeCell ref="A157:D163"/>
    <mergeCell ref="F157:K157"/>
    <mergeCell ref="O157:O163"/>
    <mergeCell ref="P157:P163"/>
    <mergeCell ref="Q157:Q163"/>
    <mergeCell ref="F158:K158"/>
    <mergeCell ref="F159:K159"/>
    <mergeCell ref="F160:K160"/>
    <mergeCell ref="F161:K161"/>
    <mergeCell ref="A148:D148"/>
    <mergeCell ref="Q148:R148"/>
    <mergeCell ref="F149:J149"/>
    <mergeCell ref="S149:S152"/>
    <mergeCell ref="F151:J151"/>
    <mergeCell ref="Q151:R151"/>
    <mergeCell ref="F141:J141"/>
    <mergeCell ref="F142:J142"/>
    <mergeCell ref="F143:J143"/>
    <mergeCell ref="F144:J144"/>
    <mergeCell ref="F145:J145"/>
    <mergeCell ref="Q145:R145"/>
    <mergeCell ref="Q130:R130"/>
    <mergeCell ref="S131:S134"/>
    <mergeCell ref="F132:I132"/>
    <mergeCell ref="Q133:R133"/>
    <mergeCell ref="Q136:R136"/>
    <mergeCell ref="F137:J137"/>
    <mergeCell ref="S137:S146"/>
    <mergeCell ref="F138:J138"/>
    <mergeCell ref="F139:J139"/>
    <mergeCell ref="F140:J140"/>
    <mergeCell ref="F108:I108"/>
    <mergeCell ref="F109:I109"/>
    <mergeCell ref="E110:I110"/>
    <mergeCell ref="A113:R113"/>
    <mergeCell ref="F120:I120"/>
    <mergeCell ref="B126:K128"/>
    <mergeCell ref="M126:N126"/>
    <mergeCell ref="M127:N127"/>
    <mergeCell ref="F101:I101"/>
    <mergeCell ref="F102:I102"/>
    <mergeCell ref="F103:I103"/>
    <mergeCell ref="L103:R103"/>
    <mergeCell ref="E104:I104"/>
    <mergeCell ref="L106:R107"/>
    <mergeCell ref="F90:I90"/>
    <mergeCell ref="F91:I91"/>
    <mergeCell ref="L91:R92"/>
    <mergeCell ref="E93:I93"/>
    <mergeCell ref="F99:I99"/>
    <mergeCell ref="F100:I100"/>
    <mergeCell ref="A75:R75"/>
    <mergeCell ref="F80:I80"/>
    <mergeCell ref="F82:I82"/>
    <mergeCell ref="F84:I84"/>
    <mergeCell ref="F86:I86"/>
    <mergeCell ref="F88:I88"/>
    <mergeCell ref="Q61:R61"/>
    <mergeCell ref="S62:S65"/>
    <mergeCell ref="F63:I63"/>
    <mergeCell ref="Q64:R64"/>
    <mergeCell ref="Q68:R68"/>
    <mergeCell ref="S69:S73"/>
    <mergeCell ref="F70:I70"/>
    <mergeCell ref="F72:I72"/>
    <mergeCell ref="Q72:R72"/>
    <mergeCell ref="F51:I51"/>
    <mergeCell ref="K54:M54"/>
    <mergeCell ref="N55:N59"/>
    <mergeCell ref="O55:O59"/>
    <mergeCell ref="P55:P59"/>
    <mergeCell ref="Q55:Q59"/>
    <mergeCell ref="V46:V50"/>
    <mergeCell ref="W46:W50"/>
    <mergeCell ref="X46:X50"/>
    <mergeCell ref="Y46:Y50"/>
    <mergeCell ref="F47:I47"/>
    <mergeCell ref="F49:I49"/>
    <mergeCell ref="K28:P28"/>
    <mergeCell ref="Q29:Q43"/>
    <mergeCell ref="R29:R43"/>
    <mergeCell ref="S29:S43"/>
    <mergeCell ref="T29:T43"/>
    <mergeCell ref="Q45:R45"/>
    <mergeCell ref="S45:U45"/>
    <mergeCell ref="AA12:AA26"/>
    <mergeCell ref="AB12:AB26"/>
    <mergeCell ref="F13:I13"/>
    <mergeCell ref="F15:I15"/>
    <mergeCell ref="F17:I17"/>
    <mergeCell ref="F19:I19"/>
    <mergeCell ref="Q20:R20"/>
    <mergeCell ref="F21:I21"/>
    <mergeCell ref="F23:I23"/>
    <mergeCell ref="F24:I24"/>
    <mergeCell ref="A1:T1"/>
    <mergeCell ref="A3:T3"/>
    <mergeCell ref="Q11:R11"/>
    <mergeCell ref="S11:X11"/>
    <mergeCell ref="Y12:Y26"/>
    <mergeCell ref="Z12:Z26"/>
  </mergeCells>
  <conditionalFormatting sqref="U12:U26 X12:X26">
    <cfRule type="cellIs" dxfId="629" priority="309" operator="equal">
      <formula>"INACEPTABLE"</formula>
    </cfRule>
    <cfRule type="cellIs" dxfId="628" priority="314" operator="equal">
      <formula>"PENALIZACIÓN"</formula>
    </cfRule>
    <cfRule type="cellIs" dxfId="627" priority="315" operator="equal">
      <formula>"ACEPTABLE"</formula>
    </cfRule>
  </conditionalFormatting>
  <conditionalFormatting sqref="Y12:AB12">
    <cfRule type="cellIs" dxfId="626" priority="312" operator="equal">
      <formula>"PENALIZACIÓN"</formula>
    </cfRule>
    <cfRule type="cellIs" dxfId="625" priority="313" operator="equal">
      <formula>"ACEPTABLE"</formula>
    </cfRule>
  </conditionalFormatting>
  <conditionalFormatting sqref="R22">
    <cfRule type="cellIs" dxfId="624" priority="310" operator="equal">
      <formula>"INACEPTABLE"</formula>
    </cfRule>
    <cfRule type="cellIs" dxfId="623" priority="311" operator="equal">
      <formula>"ACEPTABLE"</formula>
    </cfRule>
  </conditionalFormatting>
  <conditionalFormatting sqref="Y12:Y26">
    <cfRule type="cellIs" dxfId="622" priority="303" operator="equal">
      <formula>1</formula>
    </cfRule>
    <cfRule type="cellIs" dxfId="621" priority="307" operator="greaterThan">
      <formula>1</formula>
    </cfRule>
    <cfRule type="cellIs" dxfId="620" priority="308" operator="equal">
      <formula>0</formula>
    </cfRule>
  </conditionalFormatting>
  <conditionalFormatting sqref="Z12:AB12 Z13:AA26">
    <cfRule type="cellIs" dxfId="619" priority="304" operator="equal">
      <formula>"PENALIZACIÓN 1 + 2"</formula>
    </cfRule>
    <cfRule type="cellIs" dxfId="618" priority="305" operator="equal">
      <formula>"PENALIZACIÓN 1"</formula>
    </cfRule>
    <cfRule type="cellIs" dxfId="617" priority="306" operator="equal">
      <formula>"ACEPTABLE"</formula>
    </cfRule>
  </conditionalFormatting>
  <conditionalFormatting sqref="R51">
    <cfRule type="cellIs" dxfId="616" priority="301" operator="equal">
      <formula>"INACEPTABLE"</formula>
    </cfRule>
    <cfRule type="cellIs" dxfId="615" priority="302" operator="equal">
      <formula>"ACEPTABLE"</formula>
    </cfRule>
  </conditionalFormatting>
  <conditionalFormatting sqref="U46:U50">
    <cfRule type="cellIs" dxfId="614" priority="298" operator="equal">
      <formula>"INACEPTABLE"</formula>
    </cfRule>
    <cfRule type="cellIs" dxfId="613" priority="299" operator="equal">
      <formula>"PENALIZACIÓN"</formula>
    </cfRule>
    <cfRule type="cellIs" dxfId="612" priority="300" operator="equal">
      <formula>"ACEPTABLE"</formula>
    </cfRule>
  </conditionalFormatting>
  <conditionalFormatting sqref="V46:V50">
    <cfRule type="cellIs" dxfId="611" priority="295" operator="greaterThan">
      <formula>1</formula>
    </cfRule>
    <cfRule type="cellIs" dxfId="610" priority="296" operator="equal">
      <formula>1</formula>
    </cfRule>
    <cfRule type="cellIs" dxfId="609" priority="297" operator="equal">
      <formula>0</formula>
    </cfRule>
  </conditionalFormatting>
  <conditionalFormatting sqref="W46:W50">
    <cfRule type="cellIs" dxfId="608" priority="290" operator="equal">
      <formula>"ACEPTABLE"</formula>
    </cfRule>
    <cfRule type="cellIs" dxfId="607" priority="291" operator="equal">
      <formula>"PENALIZACIÓN 1 + 2"</formula>
    </cfRule>
    <cfRule type="cellIs" dxfId="606" priority="292" operator="equal">
      <formula>"PENALIZACIÓN 1"</formula>
    </cfRule>
    <cfRule type="cellIs" dxfId="605" priority="293" operator="equal">
      <formula>1</formula>
    </cfRule>
    <cfRule type="cellIs" dxfId="604" priority="294" operator="equal">
      <formula>1</formula>
    </cfRule>
  </conditionalFormatting>
  <conditionalFormatting sqref="R65">
    <cfRule type="cellIs" dxfId="603" priority="288" operator="equal">
      <formula>"INACEPTABLE"</formula>
    </cfRule>
    <cfRule type="cellIs" dxfId="602" priority="289" operator="equal">
      <formula>"ACEPTABLE"</formula>
    </cfRule>
  </conditionalFormatting>
  <conditionalFormatting sqref="S62:S65">
    <cfRule type="cellIs" dxfId="601" priority="286" operator="equal">
      <formula>"PENALIZACIÓN"</formula>
    </cfRule>
    <cfRule type="cellIs" dxfId="600" priority="287" operator="equal">
      <formula>"ACEPTABLE"</formula>
    </cfRule>
  </conditionalFormatting>
  <conditionalFormatting sqref="R73">
    <cfRule type="cellIs" dxfId="599" priority="284" operator="equal">
      <formula>"INACEPTABLE"</formula>
    </cfRule>
    <cfRule type="cellIs" dxfId="598" priority="285" operator="equal">
      <formula>"ACEPTABLE"</formula>
    </cfRule>
  </conditionalFormatting>
  <conditionalFormatting sqref="S69:S73">
    <cfRule type="cellIs" dxfId="597" priority="282" operator="equal">
      <formula>"PENALIZACIÓN"</formula>
    </cfRule>
    <cfRule type="cellIs" dxfId="596" priority="283" operator="equal">
      <formula>"ACEPTABLE"</formula>
    </cfRule>
  </conditionalFormatting>
  <conditionalFormatting sqref="Q100">
    <cfRule type="cellIs" dxfId="595" priority="280" operator="equal">
      <formula>"INACEPTABLE"</formula>
    </cfRule>
    <cfRule type="cellIs" dxfId="594" priority="281" operator="equal">
      <formula>"ACEPTABLE"</formula>
    </cfRule>
  </conditionalFormatting>
  <conditionalFormatting sqref="Q109">
    <cfRule type="cellIs" dxfId="593" priority="278" operator="equal">
      <formula>"INACEPTABLE"</formula>
    </cfRule>
    <cfRule type="cellIs" dxfId="592" priority="279" operator="equal">
      <formula>"ACEPTABLE"</formula>
    </cfRule>
  </conditionalFormatting>
  <conditionalFormatting sqref="R134:R135">
    <cfRule type="cellIs" dxfId="591" priority="276" operator="equal">
      <formula>"INACEPTABLE"</formula>
    </cfRule>
    <cfRule type="cellIs" dxfId="590" priority="277" operator="equal">
      <formula>"ACEPTABLE"</formula>
    </cfRule>
  </conditionalFormatting>
  <conditionalFormatting sqref="S131:S135">
    <cfRule type="cellIs" dxfId="589" priority="274" operator="equal">
      <formula>"PENALIZACIÓN"</formula>
    </cfRule>
    <cfRule type="cellIs" dxfId="588" priority="275" operator="equal">
      <formula>"ACEPTABLE"</formula>
    </cfRule>
  </conditionalFormatting>
  <conditionalFormatting sqref="R146">
    <cfRule type="cellIs" dxfId="587" priority="272" operator="equal">
      <formula>"INACEPTABLE"</formula>
    </cfRule>
    <cfRule type="cellIs" dxfId="586" priority="273" operator="equal">
      <formula>"ACEPTABLE"</formula>
    </cfRule>
  </conditionalFormatting>
  <conditionalFormatting sqref="S137">
    <cfRule type="cellIs" dxfId="585" priority="270" operator="equal">
      <formula>"PENALIZACIÓN"</formula>
    </cfRule>
    <cfRule type="cellIs" dxfId="584" priority="271" operator="equal">
      <formula>"ACEPTABLE"</formula>
    </cfRule>
  </conditionalFormatting>
  <conditionalFormatting sqref="R152:R153">
    <cfRule type="cellIs" dxfId="583" priority="268" operator="equal">
      <formula>"INACEPTABLE"</formula>
    </cfRule>
    <cfRule type="cellIs" dxfId="582" priority="269" operator="equal">
      <formula>"ACEPTABLE"</formula>
    </cfRule>
  </conditionalFormatting>
  <conditionalFormatting sqref="S149 S154:S167 S169">
    <cfRule type="cellIs" dxfId="581" priority="266" operator="equal">
      <formula>"PENALIZACIÓN"</formula>
    </cfRule>
    <cfRule type="cellIs" dxfId="580" priority="267" operator="equal">
      <formula>"ACEPTABLE"</formula>
    </cfRule>
  </conditionalFormatting>
  <conditionalFormatting sqref="P119">
    <cfRule type="cellIs" dxfId="579" priority="230" operator="equal">
      <formula>"PENALIZACIÓN"</formula>
    </cfRule>
    <cfRule type="cellIs" dxfId="578" priority="264" operator="equal">
      <formula>"INACEPTABLE"</formula>
    </cfRule>
    <cfRule type="cellIs" dxfId="577" priority="265" operator="equal">
      <formula>"ACEPTABLE"</formula>
    </cfRule>
  </conditionalFormatting>
  <conditionalFormatting sqref="P120">
    <cfRule type="cellIs" dxfId="576" priority="233" operator="equal">
      <formula>"PENALIZACIÓN"</formula>
    </cfRule>
    <cfRule type="cellIs" dxfId="575" priority="262" operator="equal">
      <formula>"INACEPTABLE"</formula>
    </cfRule>
    <cfRule type="cellIs" dxfId="574" priority="263" operator="equal">
      <formula>"ACEPTABLE"</formula>
    </cfRule>
  </conditionalFormatting>
  <conditionalFormatting sqref="P121">
    <cfRule type="cellIs" dxfId="573" priority="229" operator="equal">
      <formula>"PENALIZACIÓN"</formula>
    </cfRule>
    <cfRule type="cellIs" dxfId="572" priority="260" operator="equal">
      <formula>"INACEPTABLE"</formula>
    </cfRule>
    <cfRule type="cellIs" dxfId="571" priority="261" operator="equal">
      <formula>"ACEPTABLE"</formula>
    </cfRule>
  </conditionalFormatting>
  <conditionalFormatting sqref="P157:P163">
    <cfRule type="cellIs" dxfId="570" priority="257" operator="equal">
      <formula>8</formula>
    </cfRule>
    <cfRule type="cellIs" dxfId="569" priority="258" operator="greaterThan">
      <formula>8</formula>
    </cfRule>
    <cfRule type="cellIs" dxfId="568" priority="259" operator="lessThan">
      <formula>8</formula>
    </cfRule>
  </conditionalFormatting>
  <conditionalFormatting sqref="Q157:Q163">
    <cfRule type="cellIs" dxfId="567" priority="252" operator="equal">
      <formula>"ACEPTABLE"</formula>
    </cfRule>
    <cfRule type="cellIs" dxfId="566" priority="253" operator="equal">
      <formula>"PENALIZACIÓN"</formula>
    </cfRule>
    <cfRule type="cellIs" dxfId="565" priority="254" operator="equal">
      <formula>8</formula>
    </cfRule>
    <cfRule type="cellIs" dxfId="564" priority="255" operator="greaterThan">
      <formula>8</formula>
    </cfRule>
    <cfRule type="cellIs" dxfId="563" priority="256" operator="lessThan">
      <formula>8</formula>
    </cfRule>
  </conditionalFormatting>
  <conditionalFormatting sqref="R423:R424">
    <cfRule type="cellIs" dxfId="562" priority="250" operator="equal">
      <formula>"INACEPTABLE"</formula>
    </cfRule>
    <cfRule type="cellIs" dxfId="561" priority="251" operator="equal">
      <formula>"ACEPTABLE"</formula>
    </cfRule>
  </conditionalFormatting>
  <conditionalFormatting sqref="R562:R568">
    <cfRule type="cellIs" dxfId="560" priority="245" operator="equal">
      <formula>"ACEPTABLE"</formula>
    </cfRule>
    <cfRule type="cellIs" dxfId="559" priority="246" operator="equal">
      <formula>"PENALIZACIÓN"</formula>
    </cfRule>
    <cfRule type="cellIs" dxfId="558" priority="247" operator="equal">
      <formula>8</formula>
    </cfRule>
    <cfRule type="cellIs" dxfId="557" priority="248" operator="greaterThan">
      <formula>8</formula>
    </cfRule>
    <cfRule type="cellIs" dxfId="556" priority="249" operator="lessThan">
      <formula>8</formula>
    </cfRule>
  </conditionalFormatting>
  <conditionalFormatting sqref="Q562:Q568">
    <cfRule type="cellIs" dxfId="555" priority="244" operator="lessThan">
      <formula>8</formula>
    </cfRule>
  </conditionalFormatting>
  <conditionalFormatting sqref="Q89">
    <cfRule type="cellIs" dxfId="554" priority="242" operator="equal">
      <formula>"INACEPTABLE"</formula>
    </cfRule>
    <cfRule type="cellIs" dxfId="553" priority="243" operator="equal">
      <formula>"ACEPTABLE"</formula>
    </cfRule>
  </conditionalFormatting>
  <conditionalFormatting sqref="Q84">
    <cfRule type="cellIs" dxfId="552" priority="240" operator="equal">
      <formula>"INACEPTABLE"</formula>
    </cfRule>
    <cfRule type="cellIs" dxfId="551" priority="241" operator="equal">
      <formula>"ACEPTABLE"</formula>
    </cfRule>
  </conditionalFormatting>
  <conditionalFormatting sqref="Q80">
    <cfRule type="cellIs" dxfId="550" priority="238" operator="equal">
      <formula>"INACEPTABLE"</formula>
    </cfRule>
    <cfRule type="cellIs" dxfId="549" priority="239" operator="equal">
      <formula>"ACEPTABLE"</formula>
    </cfRule>
  </conditionalFormatting>
  <conditionalFormatting sqref="R126">
    <cfRule type="cellIs" dxfId="548" priority="232" operator="equal">
      <formula>"Penalización"</formula>
    </cfRule>
    <cfRule type="cellIs" dxfId="547" priority="236" operator="equal">
      <formula>"INACEPTABLE"</formula>
    </cfRule>
    <cfRule type="cellIs" dxfId="546" priority="237" operator="equal">
      <formula>"ACEPTABLE"</formula>
    </cfRule>
  </conditionalFormatting>
  <conditionalFormatting sqref="R127">
    <cfRule type="cellIs" dxfId="545" priority="231" operator="equal">
      <formula>"Penalización"</formula>
    </cfRule>
    <cfRule type="cellIs" dxfId="544" priority="234" operator="equal">
      <formula>"INACEPTABLE"</formula>
    </cfRule>
    <cfRule type="cellIs" dxfId="543" priority="235" operator="equal">
      <formula>"ACEPTABLE"</formula>
    </cfRule>
  </conditionalFormatting>
  <conditionalFormatting sqref="F283:F286 M420:M427">
    <cfRule type="cellIs" dxfId="542" priority="227" operator="equal">
      <formula>0</formula>
    </cfRule>
    <cfRule type="cellIs" dxfId="541" priority="228" operator="equal">
      <formula>1</formula>
    </cfRule>
  </conditionalFormatting>
  <conditionalFormatting sqref="F292">
    <cfRule type="cellIs" dxfId="540" priority="225" operator="equal">
      <formula>0</formula>
    </cfRule>
    <cfRule type="cellIs" dxfId="539" priority="226" operator="equal">
      <formula>1</formula>
    </cfRule>
  </conditionalFormatting>
  <conditionalFormatting sqref="E306">
    <cfRule type="cellIs" dxfId="538" priority="223" operator="equal">
      <formula>0</formula>
    </cfRule>
    <cfRule type="cellIs" dxfId="537" priority="224" operator="equal">
      <formula>1</formula>
    </cfRule>
  </conditionalFormatting>
  <conditionalFormatting sqref="E296">
    <cfRule type="cellIs" dxfId="536" priority="221" operator="equal">
      <formula>0</formula>
    </cfRule>
    <cfRule type="cellIs" dxfId="535" priority="222" operator="equal">
      <formula>1</formula>
    </cfRule>
  </conditionalFormatting>
  <conditionalFormatting sqref="E317">
    <cfRule type="cellIs" dxfId="534" priority="219" operator="equal">
      <formula>0</formula>
    </cfRule>
    <cfRule type="cellIs" dxfId="533" priority="220" operator="equal">
      <formula>1</formula>
    </cfRule>
  </conditionalFormatting>
  <conditionalFormatting sqref="R436">
    <cfRule type="cellIs" dxfId="532" priority="217" operator="equal">
      <formula>"INACEPTABLE"</formula>
    </cfRule>
    <cfRule type="cellIs" dxfId="531" priority="218" operator="equal">
      <formula>"ACEPTABLE"</formula>
    </cfRule>
  </conditionalFormatting>
  <conditionalFormatting sqref="U431:U435">
    <cfRule type="cellIs" dxfId="530" priority="214" operator="equal">
      <formula>"INACEPTABLE"</formula>
    </cfRule>
    <cfRule type="cellIs" dxfId="529" priority="215" operator="equal">
      <formula>"PENALIZACIÓN"</formula>
    </cfRule>
    <cfRule type="cellIs" dxfId="528" priority="216" operator="equal">
      <formula>"ACEPTABLE"</formula>
    </cfRule>
  </conditionalFormatting>
  <conditionalFormatting sqref="V431:V435">
    <cfRule type="cellIs" dxfId="527" priority="211" operator="greaterThan">
      <formula>1</formula>
    </cfRule>
    <cfRule type="cellIs" dxfId="526" priority="212" operator="equal">
      <formula>1</formula>
    </cfRule>
    <cfRule type="cellIs" dxfId="525" priority="213" operator="equal">
      <formula>0</formula>
    </cfRule>
  </conditionalFormatting>
  <conditionalFormatting sqref="W431:W435">
    <cfRule type="cellIs" dxfId="524" priority="206" operator="equal">
      <formula>"ACEPTABLE"</formula>
    </cfRule>
    <cfRule type="cellIs" dxfId="523" priority="207" operator="equal">
      <formula>"PENALIZACIÓN 1 + 2"</formula>
    </cfRule>
    <cfRule type="cellIs" dxfId="522" priority="208" operator="equal">
      <formula>"PENALIZACIÓN 1"</formula>
    </cfRule>
    <cfRule type="cellIs" dxfId="521" priority="209" operator="equal">
      <formula>1</formula>
    </cfRule>
    <cfRule type="cellIs" dxfId="520" priority="210" operator="equal">
      <formula>1</formula>
    </cfRule>
  </conditionalFormatting>
  <conditionalFormatting sqref="R488">
    <cfRule type="cellIs" dxfId="519" priority="204" operator="equal">
      <formula>"INACEPTABLE"</formula>
    </cfRule>
    <cfRule type="cellIs" dxfId="518" priority="205" operator="equal">
      <formula>"ACEPTABLE"</formula>
    </cfRule>
  </conditionalFormatting>
  <conditionalFormatting sqref="S485:S488">
    <cfRule type="cellIs" dxfId="517" priority="202" operator="equal">
      <formula>"PENALIZACIÓN"</formula>
    </cfRule>
    <cfRule type="cellIs" dxfId="516" priority="203" operator="equal">
      <formula>"ACEPTABLE"</formula>
    </cfRule>
  </conditionalFormatting>
  <conditionalFormatting sqref="R503">
    <cfRule type="cellIs" dxfId="515" priority="200" operator="equal">
      <formula>"INACEPTABLE"</formula>
    </cfRule>
    <cfRule type="cellIs" dxfId="514" priority="201" operator="equal">
      <formula>"ACEPTABLE"</formula>
    </cfRule>
  </conditionalFormatting>
  <conditionalFormatting sqref="S499:S503">
    <cfRule type="cellIs" dxfId="513" priority="198" operator="equal">
      <formula>"PENALIZACIÓN"</formula>
    </cfRule>
    <cfRule type="cellIs" dxfId="512" priority="199" operator="equal">
      <formula>"ACEPTABLE"</formula>
    </cfRule>
  </conditionalFormatting>
  <conditionalFormatting sqref="R517:R518">
    <cfRule type="cellIs" dxfId="511" priority="196" operator="equal">
      <formula>"INACEPTABLE"</formula>
    </cfRule>
    <cfRule type="cellIs" dxfId="510" priority="197" operator="equal">
      <formula>"ACEPTABLE"</formula>
    </cfRule>
  </conditionalFormatting>
  <conditionalFormatting sqref="S514:S526">
    <cfRule type="cellIs" dxfId="509" priority="194" operator="equal">
      <formula>"PENALIZACIÓN"</formula>
    </cfRule>
    <cfRule type="cellIs" dxfId="508" priority="195" operator="equal">
      <formula>"ACEPTABLE"</formula>
    </cfRule>
  </conditionalFormatting>
  <conditionalFormatting sqref="R537">
    <cfRule type="cellIs" dxfId="507" priority="192" operator="equal">
      <formula>"INACEPTABLE"</formula>
    </cfRule>
    <cfRule type="cellIs" dxfId="506" priority="193" operator="equal">
      <formula>"ACEPTABLE"</formula>
    </cfRule>
  </conditionalFormatting>
  <conditionalFormatting sqref="S528">
    <cfRule type="cellIs" dxfId="505" priority="190" operator="equal">
      <formula>"PENALIZACIÓN"</formula>
    </cfRule>
    <cfRule type="cellIs" dxfId="504" priority="191" operator="equal">
      <formula>"ACEPTABLE"</formula>
    </cfRule>
  </conditionalFormatting>
  <conditionalFormatting sqref="R551">
    <cfRule type="cellIs" dxfId="503" priority="188" operator="equal">
      <formula>"INACEPTABLE"</formula>
    </cfRule>
    <cfRule type="cellIs" dxfId="502" priority="189" operator="equal">
      <formula>"ACEPTABLE"</formula>
    </cfRule>
  </conditionalFormatting>
  <conditionalFormatting sqref="S548">
    <cfRule type="cellIs" dxfId="501" priority="186" operator="equal">
      <formula>"PENALIZACIÓN"</formula>
    </cfRule>
    <cfRule type="cellIs" dxfId="500" priority="187" operator="equal">
      <formula>"ACEPTABLE"</formula>
    </cfRule>
  </conditionalFormatting>
  <conditionalFormatting sqref="M418">
    <cfRule type="cellIs" dxfId="499" priority="184" operator="equal">
      <formula>0</formula>
    </cfRule>
    <cfRule type="cellIs" dxfId="498" priority="185" operator="equal">
      <formula>1</formula>
    </cfRule>
  </conditionalFormatting>
  <conditionalFormatting sqref="M419">
    <cfRule type="cellIs" dxfId="497" priority="182" operator="equal">
      <formula>0</formula>
    </cfRule>
    <cfRule type="cellIs" dxfId="496" priority="183" operator="equal">
      <formula>1</formula>
    </cfRule>
  </conditionalFormatting>
  <conditionalFormatting sqref="N562:N568">
    <cfRule type="cellIs" dxfId="495" priority="179" operator="equal">
      <formula>7</formula>
    </cfRule>
    <cfRule type="cellIs" dxfId="494" priority="180" operator="greaterThan">
      <formula>7</formula>
    </cfRule>
    <cfRule type="cellIs" dxfId="493" priority="181" operator="lessThan">
      <formula>7</formula>
    </cfRule>
  </conditionalFormatting>
  <conditionalFormatting sqref="O562:O568">
    <cfRule type="cellIs" dxfId="492" priority="176" operator="equal">
      <formula>7</formula>
    </cfRule>
    <cfRule type="cellIs" dxfId="491" priority="177" operator="greaterThan">
      <formula>7</formula>
    </cfRule>
    <cfRule type="cellIs" dxfId="490" priority="178" operator="lessThan">
      <formula>7</formula>
    </cfRule>
  </conditionalFormatting>
  <conditionalFormatting sqref="E327">
    <cfRule type="cellIs" dxfId="489" priority="174" operator="equal">
      <formula>0</formula>
    </cfRule>
    <cfRule type="cellIs" dxfId="488" priority="175" operator="equal">
      <formula>1</formula>
    </cfRule>
  </conditionalFormatting>
  <conditionalFormatting sqref="E381">
    <cfRule type="cellIs" dxfId="487" priority="166" operator="equal">
      <formula>0</formula>
    </cfRule>
    <cfRule type="cellIs" dxfId="486" priority="167" operator="equal">
      <formula>1</formula>
    </cfRule>
  </conditionalFormatting>
  <conditionalFormatting sqref="E338">
    <cfRule type="cellIs" dxfId="485" priority="172" operator="equal">
      <formula>0</formula>
    </cfRule>
    <cfRule type="cellIs" dxfId="484" priority="173" operator="equal">
      <formula>1</formula>
    </cfRule>
  </conditionalFormatting>
  <conditionalFormatting sqref="E348">
    <cfRule type="cellIs" dxfId="483" priority="170" operator="equal">
      <formula>0</formula>
    </cfRule>
    <cfRule type="cellIs" dxfId="482" priority="171" operator="equal">
      <formula>1</formula>
    </cfRule>
  </conditionalFormatting>
  <conditionalFormatting sqref="E371">
    <cfRule type="cellIs" dxfId="481" priority="168" operator="equal">
      <formula>0</formula>
    </cfRule>
    <cfRule type="cellIs" dxfId="480" priority="169" operator="equal">
      <formula>1</formula>
    </cfRule>
  </conditionalFormatting>
  <conditionalFormatting sqref="E392">
    <cfRule type="cellIs" dxfId="479" priority="164" operator="equal">
      <formula>0</formula>
    </cfRule>
    <cfRule type="cellIs" dxfId="478" priority="165" operator="equal">
      <formula>1</formula>
    </cfRule>
  </conditionalFormatting>
  <conditionalFormatting sqref="E402">
    <cfRule type="cellIs" dxfId="477" priority="162" operator="equal">
      <formula>0</formula>
    </cfRule>
    <cfRule type="cellIs" dxfId="476" priority="163" operator="equal">
      <formula>1</formula>
    </cfRule>
  </conditionalFormatting>
  <conditionalFormatting sqref="E413">
    <cfRule type="cellIs" dxfId="475" priority="160" operator="equal">
      <formula>0</formula>
    </cfRule>
    <cfRule type="cellIs" dxfId="474" priority="161" operator="equal">
      <formula>1</formula>
    </cfRule>
  </conditionalFormatting>
  <conditionalFormatting sqref="M417">
    <cfRule type="cellIs" dxfId="473" priority="158" operator="equal">
      <formula>0</formula>
    </cfRule>
    <cfRule type="cellIs" dxfId="472" priority="159" operator="equal">
      <formula>1</formula>
    </cfRule>
  </conditionalFormatting>
  <conditionalFormatting sqref="R445">
    <cfRule type="cellIs" dxfId="471" priority="156" operator="equal">
      <formula>"INACEPTABLE"</formula>
    </cfRule>
    <cfRule type="cellIs" dxfId="470" priority="157" operator="equal">
      <formula>"ACEPTABLE"</formula>
    </cfRule>
  </conditionalFormatting>
  <conditionalFormatting sqref="U440:U444">
    <cfRule type="cellIs" dxfId="469" priority="153" operator="equal">
      <formula>"INACEPTABLE"</formula>
    </cfRule>
    <cfRule type="cellIs" dxfId="468" priority="154" operator="equal">
      <formula>"PENALIZACIÓN"</formula>
    </cfRule>
    <cfRule type="cellIs" dxfId="467" priority="155" operator="equal">
      <formula>"ACEPTABLE"</formula>
    </cfRule>
  </conditionalFormatting>
  <conditionalFormatting sqref="V440:V444">
    <cfRule type="cellIs" dxfId="466" priority="150" operator="greaterThan">
      <formula>1</formula>
    </cfRule>
    <cfRule type="cellIs" dxfId="465" priority="151" operator="equal">
      <formula>1</formula>
    </cfRule>
    <cfRule type="cellIs" dxfId="464" priority="152" operator="equal">
      <formula>0</formula>
    </cfRule>
  </conditionalFormatting>
  <conditionalFormatting sqref="W440:W444">
    <cfRule type="cellIs" dxfId="463" priority="145" operator="equal">
      <formula>"ACEPTABLE"</formula>
    </cfRule>
    <cfRule type="cellIs" dxfId="462" priority="146" operator="equal">
      <formula>"PENALIZACIÓN 1 + 2"</formula>
    </cfRule>
    <cfRule type="cellIs" dxfId="461" priority="147" operator="equal">
      <formula>"PENALIZACIÓN 1"</formula>
    </cfRule>
    <cfRule type="cellIs" dxfId="460" priority="148" operator="equal">
      <formula>1</formula>
    </cfRule>
    <cfRule type="cellIs" dxfId="459" priority="149" operator="equal">
      <formula>1</formula>
    </cfRule>
  </conditionalFormatting>
  <conditionalFormatting sqref="R454">
    <cfRule type="cellIs" dxfId="458" priority="143" operator="equal">
      <formula>"INACEPTABLE"</formula>
    </cfRule>
    <cfRule type="cellIs" dxfId="457" priority="144" operator="equal">
      <formula>"ACEPTABLE"</formula>
    </cfRule>
  </conditionalFormatting>
  <conditionalFormatting sqref="U449:U453">
    <cfRule type="cellIs" dxfId="456" priority="140" operator="equal">
      <formula>"INACEPTABLE"</formula>
    </cfRule>
    <cfRule type="cellIs" dxfId="455" priority="141" operator="equal">
      <formula>"PENALIZACIÓN"</formula>
    </cfRule>
    <cfRule type="cellIs" dxfId="454" priority="142" operator="equal">
      <formula>"ACEPTABLE"</formula>
    </cfRule>
  </conditionalFormatting>
  <conditionalFormatting sqref="V449:V453">
    <cfRule type="cellIs" dxfId="453" priority="137" operator="greaterThan">
      <formula>1</formula>
    </cfRule>
    <cfRule type="cellIs" dxfId="452" priority="138" operator="equal">
      <formula>1</formula>
    </cfRule>
    <cfRule type="cellIs" dxfId="451" priority="139" operator="equal">
      <formula>0</formula>
    </cfRule>
  </conditionalFormatting>
  <conditionalFormatting sqref="W449:W453">
    <cfRule type="cellIs" dxfId="450" priority="132" operator="equal">
      <formula>"ACEPTABLE"</formula>
    </cfRule>
    <cfRule type="cellIs" dxfId="449" priority="133" operator="equal">
      <formula>"PENALIZACIÓN 1 + 2"</formula>
    </cfRule>
    <cfRule type="cellIs" dxfId="448" priority="134" operator="equal">
      <formula>"PENALIZACIÓN 1"</formula>
    </cfRule>
    <cfRule type="cellIs" dxfId="447" priority="135" operator="equal">
      <formula>1</formula>
    </cfRule>
    <cfRule type="cellIs" dxfId="446" priority="136" operator="equal">
      <formula>1</formula>
    </cfRule>
  </conditionalFormatting>
  <conditionalFormatting sqref="R463">
    <cfRule type="cellIs" dxfId="445" priority="130" operator="equal">
      <formula>"INACEPTABLE"</formula>
    </cfRule>
    <cfRule type="cellIs" dxfId="444" priority="131" operator="equal">
      <formula>"ACEPTABLE"</formula>
    </cfRule>
  </conditionalFormatting>
  <conditionalFormatting sqref="U458:U462">
    <cfRule type="cellIs" dxfId="443" priority="127" operator="equal">
      <formula>"INACEPTABLE"</formula>
    </cfRule>
    <cfRule type="cellIs" dxfId="442" priority="128" operator="equal">
      <formula>"PENALIZACIÓN"</formula>
    </cfRule>
    <cfRule type="cellIs" dxfId="441" priority="129" operator="equal">
      <formula>"ACEPTABLE"</formula>
    </cfRule>
  </conditionalFormatting>
  <conditionalFormatting sqref="V458:V462">
    <cfRule type="cellIs" dxfId="440" priority="124" operator="greaterThan">
      <formula>1</formula>
    </cfRule>
    <cfRule type="cellIs" dxfId="439" priority="125" operator="equal">
      <formula>1</formula>
    </cfRule>
    <cfRule type="cellIs" dxfId="438" priority="126" operator="equal">
      <formula>0</formula>
    </cfRule>
  </conditionalFormatting>
  <conditionalFormatting sqref="W458:W462">
    <cfRule type="cellIs" dxfId="437" priority="119" operator="equal">
      <formula>"ACEPTABLE"</formula>
    </cfRule>
    <cfRule type="cellIs" dxfId="436" priority="120" operator="equal">
      <formula>"PENALIZACIÓN 1 + 2"</formula>
    </cfRule>
    <cfRule type="cellIs" dxfId="435" priority="121" operator="equal">
      <formula>"PENALIZACIÓN 1"</formula>
    </cfRule>
    <cfRule type="cellIs" dxfId="434" priority="122" operator="equal">
      <formula>1</formula>
    </cfRule>
    <cfRule type="cellIs" dxfId="433" priority="123" operator="equal">
      <formula>1</formula>
    </cfRule>
  </conditionalFormatting>
  <conditionalFormatting sqref="N477:N481">
    <cfRule type="cellIs" dxfId="432" priority="116" operator="equal">
      <formula>"INACEPTABLE"</formula>
    </cfRule>
    <cfRule type="cellIs" dxfId="431" priority="117" operator="equal">
      <formula>"PENALIZACIÓN"</formula>
    </cfRule>
    <cfRule type="cellIs" dxfId="430" priority="118" operator="equal">
      <formula>"ACEPTABLE"</formula>
    </cfRule>
  </conditionalFormatting>
  <conditionalFormatting sqref="O477:O481">
    <cfRule type="cellIs" dxfId="429" priority="113" operator="greaterThan">
      <formula>1</formula>
    </cfRule>
    <cfRule type="cellIs" dxfId="428" priority="114" operator="equal">
      <formula>1</formula>
    </cfRule>
    <cfRule type="cellIs" dxfId="427" priority="115" operator="equal">
      <formula>0</formula>
    </cfRule>
  </conditionalFormatting>
  <conditionalFormatting sqref="P477:P481">
    <cfRule type="cellIs" dxfId="426" priority="108" operator="equal">
      <formula>"ACEPTABLE"</formula>
    </cfRule>
    <cfRule type="cellIs" dxfId="425" priority="109" operator="equal">
      <formula>"PENALIZACIÓN 1 + 2"</formula>
    </cfRule>
    <cfRule type="cellIs" dxfId="424" priority="110" operator="equal">
      <formula>"PENALIZACIÓN 1"</formula>
    </cfRule>
    <cfRule type="cellIs" dxfId="423" priority="111" operator="equal">
      <formula>1</formula>
    </cfRule>
    <cfRule type="cellIs" dxfId="422" priority="112" operator="equal">
      <formula>1</formula>
    </cfRule>
  </conditionalFormatting>
  <conditionalFormatting sqref="R472">
    <cfRule type="cellIs" dxfId="421" priority="106" operator="equal">
      <formula>"INACEPTABLE"</formula>
    </cfRule>
    <cfRule type="cellIs" dxfId="420" priority="107" operator="equal">
      <formula>"ACEPTABLE"</formula>
    </cfRule>
  </conditionalFormatting>
  <conditionalFormatting sqref="U467:U471">
    <cfRule type="cellIs" dxfId="419" priority="103" operator="equal">
      <formula>"INACEPTABLE"</formula>
    </cfRule>
    <cfRule type="cellIs" dxfId="418" priority="104" operator="equal">
      <formula>"PENALIZACIÓN"</formula>
    </cfRule>
    <cfRule type="cellIs" dxfId="417" priority="105" operator="equal">
      <formula>"ACEPTABLE"</formula>
    </cfRule>
  </conditionalFormatting>
  <conditionalFormatting sqref="V467:V471">
    <cfRule type="cellIs" dxfId="416" priority="100" operator="greaterThan">
      <formula>1</formula>
    </cfRule>
    <cfRule type="cellIs" dxfId="415" priority="101" operator="equal">
      <formula>1</formula>
    </cfRule>
    <cfRule type="cellIs" dxfId="414" priority="102" operator="equal">
      <formula>0</formula>
    </cfRule>
  </conditionalFormatting>
  <conditionalFormatting sqref="W467:W471">
    <cfRule type="cellIs" dxfId="413" priority="95" operator="equal">
      <formula>"ACEPTABLE"</formula>
    </cfRule>
    <cfRule type="cellIs" dxfId="412" priority="96" operator="equal">
      <formula>"PENALIZACIÓN 1 + 2"</formula>
    </cfRule>
    <cfRule type="cellIs" dxfId="411" priority="97" operator="equal">
      <formula>"PENALIZACIÓN 1"</formula>
    </cfRule>
    <cfRule type="cellIs" dxfId="410" priority="98" operator="equal">
      <formula>1</formula>
    </cfRule>
    <cfRule type="cellIs" dxfId="409" priority="99" operator="equal">
      <formula>1</formula>
    </cfRule>
  </conditionalFormatting>
  <conditionalFormatting sqref="R477:R481">
    <cfRule type="cellIs" dxfId="408" priority="93" operator="greaterThan">
      <formula>"&gt;0"</formula>
    </cfRule>
    <cfRule type="cellIs" dxfId="407" priority="94" operator="equal">
      <formula>0</formula>
    </cfRule>
  </conditionalFormatting>
  <conditionalFormatting sqref="M29:M43">
    <cfRule type="cellIs" dxfId="406" priority="88" operator="equal">
      <formula>"INACEPTABLE"</formula>
    </cfRule>
    <cfRule type="cellIs" dxfId="405" priority="91" operator="equal">
      <formula>"PENALIZACIÓN"</formula>
    </cfRule>
    <cfRule type="cellIs" dxfId="404" priority="92" operator="equal">
      <formula>"ACEPTABLE"</formula>
    </cfRule>
  </conditionalFormatting>
  <conditionalFormatting sqref="Q29:T29">
    <cfRule type="cellIs" dxfId="403" priority="89" operator="equal">
      <formula>"PENALIZACIÓN"</formula>
    </cfRule>
    <cfRule type="cellIs" dxfId="402" priority="90" operator="equal">
      <formula>"ACEPTABLE"</formula>
    </cfRule>
  </conditionalFormatting>
  <conditionalFormatting sqref="P29:P43">
    <cfRule type="cellIs" dxfId="401" priority="85" operator="equal">
      <formula>"INACEPTABLE"</formula>
    </cfRule>
    <cfRule type="cellIs" dxfId="400" priority="86" operator="equal">
      <formula>"PENALIZACIÓN"</formula>
    </cfRule>
    <cfRule type="cellIs" dxfId="399" priority="87" operator="equal">
      <formula>"ACEPTABLE"</formula>
    </cfRule>
  </conditionalFormatting>
  <conditionalFormatting sqref="Q29:Q43">
    <cfRule type="cellIs" dxfId="398" priority="79" operator="equal">
      <formula>1</formula>
    </cfRule>
    <cfRule type="cellIs" dxfId="397" priority="83" operator="greaterThan">
      <formula>1</formula>
    </cfRule>
    <cfRule type="cellIs" dxfId="396" priority="84" operator="equal">
      <formula>0</formula>
    </cfRule>
  </conditionalFormatting>
  <conditionalFormatting sqref="R30:S43 R29:T29">
    <cfRule type="cellIs" dxfId="395" priority="80" operator="equal">
      <formula>"PENALIZACIÓN 1 + 2"</formula>
    </cfRule>
    <cfRule type="cellIs" dxfId="394" priority="81" operator="equal">
      <formula>"PENALIZACIÓN 1"</formula>
    </cfRule>
    <cfRule type="cellIs" dxfId="393" priority="82" operator="equal">
      <formula>"ACEPTABLE"</formula>
    </cfRule>
  </conditionalFormatting>
  <conditionalFormatting sqref="M55:M59">
    <cfRule type="cellIs" dxfId="392" priority="76" operator="equal">
      <formula>"INACEPTABLE"</formula>
    </cfRule>
    <cfRule type="cellIs" dxfId="391" priority="77" operator="equal">
      <formula>"PENALIZACIÓN"</formula>
    </cfRule>
    <cfRule type="cellIs" dxfId="390" priority="78" operator="equal">
      <formula>"ACEPTABLE"</formula>
    </cfRule>
  </conditionalFormatting>
  <conditionalFormatting sqref="N55:N59">
    <cfRule type="cellIs" dxfId="389" priority="73" operator="greaterThan">
      <formula>1</formula>
    </cfRule>
    <cfRule type="cellIs" dxfId="388" priority="74" operator="equal">
      <formula>1</formula>
    </cfRule>
    <cfRule type="cellIs" dxfId="387" priority="75" operator="equal">
      <formula>0</formula>
    </cfRule>
  </conditionalFormatting>
  <conditionalFormatting sqref="O55:O59">
    <cfRule type="cellIs" dxfId="386" priority="68" operator="equal">
      <formula>"ACEPTABLE"</formula>
    </cfRule>
    <cfRule type="cellIs" dxfId="385" priority="69" operator="equal">
      <formula>"PENALIZACIÓN 1 + 2"</formula>
    </cfRule>
    <cfRule type="cellIs" dxfId="384" priority="70" operator="equal">
      <formula>"PENALIZACIÓN 1"</formula>
    </cfRule>
    <cfRule type="cellIs" dxfId="383" priority="71" operator="equal">
      <formula>1</formula>
    </cfRule>
    <cfRule type="cellIs" dxfId="382" priority="72" operator="equal">
      <formula>1</formula>
    </cfRule>
  </conditionalFormatting>
  <conditionalFormatting sqref="N491:N495">
    <cfRule type="cellIs" dxfId="381" priority="65" operator="equal">
      <formula>"INACEPTABLE"</formula>
    </cfRule>
    <cfRule type="cellIs" dxfId="380" priority="66" operator="equal">
      <formula>"PENALIZACIÓN"</formula>
    </cfRule>
    <cfRule type="cellIs" dxfId="379" priority="67" operator="equal">
      <formula>"ACEPTABLE"</formula>
    </cfRule>
  </conditionalFormatting>
  <conditionalFormatting sqref="O491:O495">
    <cfRule type="cellIs" dxfId="378" priority="62" operator="greaterThan">
      <formula>1</formula>
    </cfRule>
    <cfRule type="cellIs" dxfId="377" priority="63" operator="equal">
      <formula>1</formula>
    </cfRule>
    <cfRule type="cellIs" dxfId="376" priority="64" operator="equal">
      <formula>0</formula>
    </cfRule>
  </conditionalFormatting>
  <conditionalFormatting sqref="P491:P495">
    <cfRule type="cellIs" dxfId="375" priority="57" operator="equal">
      <formula>"ACEPTABLE"</formula>
    </cfRule>
    <cfRule type="cellIs" dxfId="374" priority="58" operator="equal">
      <formula>"PENALIZACIÓN 1 + 2"</formula>
    </cfRule>
    <cfRule type="cellIs" dxfId="373" priority="59" operator="equal">
      <formula>"PENALIZACIÓN 1"</formula>
    </cfRule>
    <cfRule type="cellIs" dxfId="372" priority="60" operator="equal">
      <formula>1</formula>
    </cfRule>
    <cfRule type="cellIs" dxfId="371" priority="61" operator="equal">
      <formula>1</formula>
    </cfRule>
  </conditionalFormatting>
  <conditionalFormatting sqref="R491:R495">
    <cfRule type="cellIs" dxfId="370" priority="55" operator="greaterThan">
      <formula>"&gt;0"</formula>
    </cfRule>
    <cfRule type="cellIs" dxfId="369" priority="56" operator="equal">
      <formula>0</formula>
    </cfRule>
  </conditionalFormatting>
  <conditionalFormatting sqref="N506:N510">
    <cfRule type="cellIs" dxfId="368" priority="52" operator="equal">
      <formula>"INACEPTABLE"</formula>
    </cfRule>
    <cfRule type="cellIs" dxfId="367" priority="53" operator="equal">
      <formula>"PENALIZACIÓN"</formula>
    </cfRule>
    <cfRule type="cellIs" dxfId="366" priority="54" operator="equal">
      <formula>"ACEPTABLE"</formula>
    </cfRule>
  </conditionalFormatting>
  <conditionalFormatting sqref="O506:O510">
    <cfRule type="cellIs" dxfId="365" priority="49" operator="greaterThan">
      <formula>1</formula>
    </cfRule>
    <cfRule type="cellIs" dxfId="364" priority="50" operator="equal">
      <formula>1</formula>
    </cfRule>
    <cfRule type="cellIs" dxfId="363" priority="51" operator="equal">
      <formula>0</formula>
    </cfRule>
  </conditionalFormatting>
  <conditionalFormatting sqref="P506:P510">
    <cfRule type="cellIs" dxfId="362" priority="44" operator="equal">
      <formula>"ACEPTABLE"</formula>
    </cfRule>
    <cfRule type="cellIs" dxfId="361" priority="45" operator="equal">
      <formula>"PENALIZACIÓN 1 + 2"</formula>
    </cfRule>
    <cfRule type="cellIs" dxfId="360" priority="46" operator="equal">
      <formula>"PENALIZACIÓN 1"</formula>
    </cfRule>
    <cfRule type="cellIs" dxfId="359" priority="47" operator="equal">
      <formula>1</formula>
    </cfRule>
    <cfRule type="cellIs" dxfId="358" priority="48" operator="equal">
      <formula>1</formula>
    </cfRule>
  </conditionalFormatting>
  <conditionalFormatting sqref="R506:R510">
    <cfRule type="cellIs" dxfId="357" priority="42" operator="greaterThan">
      <formula>"&gt;0"</formula>
    </cfRule>
    <cfRule type="cellIs" dxfId="356" priority="43" operator="equal">
      <formula>0</formula>
    </cfRule>
  </conditionalFormatting>
  <conditionalFormatting sqref="N520:N524">
    <cfRule type="cellIs" dxfId="355" priority="39" operator="equal">
      <formula>"INACEPTABLE"</formula>
    </cfRule>
    <cfRule type="cellIs" dxfId="354" priority="40" operator="equal">
      <formula>"PENALIZACIÓN"</formula>
    </cfRule>
    <cfRule type="cellIs" dxfId="353" priority="41" operator="equal">
      <formula>"ACEPTABLE"</formula>
    </cfRule>
  </conditionalFormatting>
  <conditionalFormatting sqref="O520:O524">
    <cfRule type="cellIs" dxfId="352" priority="36" operator="greaterThan">
      <formula>1</formula>
    </cfRule>
    <cfRule type="cellIs" dxfId="351" priority="37" operator="equal">
      <formula>1</formula>
    </cfRule>
    <cfRule type="cellIs" dxfId="350" priority="38" operator="equal">
      <formula>0</formula>
    </cfRule>
  </conditionalFormatting>
  <conditionalFormatting sqref="P520:P524">
    <cfRule type="cellIs" dxfId="349" priority="31" operator="equal">
      <formula>"ACEPTABLE"</formula>
    </cfRule>
    <cfRule type="cellIs" dxfId="348" priority="32" operator="equal">
      <formula>"PENALIZACIÓN 1 + 2"</formula>
    </cfRule>
    <cfRule type="cellIs" dxfId="347" priority="33" operator="equal">
      <formula>"PENALIZACIÓN 1"</formula>
    </cfRule>
    <cfRule type="cellIs" dxfId="346" priority="34" operator="equal">
      <formula>1</formula>
    </cfRule>
    <cfRule type="cellIs" dxfId="345" priority="35" operator="equal">
      <formula>1</formula>
    </cfRule>
  </conditionalFormatting>
  <conditionalFormatting sqref="R520:R524">
    <cfRule type="cellIs" dxfId="344" priority="29" operator="greaterThan">
      <formula>"&gt;0"</formula>
    </cfRule>
    <cfRule type="cellIs" dxfId="343" priority="30" operator="equal">
      <formula>0</formula>
    </cfRule>
  </conditionalFormatting>
  <conditionalFormatting sqref="N540:N544">
    <cfRule type="cellIs" dxfId="342" priority="26" operator="equal">
      <formula>"INACEPTABLE"</formula>
    </cfRule>
    <cfRule type="cellIs" dxfId="341" priority="27" operator="equal">
      <formula>"PENALIZACIÓN"</formula>
    </cfRule>
    <cfRule type="cellIs" dxfId="340" priority="28" operator="equal">
      <formula>"ACEPTABLE"</formula>
    </cfRule>
  </conditionalFormatting>
  <conditionalFormatting sqref="O540:O544">
    <cfRule type="cellIs" dxfId="339" priority="23" operator="greaterThan">
      <formula>1</formula>
    </cfRule>
    <cfRule type="cellIs" dxfId="338" priority="24" operator="equal">
      <formula>1</formula>
    </cfRule>
    <cfRule type="cellIs" dxfId="337" priority="25" operator="equal">
      <formula>0</formula>
    </cfRule>
  </conditionalFormatting>
  <conditionalFormatting sqref="P540:P544">
    <cfRule type="cellIs" dxfId="336" priority="18" operator="equal">
      <formula>"ACEPTABLE"</formula>
    </cfRule>
    <cfRule type="cellIs" dxfId="335" priority="19" operator="equal">
      <formula>"PENALIZACIÓN 1 + 2"</formula>
    </cfRule>
    <cfRule type="cellIs" dxfId="334" priority="20" operator="equal">
      <formula>"PENALIZACIÓN 1"</formula>
    </cfRule>
    <cfRule type="cellIs" dxfId="333" priority="21" operator="equal">
      <formula>1</formula>
    </cfRule>
    <cfRule type="cellIs" dxfId="332" priority="22" operator="equal">
      <formula>1</formula>
    </cfRule>
  </conditionalFormatting>
  <conditionalFormatting sqref="R540:R544">
    <cfRule type="cellIs" dxfId="331" priority="16" operator="greaterThan">
      <formula>"&gt;0"</formula>
    </cfRule>
    <cfRule type="cellIs" dxfId="330" priority="17" operator="equal">
      <formula>0</formula>
    </cfRule>
  </conditionalFormatting>
  <conditionalFormatting sqref="N554:N558">
    <cfRule type="cellIs" dxfId="329" priority="13" operator="equal">
      <formula>"INACEPTABLE"</formula>
    </cfRule>
    <cfRule type="cellIs" dxfId="328" priority="14" operator="equal">
      <formula>"PENALIZACIÓN"</formula>
    </cfRule>
    <cfRule type="cellIs" dxfId="327" priority="15" operator="equal">
      <formula>"ACEPTABLE"</formula>
    </cfRule>
  </conditionalFormatting>
  <conditionalFormatting sqref="O554:O558">
    <cfRule type="cellIs" dxfId="326" priority="10" operator="greaterThan">
      <formula>1</formula>
    </cfRule>
    <cfRule type="cellIs" dxfId="325" priority="11" operator="equal">
      <formula>1</formula>
    </cfRule>
    <cfRule type="cellIs" dxfId="324" priority="12" operator="equal">
      <formula>0</formula>
    </cfRule>
  </conditionalFormatting>
  <conditionalFormatting sqref="P554:P558">
    <cfRule type="cellIs" dxfId="323" priority="5" operator="equal">
      <formula>"ACEPTABLE"</formula>
    </cfRule>
    <cfRule type="cellIs" dxfId="322" priority="6" operator="equal">
      <formula>"PENALIZACIÓN 1 + 2"</formula>
    </cfRule>
    <cfRule type="cellIs" dxfId="321" priority="7" operator="equal">
      <formula>"PENALIZACIÓN 1"</formula>
    </cfRule>
    <cfRule type="cellIs" dxfId="320" priority="8" operator="equal">
      <formula>1</formula>
    </cfRule>
    <cfRule type="cellIs" dxfId="319" priority="9" operator="equal">
      <formula>1</formula>
    </cfRule>
  </conditionalFormatting>
  <conditionalFormatting sqref="R554:R558">
    <cfRule type="cellIs" dxfId="318" priority="3" operator="greaterThan">
      <formula>"&gt;0"</formula>
    </cfRule>
    <cfRule type="cellIs" dxfId="317" priority="4" operator="equal">
      <formula>0</formula>
    </cfRule>
  </conditionalFormatting>
  <conditionalFormatting sqref="E359">
    <cfRule type="cellIs" dxfId="316" priority="1" operator="equal">
      <formula>0</formula>
    </cfRule>
    <cfRule type="cellIs" dxfId="315" priority="2" operator="equal">
      <formula>1</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FD569"/>
  <sheetViews>
    <sheetView tabSelected="1" topLeftCell="A7" zoomScale="60" zoomScaleNormal="60" workbookViewId="0">
      <selection activeCell="I34" sqref="I34"/>
    </sheetView>
  </sheetViews>
  <sheetFormatPr baseColWidth="10" defaultRowHeight="15" x14ac:dyDescent="0.25"/>
  <cols>
    <col min="1" max="1" width="11.42578125" style="341"/>
    <col min="2" max="2" width="14" style="341" customWidth="1"/>
    <col min="3" max="3" width="17.5703125" style="341" customWidth="1"/>
    <col min="4" max="4" width="49.28515625" style="341" customWidth="1"/>
    <col min="5" max="5" width="22.140625" style="341" customWidth="1"/>
    <col min="6" max="6" width="16.42578125" style="341" customWidth="1"/>
    <col min="7" max="7" width="14.7109375" style="341" customWidth="1"/>
    <col min="8" max="8" width="80.28515625" style="341" customWidth="1"/>
    <col min="9" max="9" width="67" style="341" customWidth="1"/>
    <col min="10" max="10" width="18.7109375" style="341" customWidth="1"/>
    <col min="11" max="11" width="20.85546875" style="341" customWidth="1"/>
    <col min="12" max="12" width="15" style="341" customWidth="1"/>
    <col min="13" max="13" width="17.42578125" style="341" customWidth="1"/>
    <col min="14" max="14" width="15" style="341" customWidth="1"/>
    <col min="15" max="15" width="21.140625" style="341" customWidth="1"/>
    <col min="16" max="16" width="17.7109375" style="341" customWidth="1"/>
    <col min="17" max="18" width="22.42578125" style="341" customWidth="1"/>
    <col min="19" max="19" width="17.7109375" style="341" customWidth="1"/>
    <col min="20" max="20" width="11.42578125" style="341"/>
    <col min="21" max="21" width="17.42578125" style="341" customWidth="1"/>
    <col min="22" max="22" width="23.7109375" style="341" customWidth="1"/>
    <col min="23" max="23" width="17.28515625" style="341" customWidth="1"/>
    <col min="24" max="24" width="18.28515625" style="341" customWidth="1"/>
    <col min="25" max="25" width="15.28515625" style="341" customWidth="1"/>
    <col min="26" max="26" width="17" style="341" customWidth="1"/>
    <col min="27" max="27" width="18.42578125" style="341" customWidth="1"/>
    <col min="28" max="28" width="17" style="341" customWidth="1"/>
    <col min="29" max="29" width="18.42578125" style="341" customWidth="1"/>
    <col min="30" max="16384" width="11.42578125" style="341"/>
  </cols>
  <sheetData>
    <row r="1" spans="1:36" ht="15.75" thickBot="1" x14ac:dyDescent="0.3">
      <c r="A1" s="696" t="s">
        <v>445</v>
      </c>
      <c r="B1" s="697"/>
      <c r="C1" s="697"/>
      <c r="D1" s="697"/>
      <c r="E1" s="697"/>
      <c r="F1" s="697"/>
      <c r="G1" s="697"/>
      <c r="H1" s="697"/>
      <c r="I1" s="697"/>
      <c r="J1" s="697"/>
      <c r="K1" s="697"/>
      <c r="L1" s="697"/>
      <c r="M1" s="697"/>
      <c r="N1" s="697"/>
      <c r="O1" s="697"/>
      <c r="P1" s="697"/>
      <c r="Q1" s="697"/>
      <c r="R1" s="697"/>
      <c r="S1" s="698"/>
      <c r="T1" s="699"/>
    </row>
    <row r="2" spans="1:36" ht="15.75" thickBot="1" x14ac:dyDescent="0.3"/>
    <row r="3" spans="1:36" ht="15.75" thickBot="1" x14ac:dyDescent="0.3">
      <c r="A3" s="700" t="s">
        <v>146</v>
      </c>
      <c r="B3" s="701"/>
      <c r="C3" s="701"/>
      <c r="D3" s="701"/>
      <c r="E3" s="701"/>
      <c r="F3" s="701"/>
      <c r="G3" s="701"/>
      <c r="H3" s="701"/>
      <c r="I3" s="701"/>
      <c r="J3" s="701"/>
      <c r="K3" s="701"/>
      <c r="L3" s="701"/>
      <c r="M3" s="701"/>
      <c r="N3" s="701"/>
      <c r="O3" s="701"/>
      <c r="P3" s="701"/>
      <c r="Q3" s="701"/>
      <c r="R3" s="701"/>
      <c r="S3" s="698"/>
      <c r="T3" s="699"/>
    </row>
    <row r="4" spans="1:36" x14ac:dyDescent="0.25">
      <c r="A4" s="516"/>
      <c r="B4" s="516"/>
      <c r="C4" s="516"/>
      <c r="D4" s="516"/>
      <c r="E4" s="516"/>
      <c r="F4" s="516"/>
      <c r="G4" s="516"/>
      <c r="H4" s="516"/>
      <c r="I4" s="516"/>
      <c r="J4" s="516"/>
      <c r="K4" s="516"/>
      <c r="L4" s="516"/>
      <c r="M4" s="516"/>
      <c r="N4" s="516"/>
      <c r="O4" s="516"/>
      <c r="P4" s="516"/>
      <c r="Q4" s="516"/>
      <c r="R4" s="516"/>
    </row>
    <row r="5" spans="1:36" x14ac:dyDescent="0.25">
      <c r="A5" s="341" t="s">
        <v>439</v>
      </c>
      <c r="B5" s="389"/>
      <c r="C5" s="389"/>
      <c r="D5" s="389"/>
      <c r="E5" s="389"/>
      <c r="F5" s="389"/>
      <c r="G5" s="389"/>
      <c r="H5" s="389"/>
      <c r="I5" s="389"/>
      <c r="J5" s="389"/>
      <c r="K5" s="389"/>
      <c r="L5" s="389"/>
      <c r="M5" s="389"/>
      <c r="N5" s="389"/>
      <c r="O5" s="389"/>
      <c r="P5" s="389"/>
      <c r="Q5" s="389"/>
      <c r="R5" s="389"/>
    </row>
    <row r="6" spans="1:36" x14ac:dyDescent="0.25">
      <c r="A6" s="341" t="s">
        <v>440</v>
      </c>
      <c r="D6" s="389"/>
      <c r="E6" s="389"/>
      <c r="F6" s="389"/>
      <c r="G6" s="389"/>
      <c r="H6" s="389"/>
      <c r="I6" s="389"/>
      <c r="J6" s="389"/>
      <c r="K6" s="389"/>
      <c r="L6" s="389"/>
      <c r="M6" s="389"/>
      <c r="N6" s="389"/>
      <c r="O6" s="389"/>
      <c r="P6" s="389"/>
      <c r="Q6" s="389"/>
      <c r="R6" s="389"/>
    </row>
    <row r="7" spans="1:36" x14ac:dyDescent="0.25">
      <c r="Y7" s="383"/>
      <c r="Z7" s="383"/>
      <c r="AA7" s="383"/>
      <c r="AB7" s="383"/>
      <c r="AC7" s="383"/>
    </row>
    <row r="8" spans="1:36" x14ac:dyDescent="0.25">
      <c r="A8" s="363" t="s">
        <v>320</v>
      </c>
      <c r="B8" s="363"/>
      <c r="C8" s="381"/>
      <c r="D8" s="343" t="s">
        <v>4</v>
      </c>
      <c r="Y8" s="383"/>
      <c r="Z8" s="383"/>
      <c r="AA8" s="383"/>
      <c r="AB8" s="383"/>
      <c r="AC8" s="383"/>
    </row>
    <row r="9" spans="1:36" x14ac:dyDescent="0.25">
      <c r="Y9" s="383"/>
      <c r="Z9" s="383"/>
      <c r="AA9" s="383"/>
      <c r="AB9" s="383"/>
      <c r="AC9" s="383"/>
    </row>
    <row r="10" spans="1:36" ht="15.75" thickBot="1" x14ac:dyDescent="0.3">
      <c r="Y10" s="383"/>
      <c r="Z10" s="383"/>
      <c r="AA10" s="383"/>
      <c r="AB10" s="383"/>
      <c r="AC10" s="383"/>
    </row>
    <row r="11" spans="1:36" ht="18.75" thickBot="1" x14ac:dyDescent="0.4">
      <c r="A11" s="417" t="s">
        <v>174</v>
      </c>
      <c r="B11" s="418"/>
      <c r="C11" s="418"/>
      <c r="D11" s="418"/>
      <c r="E11" s="419" t="s">
        <v>266</v>
      </c>
      <c r="F11" s="418"/>
      <c r="G11" s="418"/>
      <c r="H11" s="418"/>
      <c r="I11" s="418"/>
      <c r="J11" s="418"/>
      <c r="K11" s="427" t="s">
        <v>1</v>
      </c>
      <c r="L11" s="661" t="s">
        <v>169</v>
      </c>
      <c r="M11" s="669" t="s">
        <v>1</v>
      </c>
      <c r="N11" s="669" t="s">
        <v>168</v>
      </c>
      <c r="O11" s="669" t="s">
        <v>170</v>
      </c>
      <c r="P11" s="451" t="s">
        <v>167</v>
      </c>
      <c r="Q11" s="747" t="s">
        <v>271</v>
      </c>
      <c r="R11" s="756"/>
      <c r="S11" s="758"/>
      <c r="T11" s="758"/>
      <c r="U11" s="758"/>
      <c r="V11" s="758"/>
      <c r="W11" s="758"/>
      <c r="X11" s="758"/>
      <c r="Y11" s="662"/>
      <c r="Z11" s="662"/>
      <c r="AA11" s="662"/>
      <c r="AB11" s="662"/>
    </row>
    <row r="12" spans="1:36" x14ac:dyDescent="0.25">
      <c r="A12" s="420"/>
      <c r="B12" s="349"/>
      <c r="C12" s="349"/>
      <c r="D12" s="349"/>
      <c r="E12" s="393" t="s">
        <v>273</v>
      </c>
      <c r="F12" s="392" t="s">
        <v>111</v>
      </c>
      <c r="G12" s="395"/>
      <c r="H12" s="396"/>
      <c r="I12" s="397"/>
      <c r="J12" s="415"/>
      <c r="K12" s="421" t="s">
        <v>2</v>
      </c>
      <c r="L12" s="444">
        <v>5</v>
      </c>
      <c r="M12" s="445">
        <v>1</v>
      </c>
      <c r="N12" s="446">
        <f>+L12*M12</f>
        <v>5</v>
      </c>
      <c r="O12" s="446">
        <v>1</v>
      </c>
      <c r="P12" s="447">
        <f>+L12*O12</f>
        <v>5</v>
      </c>
      <c r="Q12" s="422"/>
      <c r="R12" s="434"/>
      <c r="S12" s="410"/>
      <c r="T12" s="642"/>
      <c r="U12" s="410"/>
      <c r="V12" s="410"/>
      <c r="W12" s="642"/>
      <c r="X12" s="410"/>
      <c r="Y12" s="757"/>
      <c r="Z12" s="855"/>
      <c r="AA12" s="855"/>
      <c r="AB12" s="856"/>
    </row>
    <row r="13" spans="1:36" x14ac:dyDescent="0.25">
      <c r="A13" s="420"/>
      <c r="B13" s="349"/>
      <c r="C13" s="349"/>
      <c r="D13" s="349"/>
      <c r="E13" s="394" t="s">
        <v>274</v>
      </c>
      <c r="F13" s="752" t="s">
        <v>143</v>
      </c>
      <c r="G13" s="753"/>
      <c r="H13" s="753"/>
      <c r="I13" s="754"/>
      <c r="J13" s="416"/>
      <c r="K13" s="421" t="s">
        <v>2</v>
      </c>
      <c r="L13" s="428">
        <v>1</v>
      </c>
      <c r="M13" s="391">
        <v>0</v>
      </c>
      <c r="N13" s="368">
        <f t="shared" ref="N13:N25" si="0">+L13*M13</f>
        <v>0</v>
      </c>
      <c r="O13" s="368">
        <v>1</v>
      </c>
      <c r="P13" s="421">
        <f t="shared" ref="P13:P25" si="1">+L13*O13</f>
        <v>1</v>
      </c>
      <c r="Q13" s="422"/>
      <c r="R13" s="434"/>
      <c r="S13" s="410"/>
      <c r="T13" s="642"/>
      <c r="U13" s="410"/>
      <c r="V13" s="410"/>
      <c r="W13" s="642"/>
      <c r="X13" s="410"/>
      <c r="Y13" s="757"/>
      <c r="Z13" s="855"/>
      <c r="AA13" s="855"/>
      <c r="AB13" s="856"/>
    </row>
    <row r="14" spans="1:36" x14ac:dyDescent="0.25">
      <c r="A14" s="420"/>
      <c r="B14" s="349"/>
      <c r="C14" s="349"/>
      <c r="D14" s="349"/>
      <c r="E14" s="393" t="s">
        <v>275</v>
      </c>
      <c r="F14" s="392" t="s">
        <v>142</v>
      </c>
      <c r="G14" s="395"/>
      <c r="H14" s="396"/>
      <c r="I14" s="397"/>
      <c r="J14" s="415"/>
      <c r="K14" s="421" t="s">
        <v>2</v>
      </c>
      <c r="L14" s="428">
        <v>4</v>
      </c>
      <c r="M14" s="391">
        <v>1</v>
      </c>
      <c r="N14" s="368">
        <f t="shared" si="0"/>
        <v>4</v>
      </c>
      <c r="O14" s="368">
        <v>1</v>
      </c>
      <c r="P14" s="421">
        <f t="shared" si="1"/>
        <v>4</v>
      </c>
      <c r="Q14" s="422"/>
      <c r="R14" s="434"/>
      <c r="S14" s="410"/>
      <c r="T14" s="642"/>
      <c r="U14" s="410"/>
      <c r="V14" s="410"/>
      <c r="W14" s="642"/>
      <c r="X14" s="410"/>
      <c r="Y14" s="757"/>
      <c r="Z14" s="855"/>
      <c r="AA14" s="855"/>
      <c r="AB14" s="856"/>
    </row>
    <row r="15" spans="1:36" x14ac:dyDescent="0.25">
      <c r="A15" s="420"/>
      <c r="B15" s="349"/>
      <c r="C15" s="349"/>
      <c r="D15" s="349"/>
      <c r="E15" s="394" t="s">
        <v>276</v>
      </c>
      <c r="F15" s="752" t="s">
        <v>112</v>
      </c>
      <c r="G15" s="753"/>
      <c r="H15" s="753"/>
      <c r="I15" s="754"/>
      <c r="J15" s="416"/>
      <c r="K15" s="421" t="s">
        <v>2</v>
      </c>
      <c r="L15" s="428">
        <v>3</v>
      </c>
      <c r="M15" s="391">
        <v>1</v>
      </c>
      <c r="N15" s="368">
        <f t="shared" si="0"/>
        <v>3</v>
      </c>
      <c r="O15" s="368">
        <v>1</v>
      </c>
      <c r="P15" s="421">
        <f t="shared" si="1"/>
        <v>3</v>
      </c>
      <c r="Q15" s="422"/>
      <c r="R15" s="434"/>
      <c r="S15" s="410"/>
      <c r="T15" s="642"/>
      <c r="U15" s="410"/>
      <c r="V15" s="410"/>
      <c r="W15" s="642"/>
      <c r="X15" s="410"/>
      <c r="Y15" s="757"/>
      <c r="Z15" s="855"/>
      <c r="AA15" s="855"/>
      <c r="AB15" s="856"/>
      <c r="AD15" s="383"/>
      <c r="AE15" s="383"/>
      <c r="AF15" s="383"/>
      <c r="AG15" s="383"/>
      <c r="AH15" s="383"/>
      <c r="AI15" s="383"/>
      <c r="AJ15" s="383"/>
    </row>
    <row r="16" spans="1:36" x14ac:dyDescent="0.25">
      <c r="A16" s="420"/>
      <c r="B16" s="349"/>
      <c r="C16" s="349"/>
      <c r="D16" s="349"/>
      <c r="E16" s="393" t="s">
        <v>277</v>
      </c>
      <c r="F16" s="392" t="s">
        <v>114</v>
      </c>
      <c r="G16" s="395"/>
      <c r="H16" s="396"/>
      <c r="I16" s="397"/>
      <c r="J16" s="415"/>
      <c r="K16" s="421" t="s">
        <v>2</v>
      </c>
      <c r="L16" s="428">
        <v>4</v>
      </c>
      <c r="M16" s="391">
        <v>0</v>
      </c>
      <c r="N16" s="368">
        <f t="shared" si="0"/>
        <v>0</v>
      </c>
      <c r="O16" s="368">
        <v>1</v>
      </c>
      <c r="P16" s="421">
        <f t="shared" si="1"/>
        <v>4</v>
      </c>
      <c r="Q16" s="422"/>
      <c r="R16" s="434"/>
      <c r="S16" s="410"/>
      <c r="T16" s="642"/>
      <c r="U16" s="410"/>
      <c r="V16" s="410"/>
      <c r="W16" s="642"/>
      <c r="X16" s="410"/>
      <c r="Y16" s="757"/>
      <c r="Z16" s="855"/>
      <c r="AA16" s="855"/>
      <c r="AB16" s="856"/>
      <c r="AD16" s="383"/>
      <c r="AE16" s="383"/>
      <c r="AF16" s="383"/>
      <c r="AG16" s="383"/>
      <c r="AH16" s="383"/>
      <c r="AI16" s="383"/>
      <c r="AJ16" s="383"/>
    </row>
    <row r="17" spans="1:36" x14ac:dyDescent="0.25">
      <c r="A17" s="422"/>
      <c r="B17" s="349"/>
      <c r="C17" s="349"/>
      <c r="D17" s="349"/>
      <c r="E17" s="394" t="s">
        <v>278</v>
      </c>
      <c r="F17" s="752" t="s">
        <v>115</v>
      </c>
      <c r="G17" s="753"/>
      <c r="H17" s="753"/>
      <c r="I17" s="754"/>
      <c r="J17" s="416"/>
      <c r="K17" s="421" t="s">
        <v>2</v>
      </c>
      <c r="L17" s="428">
        <v>4</v>
      </c>
      <c r="M17" s="391">
        <v>1</v>
      </c>
      <c r="N17" s="368">
        <f t="shared" si="0"/>
        <v>4</v>
      </c>
      <c r="O17" s="368">
        <v>1</v>
      </c>
      <c r="P17" s="421">
        <f t="shared" si="1"/>
        <v>4</v>
      </c>
      <c r="Q17" s="422"/>
      <c r="R17" s="434"/>
      <c r="S17" s="410"/>
      <c r="T17" s="642"/>
      <c r="U17" s="410"/>
      <c r="V17" s="410"/>
      <c r="W17" s="642"/>
      <c r="X17" s="410"/>
      <c r="Y17" s="757"/>
      <c r="Z17" s="855"/>
      <c r="AA17" s="855"/>
      <c r="AB17" s="856"/>
      <c r="AD17" s="383"/>
      <c r="AE17" s="383"/>
      <c r="AF17" s="383"/>
      <c r="AG17" s="383"/>
      <c r="AH17" s="383"/>
      <c r="AI17" s="383"/>
      <c r="AJ17" s="383"/>
    </row>
    <row r="18" spans="1:36" x14ac:dyDescent="0.25">
      <c r="A18" s="422"/>
      <c r="B18" s="349"/>
      <c r="C18" s="349"/>
      <c r="D18" s="349"/>
      <c r="E18" s="393" t="s">
        <v>279</v>
      </c>
      <c r="F18" s="392" t="s">
        <v>117</v>
      </c>
      <c r="G18" s="395"/>
      <c r="H18" s="396"/>
      <c r="I18" s="397"/>
      <c r="J18" s="415"/>
      <c r="K18" s="421" t="s">
        <v>2</v>
      </c>
      <c r="L18" s="428">
        <v>5</v>
      </c>
      <c r="M18" s="391">
        <v>1</v>
      </c>
      <c r="N18" s="368">
        <f t="shared" si="0"/>
        <v>5</v>
      </c>
      <c r="O18" s="368">
        <v>1</v>
      </c>
      <c r="P18" s="421">
        <f t="shared" si="1"/>
        <v>5</v>
      </c>
      <c r="Q18" s="422"/>
      <c r="R18" s="434"/>
      <c r="S18" s="410"/>
      <c r="T18" s="642"/>
      <c r="U18" s="410"/>
      <c r="V18" s="410"/>
      <c r="W18" s="642"/>
      <c r="X18" s="410"/>
      <c r="Y18" s="757"/>
      <c r="Z18" s="855"/>
      <c r="AA18" s="855"/>
      <c r="AB18" s="856"/>
      <c r="AD18" s="383"/>
      <c r="AE18" s="383"/>
      <c r="AF18" s="383"/>
      <c r="AG18" s="383"/>
      <c r="AH18" s="383"/>
      <c r="AI18" s="383"/>
      <c r="AJ18" s="383"/>
    </row>
    <row r="19" spans="1:36" x14ac:dyDescent="0.25">
      <c r="A19" s="422"/>
      <c r="B19" s="349"/>
      <c r="C19" s="349"/>
      <c r="D19" s="349"/>
      <c r="E19" s="394" t="s">
        <v>280</v>
      </c>
      <c r="F19" s="752" t="s">
        <v>144</v>
      </c>
      <c r="G19" s="753"/>
      <c r="H19" s="753"/>
      <c r="I19" s="754"/>
      <c r="J19" s="416"/>
      <c r="K19" s="421" t="s">
        <v>2</v>
      </c>
      <c r="L19" s="428">
        <v>3</v>
      </c>
      <c r="M19" s="391">
        <v>1</v>
      </c>
      <c r="N19" s="368">
        <f t="shared" si="0"/>
        <v>3</v>
      </c>
      <c r="O19" s="368">
        <v>1</v>
      </c>
      <c r="P19" s="421">
        <f t="shared" si="1"/>
        <v>3</v>
      </c>
      <c r="Q19" s="422"/>
      <c r="R19" s="434"/>
      <c r="S19" s="410"/>
      <c r="T19" s="642"/>
      <c r="U19" s="410"/>
      <c r="V19" s="410"/>
      <c r="W19" s="642"/>
      <c r="X19" s="410"/>
      <c r="Y19" s="757"/>
      <c r="Z19" s="855"/>
      <c r="AA19" s="855"/>
      <c r="AB19" s="856"/>
      <c r="AD19" s="383"/>
      <c r="AE19" s="383"/>
      <c r="AF19" s="383"/>
      <c r="AG19" s="383"/>
      <c r="AH19" s="383"/>
      <c r="AI19" s="383"/>
      <c r="AJ19" s="383"/>
    </row>
    <row r="20" spans="1:36" ht="18" x14ac:dyDescent="0.35">
      <c r="A20" s="422"/>
      <c r="B20" s="349"/>
      <c r="C20" s="349"/>
      <c r="D20" s="349"/>
      <c r="E20" s="393" t="s">
        <v>281</v>
      </c>
      <c r="F20" s="392" t="s">
        <v>119</v>
      </c>
      <c r="G20" s="395"/>
      <c r="H20" s="396"/>
      <c r="I20" s="397"/>
      <c r="J20" s="415"/>
      <c r="K20" s="421" t="s">
        <v>2</v>
      </c>
      <c r="L20" s="428">
        <v>3</v>
      </c>
      <c r="M20" s="391">
        <v>1</v>
      </c>
      <c r="N20" s="368">
        <f t="shared" si="0"/>
        <v>3</v>
      </c>
      <c r="O20" s="368">
        <v>1</v>
      </c>
      <c r="P20" s="421">
        <f t="shared" si="1"/>
        <v>3</v>
      </c>
      <c r="Q20" s="741" t="s">
        <v>270</v>
      </c>
      <c r="R20" s="755"/>
      <c r="S20" s="410"/>
      <c r="T20" s="642"/>
      <c r="U20" s="410"/>
      <c r="V20" s="410"/>
      <c r="W20" s="642"/>
      <c r="X20" s="410"/>
      <c r="Y20" s="757"/>
      <c r="Z20" s="855"/>
      <c r="AA20" s="855"/>
      <c r="AB20" s="856"/>
      <c r="AD20" s="383"/>
      <c r="AE20" s="383"/>
      <c r="AF20" s="383"/>
      <c r="AG20" s="383"/>
      <c r="AH20" s="383"/>
      <c r="AI20" s="383"/>
      <c r="AJ20" s="383"/>
    </row>
    <row r="21" spans="1:36" x14ac:dyDescent="0.25">
      <c r="A21" s="422"/>
      <c r="B21" s="349"/>
      <c r="C21" s="349"/>
      <c r="D21" s="349"/>
      <c r="E21" s="394" t="s">
        <v>282</v>
      </c>
      <c r="F21" s="752" t="s">
        <v>264</v>
      </c>
      <c r="G21" s="753"/>
      <c r="H21" s="753"/>
      <c r="I21" s="754"/>
      <c r="J21" s="416"/>
      <c r="K21" s="421" t="s">
        <v>2</v>
      </c>
      <c r="L21" s="428">
        <v>3</v>
      </c>
      <c r="M21" s="391">
        <v>1</v>
      </c>
      <c r="N21" s="368">
        <f t="shared" si="0"/>
        <v>3</v>
      </c>
      <c r="O21" s="368">
        <v>1</v>
      </c>
      <c r="P21" s="421">
        <f t="shared" si="1"/>
        <v>3</v>
      </c>
      <c r="Q21" s="655"/>
      <c r="R21" s="656"/>
      <c r="S21" s="410"/>
      <c r="T21" s="642"/>
      <c r="U21" s="410"/>
      <c r="V21" s="410"/>
      <c r="W21" s="642"/>
      <c r="X21" s="410"/>
      <c r="Y21" s="757"/>
      <c r="Z21" s="855"/>
      <c r="AA21" s="855"/>
      <c r="AB21" s="856"/>
      <c r="AD21" s="383"/>
      <c r="AE21" s="383"/>
      <c r="AF21" s="383"/>
      <c r="AG21" s="383"/>
      <c r="AH21" s="383"/>
      <c r="AI21" s="383"/>
      <c r="AJ21" s="383"/>
    </row>
    <row r="22" spans="1:36" x14ac:dyDescent="0.25">
      <c r="A22" s="422"/>
      <c r="B22" s="349"/>
      <c r="C22" s="349"/>
      <c r="D22" s="349"/>
      <c r="E22" s="393" t="s">
        <v>283</v>
      </c>
      <c r="F22" s="392" t="s">
        <v>263</v>
      </c>
      <c r="G22" s="395"/>
      <c r="H22" s="396"/>
      <c r="I22" s="397"/>
      <c r="J22" s="415"/>
      <c r="K22" s="421" t="s">
        <v>2</v>
      </c>
      <c r="L22" s="428">
        <v>3</v>
      </c>
      <c r="M22" s="391">
        <v>1</v>
      </c>
      <c r="N22" s="368">
        <f t="shared" si="0"/>
        <v>3</v>
      </c>
      <c r="O22" s="368">
        <v>1</v>
      </c>
      <c r="P22" s="421">
        <f t="shared" si="1"/>
        <v>3</v>
      </c>
      <c r="Q22" s="435">
        <f>+N26/P26*10</f>
        <v>8.9795918367346932</v>
      </c>
      <c r="R22" s="436" t="str">
        <f>+IF(Q22&lt;7,"INACEPTABLE","ACEPTABLE")</f>
        <v>ACEPTABLE</v>
      </c>
      <c r="S22" s="410"/>
      <c r="T22" s="642"/>
      <c r="U22" s="410"/>
      <c r="V22" s="410"/>
      <c r="W22" s="642"/>
      <c r="X22" s="410"/>
      <c r="Y22" s="757"/>
      <c r="Z22" s="855"/>
      <c r="AA22" s="855"/>
      <c r="AB22" s="856"/>
      <c r="AD22" s="383"/>
      <c r="AE22" s="383"/>
      <c r="AF22" s="383"/>
      <c r="AG22" s="383"/>
      <c r="AH22" s="477"/>
      <c r="AI22" s="383"/>
      <c r="AJ22" s="383"/>
    </row>
    <row r="23" spans="1:36" x14ac:dyDescent="0.25">
      <c r="A23" s="422"/>
      <c r="B23" s="349"/>
      <c r="C23" s="349"/>
      <c r="D23" s="349"/>
      <c r="E23" s="394" t="s">
        <v>284</v>
      </c>
      <c r="F23" s="752" t="s">
        <v>145</v>
      </c>
      <c r="G23" s="753"/>
      <c r="H23" s="753"/>
      <c r="I23" s="754"/>
      <c r="J23" s="416"/>
      <c r="K23" s="421" t="s">
        <v>2</v>
      </c>
      <c r="L23" s="428">
        <v>3</v>
      </c>
      <c r="M23" s="391">
        <v>1</v>
      </c>
      <c r="N23" s="368">
        <f t="shared" si="0"/>
        <v>3</v>
      </c>
      <c r="O23" s="368">
        <v>1</v>
      </c>
      <c r="P23" s="421">
        <f t="shared" si="1"/>
        <v>3</v>
      </c>
      <c r="Q23" s="422"/>
      <c r="R23" s="434"/>
      <c r="S23" s="410"/>
      <c r="T23" s="642"/>
      <c r="U23" s="410"/>
      <c r="V23" s="410"/>
      <c r="W23" s="642"/>
      <c r="X23" s="410"/>
      <c r="Y23" s="757"/>
      <c r="Z23" s="855"/>
      <c r="AA23" s="855"/>
      <c r="AB23" s="856"/>
      <c r="AD23" s="477"/>
      <c r="AE23" s="383"/>
      <c r="AF23" s="383"/>
      <c r="AG23" s="383"/>
      <c r="AH23" s="570"/>
      <c r="AI23" s="383"/>
      <c r="AJ23" s="383"/>
    </row>
    <row r="24" spans="1:36" x14ac:dyDescent="0.25">
      <c r="A24" s="422"/>
      <c r="B24" s="349"/>
      <c r="C24" s="349"/>
      <c r="D24" s="349"/>
      <c r="E24" s="393" t="s">
        <v>285</v>
      </c>
      <c r="F24" s="811" t="s">
        <v>124</v>
      </c>
      <c r="G24" s="812"/>
      <c r="H24" s="812"/>
      <c r="I24" s="813"/>
      <c r="J24" s="415"/>
      <c r="K24" s="421" t="s">
        <v>2</v>
      </c>
      <c r="L24" s="428">
        <v>5</v>
      </c>
      <c r="M24" s="391">
        <v>1</v>
      </c>
      <c r="N24" s="368">
        <f t="shared" si="0"/>
        <v>5</v>
      </c>
      <c r="O24" s="368">
        <v>1</v>
      </c>
      <c r="P24" s="421">
        <f t="shared" si="1"/>
        <v>5</v>
      </c>
      <c r="Q24" s="422"/>
      <c r="R24" s="434"/>
      <c r="S24" s="410"/>
      <c r="T24" s="642"/>
      <c r="U24" s="410"/>
      <c r="V24" s="410"/>
      <c r="W24" s="642"/>
      <c r="X24" s="410"/>
      <c r="Y24" s="757"/>
      <c r="Z24" s="855"/>
      <c r="AA24" s="855"/>
      <c r="AB24" s="856"/>
      <c r="AD24" s="383"/>
      <c r="AE24" s="383"/>
      <c r="AF24" s="383"/>
      <c r="AG24" s="383"/>
      <c r="AH24" s="383"/>
      <c r="AI24" s="383"/>
      <c r="AJ24" s="383"/>
    </row>
    <row r="25" spans="1:36" x14ac:dyDescent="0.25">
      <c r="A25" s="422"/>
      <c r="B25" s="349"/>
      <c r="C25" s="349"/>
      <c r="D25" s="349"/>
      <c r="E25" s="394" t="s">
        <v>286</v>
      </c>
      <c r="F25" s="679" t="s">
        <v>125</v>
      </c>
      <c r="G25" s="680"/>
      <c r="H25" s="681"/>
      <c r="I25" s="682"/>
      <c r="J25" s="416"/>
      <c r="K25" s="421" t="s">
        <v>2</v>
      </c>
      <c r="L25" s="428">
        <v>3</v>
      </c>
      <c r="M25" s="391">
        <v>1</v>
      </c>
      <c r="N25" s="368">
        <f t="shared" si="0"/>
        <v>3</v>
      </c>
      <c r="O25" s="368">
        <v>1</v>
      </c>
      <c r="P25" s="421">
        <f t="shared" si="1"/>
        <v>3</v>
      </c>
      <c r="Q25" s="422"/>
      <c r="R25" s="434"/>
      <c r="S25" s="410"/>
      <c r="T25" s="642"/>
      <c r="U25" s="410"/>
      <c r="V25" s="410"/>
      <c r="W25" s="642"/>
      <c r="X25" s="410"/>
      <c r="Y25" s="757"/>
      <c r="Z25" s="855"/>
      <c r="AA25" s="855"/>
      <c r="AB25" s="856"/>
      <c r="AD25" s="383"/>
      <c r="AE25" s="383"/>
      <c r="AF25" s="383"/>
      <c r="AG25" s="383"/>
      <c r="AH25" s="383"/>
      <c r="AI25" s="383"/>
      <c r="AJ25" s="383"/>
    </row>
    <row r="26" spans="1:36" ht="15.75" thickBot="1" x14ac:dyDescent="0.3">
      <c r="A26" s="423"/>
      <c r="B26" s="424"/>
      <c r="C26" s="424"/>
      <c r="D26" s="424"/>
      <c r="E26" s="424"/>
      <c r="F26" s="425"/>
      <c r="G26" s="424"/>
      <c r="H26" s="424"/>
      <c r="I26" s="424"/>
      <c r="J26" s="424"/>
      <c r="K26" s="426"/>
      <c r="L26" s="423"/>
      <c r="M26" s="668" t="s">
        <v>171</v>
      </c>
      <c r="N26" s="429">
        <f>SUM(N12:N25)</f>
        <v>44</v>
      </c>
      <c r="O26" s="668" t="s">
        <v>172</v>
      </c>
      <c r="P26" s="430">
        <f>SUM(P12:P25)</f>
        <v>49</v>
      </c>
      <c r="Q26" s="423"/>
      <c r="R26" s="426"/>
      <c r="S26" s="410"/>
      <c r="T26" s="642"/>
      <c r="U26" s="410"/>
      <c r="V26" s="410"/>
      <c r="W26" s="642"/>
      <c r="X26" s="410"/>
      <c r="Y26" s="757"/>
      <c r="Z26" s="855"/>
      <c r="AA26" s="855"/>
      <c r="AB26" s="856"/>
      <c r="AD26" s="383"/>
      <c r="AE26" s="383"/>
      <c r="AF26" s="383"/>
      <c r="AG26" s="383"/>
      <c r="AH26" s="383"/>
      <c r="AI26" s="383"/>
      <c r="AJ26" s="383"/>
    </row>
    <row r="27" spans="1:36" ht="15.75" thickBot="1" x14ac:dyDescent="0.3">
      <c r="AD27" s="383"/>
      <c r="AE27" s="383"/>
      <c r="AF27" s="383"/>
      <c r="AG27" s="383"/>
      <c r="AH27" s="383"/>
      <c r="AI27" s="383"/>
      <c r="AJ27" s="383"/>
    </row>
    <row r="28" spans="1:36" ht="15.75" thickBot="1" x14ac:dyDescent="0.3">
      <c r="K28" s="685" t="s">
        <v>176</v>
      </c>
      <c r="L28" s="686"/>
      <c r="M28" s="686"/>
      <c r="N28" s="686"/>
      <c r="O28" s="686"/>
      <c r="P28" s="704"/>
      <c r="Q28" s="452" t="s">
        <v>177</v>
      </c>
      <c r="R28" s="453" t="s">
        <v>178</v>
      </c>
      <c r="S28" s="659" t="s">
        <v>209</v>
      </c>
      <c r="T28" s="454" t="s">
        <v>173</v>
      </c>
      <c r="AD28" s="383"/>
      <c r="AE28" s="383"/>
      <c r="AF28" s="383"/>
      <c r="AG28" s="383"/>
      <c r="AH28" s="383"/>
      <c r="AI28" s="383"/>
      <c r="AJ28" s="383"/>
    </row>
    <row r="29" spans="1:36" ht="15" customHeight="1" x14ac:dyDescent="0.25">
      <c r="K29" s="448" t="s">
        <v>179</v>
      </c>
      <c r="L29" s="449">
        <v>8</v>
      </c>
      <c r="M29" s="446" t="str">
        <f>+IF(L29&lt;7,"INACEPTABLE","ACEPTABLE")</f>
        <v>ACEPTABLE</v>
      </c>
      <c r="N29" s="450" t="s">
        <v>194</v>
      </c>
      <c r="O29" s="449">
        <v>6</v>
      </c>
      <c r="P29" s="447" t="str">
        <f>+IF(O29&lt;7,"INACEPTABLE","ACEPTABLE")</f>
        <v>INACEPTABLE</v>
      </c>
      <c r="Q29" s="705">
        <f>(COUNTIF(M29:M43,"INACEPTABLE"))+(COUNTIF(P29:P43,"INACEPTABLE"))</f>
        <v>1</v>
      </c>
      <c r="R29" s="708" t="str">
        <f>+IF(Q29=1,"PENALIZACIÓN 1",IF(Q29&gt;1,"PENALIZACIÓN 1 + 2","ACEPTABLE"))</f>
        <v>PENALIZACIÓN 1</v>
      </c>
      <c r="S29" s="711">
        <v>30</v>
      </c>
      <c r="T29" s="713">
        <f>(SUM(L29:L43)+SUM(O29:O43))/S29</f>
        <v>8.0066666666666659</v>
      </c>
      <c r="AD29" s="383"/>
      <c r="AE29" s="383"/>
      <c r="AF29" s="383"/>
      <c r="AG29" s="383"/>
      <c r="AH29" s="383"/>
      <c r="AI29" s="383"/>
      <c r="AJ29" s="383"/>
    </row>
    <row r="30" spans="1:36" x14ac:dyDescent="0.25">
      <c r="K30" s="438" t="s">
        <v>180</v>
      </c>
      <c r="L30" s="432">
        <v>7</v>
      </c>
      <c r="M30" s="368" t="str">
        <f t="shared" ref="M30:M43" si="2">+IF(L30&lt;7,"INACEPTABLE","ACEPTABLE")</f>
        <v>ACEPTABLE</v>
      </c>
      <c r="N30" s="674" t="s">
        <v>195</v>
      </c>
      <c r="O30" s="432">
        <v>9</v>
      </c>
      <c r="P30" s="421" t="str">
        <f t="shared" ref="P30:P43" si="3">+IF(O30&lt;7,"INACEPTABLE","ACEPTABLE")</f>
        <v>ACEPTABLE</v>
      </c>
      <c r="Q30" s="706"/>
      <c r="R30" s="709"/>
      <c r="S30" s="711"/>
      <c r="T30" s="713"/>
      <c r="AD30" s="383"/>
      <c r="AE30" s="383"/>
      <c r="AF30" s="383"/>
      <c r="AG30" s="383"/>
      <c r="AH30" s="383"/>
      <c r="AI30" s="383"/>
      <c r="AJ30" s="383"/>
    </row>
    <row r="31" spans="1:36" x14ac:dyDescent="0.25">
      <c r="K31" s="437" t="s">
        <v>181</v>
      </c>
      <c r="L31" s="432">
        <v>8</v>
      </c>
      <c r="M31" s="368" t="str">
        <f t="shared" si="2"/>
        <v>ACEPTABLE</v>
      </c>
      <c r="N31" s="431" t="s">
        <v>196</v>
      </c>
      <c r="O31" s="432">
        <v>8</v>
      </c>
      <c r="P31" s="421" t="str">
        <f t="shared" si="3"/>
        <v>ACEPTABLE</v>
      </c>
      <c r="Q31" s="706"/>
      <c r="R31" s="709"/>
      <c r="S31" s="711"/>
      <c r="T31" s="713"/>
      <c r="AD31" s="383"/>
      <c r="AE31" s="383"/>
      <c r="AF31" s="383"/>
      <c r="AG31" s="383"/>
      <c r="AH31" s="383"/>
      <c r="AI31" s="383"/>
      <c r="AJ31" s="383"/>
    </row>
    <row r="32" spans="1:36" x14ac:dyDescent="0.25">
      <c r="K32" s="438" t="s">
        <v>182</v>
      </c>
      <c r="L32" s="432">
        <v>7</v>
      </c>
      <c r="M32" s="368" t="str">
        <f t="shared" si="2"/>
        <v>ACEPTABLE</v>
      </c>
      <c r="N32" s="674" t="s">
        <v>197</v>
      </c>
      <c r="O32" s="432">
        <v>9</v>
      </c>
      <c r="P32" s="421" t="str">
        <f t="shared" si="3"/>
        <v>ACEPTABLE</v>
      </c>
      <c r="Q32" s="706"/>
      <c r="R32" s="709"/>
      <c r="S32" s="711"/>
      <c r="T32" s="713"/>
      <c r="AD32" s="383"/>
      <c r="AE32" s="383"/>
      <c r="AF32" s="383"/>
      <c r="AG32" s="383"/>
      <c r="AH32" s="383"/>
      <c r="AI32" s="383"/>
      <c r="AJ32" s="383"/>
    </row>
    <row r="33" spans="1:36" x14ac:dyDescent="0.25">
      <c r="K33" s="437" t="s">
        <v>183</v>
      </c>
      <c r="L33" s="432">
        <v>7</v>
      </c>
      <c r="M33" s="368" t="str">
        <f t="shared" si="2"/>
        <v>ACEPTABLE</v>
      </c>
      <c r="N33" s="431" t="s">
        <v>198</v>
      </c>
      <c r="O33" s="432">
        <v>9</v>
      </c>
      <c r="P33" s="421" t="str">
        <f t="shared" si="3"/>
        <v>ACEPTABLE</v>
      </c>
      <c r="Q33" s="706"/>
      <c r="R33" s="709"/>
      <c r="S33" s="711"/>
      <c r="T33" s="713"/>
      <c r="AD33" s="383"/>
      <c r="AE33" s="383"/>
      <c r="AF33" s="383"/>
      <c r="AG33" s="383"/>
      <c r="AH33" s="383"/>
      <c r="AI33" s="383"/>
      <c r="AJ33" s="383"/>
    </row>
    <row r="34" spans="1:36" x14ac:dyDescent="0.25">
      <c r="K34" s="438" t="s">
        <v>184</v>
      </c>
      <c r="L34" s="432">
        <v>8</v>
      </c>
      <c r="M34" s="368" t="str">
        <f t="shared" si="2"/>
        <v>ACEPTABLE</v>
      </c>
      <c r="N34" s="674" t="s">
        <v>199</v>
      </c>
      <c r="O34" s="432">
        <v>9</v>
      </c>
      <c r="P34" s="421" t="str">
        <f t="shared" si="3"/>
        <v>ACEPTABLE</v>
      </c>
      <c r="Q34" s="706"/>
      <c r="R34" s="709"/>
      <c r="S34" s="711"/>
      <c r="T34" s="713"/>
      <c r="AD34" s="383"/>
      <c r="AE34" s="383"/>
      <c r="AF34" s="383"/>
      <c r="AG34" s="383"/>
      <c r="AH34" s="383"/>
      <c r="AI34" s="383"/>
      <c r="AJ34" s="383"/>
    </row>
    <row r="35" spans="1:36" x14ac:dyDescent="0.25">
      <c r="K35" s="437" t="s">
        <v>185</v>
      </c>
      <c r="L35" s="432">
        <v>7.2</v>
      </c>
      <c r="M35" s="368" t="str">
        <f t="shared" si="2"/>
        <v>ACEPTABLE</v>
      </c>
      <c r="N35" s="431" t="s">
        <v>200</v>
      </c>
      <c r="O35" s="432">
        <v>9</v>
      </c>
      <c r="P35" s="421" t="str">
        <f t="shared" si="3"/>
        <v>ACEPTABLE</v>
      </c>
      <c r="Q35" s="706"/>
      <c r="R35" s="709"/>
      <c r="S35" s="711"/>
      <c r="T35" s="713"/>
      <c r="AD35" s="383"/>
      <c r="AE35" s="383"/>
      <c r="AF35" s="383"/>
      <c r="AG35" s="383"/>
      <c r="AH35" s="383"/>
      <c r="AI35" s="383"/>
      <c r="AJ35" s="383"/>
    </row>
    <row r="36" spans="1:36" x14ac:dyDescent="0.25">
      <c r="K36" s="438" t="s">
        <v>186</v>
      </c>
      <c r="L36" s="432">
        <v>8</v>
      </c>
      <c r="M36" s="368" t="str">
        <f t="shared" si="2"/>
        <v>ACEPTABLE</v>
      </c>
      <c r="N36" s="674" t="s">
        <v>201</v>
      </c>
      <c r="O36" s="432">
        <v>9</v>
      </c>
      <c r="P36" s="421" t="str">
        <f t="shared" si="3"/>
        <v>ACEPTABLE</v>
      </c>
      <c r="Q36" s="706"/>
      <c r="R36" s="709"/>
      <c r="S36" s="711"/>
      <c r="T36" s="713"/>
      <c r="AD36" s="383"/>
      <c r="AE36" s="383"/>
      <c r="AF36" s="383"/>
      <c r="AG36" s="383"/>
      <c r="AH36" s="383"/>
      <c r="AI36" s="383"/>
      <c r="AJ36" s="383"/>
    </row>
    <row r="37" spans="1:36" x14ac:dyDescent="0.25">
      <c r="K37" s="437" t="s">
        <v>187</v>
      </c>
      <c r="L37" s="432">
        <v>8</v>
      </c>
      <c r="M37" s="368" t="str">
        <f t="shared" si="2"/>
        <v>ACEPTABLE</v>
      </c>
      <c r="N37" s="431" t="s">
        <v>202</v>
      </c>
      <c r="O37" s="432">
        <v>8</v>
      </c>
      <c r="P37" s="421" t="str">
        <f t="shared" si="3"/>
        <v>ACEPTABLE</v>
      </c>
      <c r="Q37" s="706"/>
      <c r="R37" s="709"/>
      <c r="S37" s="711"/>
      <c r="T37" s="713"/>
      <c r="AD37" s="383"/>
      <c r="AE37" s="383"/>
      <c r="AF37" s="383"/>
      <c r="AG37" s="383"/>
      <c r="AH37" s="383"/>
      <c r="AI37" s="383"/>
      <c r="AJ37" s="383"/>
    </row>
    <row r="38" spans="1:36" x14ac:dyDescent="0.25">
      <c r="K38" s="438" t="s">
        <v>188</v>
      </c>
      <c r="L38" s="432">
        <v>8</v>
      </c>
      <c r="M38" s="368" t="str">
        <f t="shared" si="2"/>
        <v>ACEPTABLE</v>
      </c>
      <c r="N38" s="674" t="s">
        <v>203</v>
      </c>
      <c r="O38" s="432">
        <v>8</v>
      </c>
      <c r="P38" s="421" t="str">
        <f t="shared" si="3"/>
        <v>ACEPTABLE</v>
      </c>
      <c r="Q38" s="706"/>
      <c r="R38" s="709"/>
      <c r="S38" s="711"/>
      <c r="T38" s="713"/>
      <c r="AD38" s="383"/>
      <c r="AE38" s="383"/>
      <c r="AF38" s="383"/>
      <c r="AG38" s="383"/>
      <c r="AH38" s="383"/>
      <c r="AI38" s="383"/>
      <c r="AJ38" s="383"/>
    </row>
    <row r="39" spans="1:36" x14ac:dyDescent="0.25">
      <c r="K39" s="437" t="s">
        <v>189</v>
      </c>
      <c r="L39" s="432">
        <v>8</v>
      </c>
      <c r="M39" s="368" t="str">
        <f t="shared" si="2"/>
        <v>ACEPTABLE</v>
      </c>
      <c r="N39" s="431" t="s">
        <v>204</v>
      </c>
      <c r="O39" s="432">
        <v>8</v>
      </c>
      <c r="P39" s="421" t="str">
        <f t="shared" si="3"/>
        <v>ACEPTABLE</v>
      </c>
      <c r="Q39" s="706"/>
      <c r="R39" s="709"/>
      <c r="S39" s="711"/>
      <c r="T39" s="713"/>
      <c r="AD39" s="383"/>
      <c r="AE39" s="383"/>
      <c r="AF39" s="383"/>
      <c r="AG39" s="383"/>
      <c r="AH39" s="383"/>
      <c r="AI39" s="383"/>
      <c r="AJ39" s="383"/>
    </row>
    <row r="40" spans="1:36" x14ac:dyDescent="0.25">
      <c r="K40" s="438" t="s">
        <v>190</v>
      </c>
      <c r="L40" s="432">
        <v>8</v>
      </c>
      <c r="M40" s="368" t="str">
        <f t="shared" si="2"/>
        <v>ACEPTABLE</v>
      </c>
      <c r="N40" s="674" t="s">
        <v>205</v>
      </c>
      <c r="O40" s="432">
        <v>8</v>
      </c>
      <c r="P40" s="421" t="str">
        <f t="shared" si="3"/>
        <v>ACEPTABLE</v>
      </c>
      <c r="Q40" s="706"/>
      <c r="R40" s="709"/>
      <c r="S40" s="711"/>
      <c r="T40" s="713"/>
      <c r="AD40" s="383"/>
      <c r="AE40" s="383"/>
      <c r="AF40" s="383"/>
      <c r="AG40" s="383"/>
      <c r="AH40" s="383"/>
      <c r="AI40" s="383"/>
      <c r="AJ40" s="383"/>
    </row>
    <row r="41" spans="1:36" x14ac:dyDescent="0.25">
      <c r="K41" s="437" t="s">
        <v>191</v>
      </c>
      <c r="L41" s="432">
        <v>8</v>
      </c>
      <c r="M41" s="368" t="str">
        <f t="shared" si="2"/>
        <v>ACEPTABLE</v>
      </c>
      <c r="N41" s="431" t="s">
        <v>206</v>
      </c>
      <c r="O41" s="432">
        <v>8</v>
      </c>
      <c r="P41" s="421" t="str">
        <f t="shared" si="3"/>
        <v>ACEPTABLE</v>
      </c>
      <c r="Q41" s="706"/>
      <c r="R41" s="709"/>
      <c r="S41" s="711"/>
      <c r="T41" s="713"/>
      <c r="AD41" s="383"/>
      <c r="AE41" s="383"/>
      <c r="AF41" s="383"/>
      <c r="AG41" s="383"/>
      <c r="AH41" s="383"/>
      <c r="AI41" s="383"/>
      <c r="AJ41" s="383"/>
    </row>
    <row r="42" spans="1:36" x14ac:dyDescent="0.25">
      <c r="K42" s="438" t="s">
        <v>192</v>
      </c>
      <c r="L42" s="432">
        <v>8</v>
      </c>
      <c r="M42" s="368" t="str">
        <f t="shared" si="2"/>
        <v>ACEPTABLE</v>
      </c>
      <c r="N42" s="674" t="s">
        <v>207</v>
      </c>
      <c r="O42" s="432">
        <v>8</v>
      </c>
      <c r="P42" s="421" t="str">
        <f t="shared" si="3"/>
        <v>ACEPTABLE</v>
      </c>
      <c r="Q42" s="706"/>
      <c r="R42" s="709"/>
      <c r="S42" s="711"/>
      <c r="T42" s="713"/>
      <c r="AD42" s="383"/>
      <c r="AE42" s="383"/>
      <c r="AF42" s="383"/>
      <c r="AG42" s="383"/>
      <c r="AH42" s="383"/>
      <c r="AI42" s="383"/>
      <c r="AJ42" s="383"/>
    </row>
    <row r="43" spans="1:36" ht="15.75" thickBot="1" x14ac:dyDescent="0.3">
      <c r="K43" s="439" t="s">
        <v>193</v>
      </c>
      <c r="L43" s="440">
        <v>8</v>
      </c>
      <c r="M43" s="441" t="str">
        <f t="shared" si="2"/>
        <v>ACEPTABLE</v>
      </c>
      <c r="N43" s="442" t="s">
        <v>208</v>
      </c>
      <c r="O43" s="440">
        <v>8</v>
      </c>
      <c r="P43" s="443" t="str">
        <f t="shared" si="3"/>
        <v>ACEPTABLE</v>
      </c>
      <c r="Q43" s="707"/>
      <c r="R43" s="710"/>
      <c r="S43" s="712"/>
      <c r="T43" s="714"/>
      <c r="AD43" s="383"/>
      <c r="AE43" s="383"/>
      <c r="AF43" s="383"/>
      <c r="AG43" s="383"/>
      <c r="AH43" s="383"/>
      <c r="AI43" s="383"/>
      <c r="AJ43" s="383"/>
    </row>
    <row r="44" spans="1:36" ht="15.75" thickBot="1" x14ac:dyDescent="0.3">
      <c r="AD44" s="383"/>
      <c r="AE44" s="383"/>
      <c r="AF44" s="383"/>
      <c r="AG44" s="383"/>
      <c r="AH44" s="383"/>
      <c r="AI44" s="383"/>
      <c r="AJ44" s="383"/>
    </row>
    <row r="45" spans="1:36" ht="18.75" thickBot="1" x14ac:dyDescent="0.4">
      <c r="A45" s="345" t="s">
        <v>175</v>
      </c>
      <c r="B45" s="346"/>
      <c r="C45" s="346"/>
      <c r="D45" s="346"/>
      <c r="E45" s="387" t="s">
        <v>267</v>
      </c>
      <c r="F45" s="346"/>
      <c r="G45" s="346"/>
      <c r="H45" s="346"/>
      <c r="I45" s="346"/>
      <c r="J45" s="346"/>
      <c r="K45" s="677" t="s">
        <v>1</v>
      </c>
      <c r="L45" s="661" t="s">
        <v>169</v>
      </c>
      <c r="M45" s="669" t="s">
        <v>1</v>
      </c>
      <c r="N45" s="669" t="s">
        <v>168</v>
      </c>
      <c r="O45" s="669" t="s">
        <v>170</v>
      </c>
      <c r="P45" s="451" t="s">
        <v>167</v>
      </c>
      <c r="Q45" s="747" t="s">
        <v>272</v>
      </c>
      <c r="R45" s="756"/>
      <c r="S45" s="758"/>
      <c r="T45" s="758"/>
      <c r="U45" s="758"/>
      <c r="V45" s="662"/>
      <c r="W45" s="662"/>
      <c r="X45" s="662"/>
      <c r="Y45" s="662"/>
      <c r="AD45" s="383"/>
      <c r="AE45" s="383"/>
      <c r="AF45" s="383"/>
      <c r="AG45" s="383"/>
      <c r="AH45" s="383"/>
      <c r="AI45" s="383"/>
      <c r="AJ45" s="383"/>
    </row>
    <row r="46" spans="1:36" x14ac:dyDescent="0.25">
      <c r="A46" s="348"/>
      <c r="B46" s="349"/>
      <c r="C46" s="349"/>
      <c r="D46" s="349"/>
      <c r="E46" s="393" t="s">
        <v>147</v>
      </c>
      <c r="F46" s="392" t="s">
        <v>113</v>
      </c>
      <c r="G46" s="395"/>
      <c r="H46" s="396"/>
      <c r="I46" s="397"/>
      <c r="J46" s="415"/>
      <c r="K46" s="433" t="s">
        <v>2</v>
      </c>
      <c r="L46" s="444">
        <v>4</v>
      </c>
      <c r="M46" s="445">
        <v>1</v>
      </c>
      <c r="N46" s="446">
        <f>+L46*M46</f>
        <v>4</v>
      </c>
      <c r="O46" s="446">
        <v>1</v>
      </c>
      <c r="P46" s="447">
        <f>+L46*O46</f>
        <v>4</v>
      </c>
      <c r="Q46" s="422"/>
      <c r="R46" s="434"/>
      <c r="S46" s="410"/>
      <c r="T46" s="642"/>
      <c r="U46" s="410"/>
      <c r="V46" s="757"/>
      <c r="W46" s="757"/>
      <c r="X46" s="757"/>
      <c r="Y46" s="757"/>
      <c r="AD46" s="383"/>
      <c r="AE46" s="383"/>
      <c r="AF46" s="383"/>
      <c r="AG46" s="383"/>
      <c r="AH46" s="383"/>
      <c r="AI46" s="383"/>
      <c r="AJ46" s="383"/>
    </row>
    <row r="47" spans="1:36" x14ac:dyDescent="0.25">
      <c r="A47" s="348"/>
      <c r="B47" s="349"/>
      <c r="C47" s="349"/>
      <c r="D47" s="349"/>
      <c r="E47" s="394" t="s">
        <v>148</v>
      </c>
      <c r="F47" s="752" t="s">
        <v>116</v>
      </c>
      <c r="G47" s="753"/>
      <c r="H47" s="753"/>
      <c r="I47" s="754"/>
      <c r="J47" s="416"/>
      <c r="K47" s="433" t="s">
        <v>2</v>
      </c>
      <c r="L47" s="428">
        <v>2</v>
      </c>
      <c r="M47" s="391">
        <v>0</v>
      </c>
      <c r="N47" s="368">
        <f t="shared" ref="N47:N51" si="4">+L47*M47</f>
        <v>0</v>
      </c>
      <c r="O47" s="368">
        <v>1</v>
      </c>
      <c r="P47" s="421">
        <f t="shared" ref="P47:P51" si="5">+L47*O47</f>
        <v>2</v>
      </c>
      <c r="Q47" s="422"/>
      <c r="R47" s="434"/>
      <c r="S47" s="410"/>
      <c r="T47" s="642"/>
      <c r="U47" s="410"/>
      <c r="V47" s="757"/>
      <c r="W47" s="757"/>
      <c r="X47" s="757"/>
      <c r="Y47" s="757"/>
      <c r="AD47" s="383"/>
      <c r="AE47" s="383"/>
      <c r="AF47" s="383"/>
      <c r="AG47" s="383"/>
      <c r="AH47" s="383"/>
      <c r="AI47" s="383"/>
      <c r="AJ47" s="383"/>
    </row>
    <row r="48" spans="1:36" x14ac:dyDescent="0.25">
      <c r="A48" s="348"/>
      <c r="B48" s="349"/>
      <c r="C48" s="349"/>
      <c r="D48" s="349"/>
      <c r="E48" s="393" t="s">
        <v>149</v>
      </c>
      <c r="F48" s="392" t="s">
        <v>118</v>
      </c>
      <c r="G48" s="395"/>
      <c r="H48" s="396"/>
      <c r="I48" s="397"/>
      <c r="J48" s="415"/>
      <c r="K48" s="433" t="s">
        <v>2</v>
      </c>
      <c r="L48" s="428">
        <v>3</v>
      </c>
      <c r="M48" s="391">
        <v>1</v>
      </c>
      <c r="N48" s="368">
        <f t="shared" si="4"/>
        <v>3</v>
      </c>
      <c r="O48" s="368">
        <v>1</v>
      </c>
      <c r="P48" s="421">
        <f t="shared" si="5"/>
        <v>3</v>
      </c>
      <c r="Q48" s="422"/>
      <c r="R48" s="434"/>
      <c r="S48" s="410"/>
      <c r="T48" s="642"/>
      <c r="U48" s="410"/>
      <c r="V48" s="757"/>
      <c r="W48" s="757"/>
      <c r="X48" s="757"/>
      <c r="Y48" s="757"/>
      <c r="AD48" s="383"/>
      <c r="AE48" s="383"/>
      <c r="AF48" s="383"/>
      <c r="AG48" s="383"/>
      <c r="AH48" s="383"/>
      <c r="AI48" s="383"/>
      <c r="AJ48" s="383"/>
    </row>
    <row r="49" spans="1:25" x14ac:dyDescent="0.25">
      <c r="A49" s="352"/>
      <c r="B49" s="349"/>
      <c r="C49" s="349"/>
      <c r="D49" s="349"/>
      <c r="E49" s="394" t="s">
        <v>150</v>
      </c>
      <c r="F49" s="752" t="s">
        <v>139</v>
      </c>
      <c r="G49" s="753"/>
      <c r="H49" s="753"/>
      <c r="I49" s="754"/>
      <c r="J49" s="416"/>
      <c r="K49" s="433" t="s">
        <v>2</v>
      </c>
      <c r="L49" s="428">
        <v>3</v>
      </c>
      <c r="M49" s="391">
        <v>1</v>
      </c>
      <c r="N49" s="368">
        <f t="shared" si="4"/>
        <v>3</v>
      </c>
      <c r="O49" s="368">
        <v>1</v>
      </c>
      <c r="P49" s="421">
        <f t="shared" si="5"/>
        <v>3</v>
      </c>
      <c r="Q49" s="422"/>
      <c r="R49" s="434"/>
      <c r="S49" s="410"/>
      <c r="T49" s="642"/>
      <c r="U49" s="410"/>
      <c r="V49" s="757"/>
      <c r="W49" s="757"/>
      <c r="X49" s="757"/>
      <c r="Y49" s="757"/>
    </row>
    <row r="50" spans="1:25" x14ac:dyDescent="0.25">
      <c r="A50" s="352"/>
      <c r="B50" s="349"/>
      <c r="C50" s="349"/>
      <c r="D50" s="349"/>
      <c r="E50" s="393" t="s">
        <v>151</v>
      </c>
      <c r="F50" s="392" t="s">
        <v>310</v>
      </c>
      <c r="G50" s="395"/>
      <c r="H50" s="396"/>
      <c r="I50" s="397"/>
      <c r="J50" s="415"/>
      <c r="K50" s="433" t="s">
        <v>2</v>
      </c>
      <c r="L50" s="428">
        <v>3</v>
      </c>
      <c r="M50" s="391">
        <v>0</v>
      </c>
      <c r="N50" s="368">
        <f t="shared" si="4"/>
        <v>0</v>
      </c>
      <c r="O50" s="368">
        <v>1</v>
      </c>
      <c r="P50" s="421">
        <f t="shared" si="5"/>
        <v>3</v>
      </c>
      <c r="Q50" s="422"/>
      <c r="R50" s="434"/>
      <c r="S50" s="410"/>
      <c r="T50" s="642"/>
      <c r="U50" s="410"/>
      <c r="V50" s="757"/>
      <c r="W50" s="757"/>
      <c r="X50" s="757"/>
      <c r="Y50" s="757"/>
    </row>
    <row r="51" spans="1:25" x14ac:dyDescent="0.25">
      <c r="A51" s="352"/>
      <c r="B51" s="349"/>
      <c r="C51" s="349"/>
      <c r="D51" s="349"/>
      <c r="E51" s="394" t="s">
        <v>152</v>
      </c>
      <c r="F51" s="752" t="s">
        <v>140</v>
      </c>
      <c r="G51" s="753"/>
      <c r="H51" s="753"/>
      <c r="I51" s="754"/>
      <c r="J51" s="416"/>
      <c r="K51" s="433" t="s">
        <v>2</v>
      </c>
      <c r="L51" s="428">
        <v>1</v>
      </c>
      <c r="M51" s="391">
        <v>1</v>
      </c>
      <c r="N51" s="368">
        <f t="shared" si="4"/>
        <v>1</v>
      </c>
      <c r="O51" s="368">
        <v>1</v>
      </c>
      <c r="P51" s="421">
        <f t="shared" si="5"/>
        <v>1</v>
      </c>
      <c r="Q51" s="435">
        <f>+N52/P52*10</f>
        <v>6.875</v>
      </c>
      <c r="R51" s="436" t="str">
        <f>+IF(Q51&lt;7,"INACEPTABLE","ACEPTABLE")</f>
        <v>INACEPTABLE</v>
      </c>
    </row>
    <row r="52" spans="1:25" ht="15.75" thickBot="1" x14ac:dyDescent="0.3">
      <c r="A52" s="353"/>
      <c r="B52" s="354"/>
      <c r="C52" s="354"/>
      <c r="D52" s="354"/>
      <c r="E52" s="354"/>
      <c r="F52" s="388"/>
      <c r="G52" s="354"/>
      <c r="H52" s="354"/>
      <c r="I52" s="354"/>
      <c r="J52" s="354"/>
      <c r="K52" s="354"/>
      <c r="L52" s="423"/>
      <c r="M52" s="668" t="s">
        <v>171</v>
      </c>
      <c r="N52" s="429">
        <f>SUM(N46:N51)</f>
        <v>11</v>
      </c>
      <c r="O52" s="668" t="s">
        <v>172</v>
      </c>
      <c r="P52" s="430">
        <f>SUM(P46:P51)</f>
        <v>16</v>
      </c>
      <c r="Q52" s="423"/>
      <c r="R52" s="426"/>
    </row>
    <row r="53" spans="1:25" ht="15.75" thickBot="1" x14ac:dyDescent="0.3"/>
    <row r="54" spans="1:25" ht="15.75" thickBot="1" x14ac:dyDescent="0.3">
      <c r="K54" s="715" t="s">
        <v>176</v>
      </c>
      <c r="L54" s="716"/>
      <c r="M54" s="716"/>
      <c r="N54" s="452" t="s">
        <v>177</v>
      </c>
      <c r="O54" s="453" t="s">
        <v>178</v>
      </c>
      <c r="P54" s="659" t="s">
        <v>209</v>
      </c>
      <c r="Q54" s="454" t="s">
        <v>222</v>
      </c>
    </row>
    <row r="55" spans="1:25" ht="18.75" x14ac:dyDescent="0.35">
      <c r="K55" s="448" t="s">
        <v>391</v>
      </c>
      <c r="L55" s="449">
        <v>8</v>
      </c>
      <c r="M55" s="446" t="str">
        <f>+IF(L55&lt;7,"INACEPTABLE","ACEPTABLE")</f>
        <v>ACEPTABLE</v>
      </c>
      <c r="N55" s="717">
        <f>(COUNTIF(M55:M59,"INACEPTABLE"))</f>
        <v>1</v>
      </c>
      <c r="O55" s="720" t="str">
        <f>+IF(N55=1,"PENALIZACIÓN 1",IF(N55&gt;1,"PENALIZACIÓN 1 + 2","ACEPTABLE"))</f>
        <v>PENALIZACIÓN 1</v>
      </c>
      <c r="P55" s="723">
        <v>5</v>
      </c>
      <c r="Q55" s="726">
        <f>SUM(L55:L59)/P55</f>
        <v>6.8</v>
      </c>
    </row>
    <row r="56" spans="1:25" ht="18.75" x14ac:dyDescent="0.35">
      <c r="K56" s="438" t="s">
        <v>392</v>
      </c>
      <c r="L56" s="432">
        <v>4</v>
      </c>
      <c r="M56" s="368" t="str">
        <f t="shared" ref="M56:M59" si="6">+IF(L56&lt;7,"INACEPTABLE","ACEPTABLE")</f>
        <v>INACEPTABLE</v>
      </c>
      <c r="N56" s="718"/>
      <c r="O56" s="721"/>
      <c r="P56" s="724"/>
      <c r="Q56" s="727"/>
    </row>
    <row r="57" spans="1:25" ht="18.75" x14ac:dyDescent="0.35">
      <c r="K57" s="437" t="s">
        <v>393</v>
      </c>
      <c r="L57" s="432">
        <v>8</v>
      </c>
      <c r="M57" s="368" t="str">
        <f t="shared" si="6"/>
        <v>ACEPTABLE</v>
      </c>
      <c r="N57" s="718"/>
      <c r="O57" s="721"/>
      <c r="P57" s="724"/>
      <c r="Q57" s="727"/>
    </row>
    <row r="58" spans="1:25" ht="18.75" x14ac:dyDescent="0.35">
      <c r="K58" s="438" t="s">
        <v>394</v>
      </c>
      <c r="L58" s="432">
        <v>7</v>
      </c>
      <c r="M58" s="368" t="str">
        <f t="shared" si="6"/>
        <v>ACEPTABLE</v>
      </c>
      <c r="N58" s="718"/>
      <c r="O58" s="721"/>
      <c r="P58" s="724"/>
      <c r="Q58" s="727"/>
    </row>
    <row r="59" spans="1:25" ht="19.5" thickBot="1" x14ac:dyDescent="0.4">
      <c r="K59" s="439" t="s">
        <v>395</v>
      </c>
      <c r="L59" s="440">
        <v>7</v>
      </c>
      <c r="M59" s="441" t="str">
        <f t="shared" si="6"/>
        <v>ACEPTABLE</v>
      </c>
      <c r="N59" s="719"/>
      <c r="O59" s="722"/>
      <c r="P59" s="725"/>
      <c r="Q59" s="728"/>
    </row>
    <row r="60" spans="1:25" ht="15.75" thickBot="1" x14ac:dyDescent="0.3"/>
    <row r="61" spans="1:25" ht="15.75" thickBot="1" x14ac:dyDescent="0.3">
      <c r="A61" s="417" t="s">
        <v>159</v>
      </c>
      <c r="B61" s="418"/>
      <c r="C61" s="418"/>
      <c r="D61" s="418"/>
      <c r="E61" s="419" t="s">
        <v>268</v>
      </c>
      <c r="F61" s="418"/>
      <c r="G61" s="418"/>
      <c r="H61" s="418"/>
      <c r="I61" s="418"/>
      <c r="J61" s="418"/>
      <c r="K61" s="427" t="s">
        <v>1</v>
      </c>
      <c r="L61" s="661" t="s">
        <v>169</v>
      </c>
      <c r="M61" s="669" t="s">
        <v>1</v>
      </c>
      <c r="N61" s="669" t="s">
        <v>168</v>
      </c>
      <c r="O61" s="669" t="s">
        <v>170</v>
      </c>
      <c r="P61" s="451" t="s">
        <v>167</v>
      </c>
      <c r="Q61" s="747" t="s">
        <v>210</v>
      </c>
      <c r="R61" s="756"/>
      <c r="S61" s="454" t="s">
        <v>211</v>
      </c>
    </row>
    <row r="62" spans="1:25" x14ac:dyDescent="0.25">
      <c r="A62" s="420"/>
      <c r="B62" s="349"/>
      <c r="C62" s="349"/>
      <c r="D62" s="349"/>
      <c r="E62" s="393" t="s">
        <v>153</v>
      </c>
      <c r="F62" s="392" t="s">
        <v>123</v>
      </c>
      <c r="G62" s="395"/>
      <c r="H62" s="396"/>
      <c r="I62" s="397"/>
      <c r="J62" s="415"/>
      <c r="K62" s="421" t="s">
        <v>2</v>
      </c>
      <c r="L62" s="444">
        <v>4</v>
      </c>
      <c r="M62" s="445">
        <v>1</v>
      </c>
      <c r="N62" s="446">
        <f>+L62*M62</f>
        <v>4</v>
      </c>
      <c r="O62" s="446">
        <v>1</v>
      </c>
      <c r="P62" s="447">
        <f>+L62*O62</f>
        <v>4</v>
      </c>
      <c r="Q62" s="422"/>
      <c r="R62" s="434"/>
      <c r="S62" s="749" t="str">
        <f>+IF(R65="INACEPTABLE","PENALIZACIÓN","ACEPTABLE")</f>
        <v>PENALIZACIÓN</v>
      </c>
    </row>
    <row r="63" spans="1:25" x14ac:dyDescent="0.25">
      <c r="A63" s="420"/>
      <c r="B63" s="349"/>
      <c r="C63" s="349"/>
      <c r="D63" s="349"/>
      <c r="E63" s="394" t="s">
        <v>154</v>
      </c>
      <c r="F63" s="752" t="s">
        <v>141</v>
      </c>
      <c r="G63" s="753"/>
      <c r="H63" s="753"/>
      <c r="I63" s="754"/>
      <c r="J63" s="416"/>
      <c r="K63" s="421" t="s">
        <v>2</v>
      </c>
      <c r="L63" s="428">
        <v>3</v>
      </c>
      <c r="M63" s="391">
        <v>0</v>
      </c>
      <c r="N63" s="368">
        <f t="shared" ref="N63:N64" si="7">+L63*M63</f>
        <v>0</v>
      </c>
      <c r="O63" s="368">
        <v>1</v>
      </c>
      <c r="P63" s="421">
        <f t="shared" ref="P63:P64" si="8">+L63*O63</f>
        <v>3</v>
      </c>
      <c r="Q63" s="422"/>
      <c r="R63" s="434"/>
      <c r="S63" s="750"/>
    </row>
    <row r="64" spans="1:25" x14ac:dyDescent="0.25">
      <c r="A64" s="420"/>
      <c r="B64" s="349"/>
      <c r="C64" s="349"/>
      <c r="D64" s="349"/>
      <c r="E64" s="393" t="s">
        <v>155</v>
      </c>
      <c r="F64" s="392" t="s">
        <v>441</v>
      </c>
      <c r="G64" s="395"/>
      <c r="H64" s="396"/>
      <c r="I64" s="397"/>
      <c r="J64" s="415"/>
      <c r="K64" s="421" t="s">
        <v>2</v>
      </c>
      <c r="L64" s="428">
        <v>2</v>
      </c>
      <c r="M64" s="455">
        <v>1</v>
      </c>
      <c r="N64" s="456">
        <f t="shared" si="7"/>
        <v>2</v>
      </c>
      <c r="O64" s="456">
        <v>1</v>
      </c>
      <c r="P64" s="457">
        <f t="shared" si="8"/>
        <v>2</v>
      </c>
      <c r="Q64" s="741" t="s">
        <v>210</v>
      </c>
      <c r="R64" s="755"/>
      <c r="S64" s="750"/>
    </row>
    <row r="65" spans="1:30" ht="15.75" thickBot="1" x14ac:dyDescent="0.3">
      <c r="A65" s="423"/>
      <c r="B65" s="424"/>
      <c r="C65" s="424"/>
      <c r="D65" s="424"/>
      <c r="E65" s="424"/>
      <c r="F65" s="460"/>
      <c r="G65" s="424"/>
      <c r="H65" s="424"/>
      <c r="I65" s="424"/>
      <c r="J65" s="424"/>
      <c r="K65" s="426"/>
      <c r="L65" s="423"/>
      <c r="M65" s="668" t="s">
        <v>171</v>
      </c>
      <c r="N65" s="429">
        <f>SUM(N62:N64)</f>
        <v>6</v>
      </c>
      <c r="O65" s="668" t="s">
        <v>172</v>
      </c>
      <c r="P65" s="430">
        <f>SUM(P62:P64)</f>
        <v>9</v>
      </c>
      <c r="Q65" s="458">
        <f>+N65/P65*10</f>
        <v>6.6666666666666661</v>
      </c>
      <c r="R65" s="459" t="str">
        <f>+IF(Q65&lt;7,"INACEPTABLE","ACEPTABLE")</f>
        <v>INACEPTABLE</v>
      </c>
      <c r="S65" s="751"/>
    </row>
    <row r="67" spans="1:30" ht="15.75" thickBot="1" x14ac:dyDescent="0.3"/>
    <row r="68" spans="1:30" ht="15.75" thickBot="1" x14ac:dyDescent="0.3">
      <c r="A68" s="417" t="s">
        <v>229</v>
      </c>
      <c r="B68" s="346"/>
      <c r="C68" s="346"/>
      <c r="D68" s="346"/>
      <c r="E68" s="419" t="s">
        <v>269</v>
      </c>
      <c r="F68" s="358"/>
      <c r="G68" s="346"/>
      <c r="H68" s="346"/>
      <c r="I68" s="346"/>
      <c r="J68" s="346"/>
      <c r="K68" s="427" t="s">
        <v>1</v>
      </c>
      <c r="L68" s="661" t="s">
        <v>169</v>
      </c>
      <c r="M68" s="669" t="s">
        <v>1</v>
      </c>
      <c r="N68" s="669" t="s">
        <v>168</v>
      </c>
      <c r="O68" s="669" t="s">
        <v>170</v>
      </c>
      <c r="P68" s="451" t="s">
        <v>167</v>
      </c>
      <c r="Q68" s="747" t="s">
        <v>212</v>
      </c>
      <c r="R68" s="748"/>
      <c r="S68" s="454" t="s">
        <v>211</v>
      </c>
      <c r="AD68" s="477"/>
    </row>
    <row r="69" spans="1:30" x14ac:dyDescent="0.25">
      <c r="A69" s="352"/>
      <c r="B69" s="349"/>
      <c r="C69" s="349"/>
      <c r="D69" s="349"/>
      <c r="E69" s="393" t="s">
        <v>156</v>
      </c>
      <c r="F69" s="392" t="s">
        <v>121</v>
      </c>
      <c r="G69" s="395"/>
      <c r="H69" s="396"/>
      <c r="I69" s="397"/>
      <c r="J69" s="415"/>
      <c r="K69" s="421" t="s">
        <v>2</v>
      </c>
      <c r="L69" s="444">
        <v>2</v>
      </c>
      <c r="M69" s="445">
        <v>1</v>
      </c>
      <c r="N69" s="446">
        <f>+L69*M69</f>
        <v>2</v>
      </c>
      <c r="O69" s="446">
        <v>1</v>
      </c>
      <c r="P69" s="447">
        <f>+L69*O69</f>
        <v>2</v>
      </c>
      <c r="Q69" s="349"/>
      <c r="R69" s="351"/>
      <c r="S69" s="749" t="str">
        <f>+IF(R73="INACEPTABLE","PENALIZACIÓN","ACEPTABLE")</f>
        <v>PENALIZACIÓN</v>
      </c>
    </row>
    <row r="70" spans="1:30" x14ac:dyDescent="0.25">
      <c r="A70" s="352"/>
      <c r="B70" s="349"/>
      <c r="C70" s="349"/>
      <c r="D70" s="349"/>
      <c r="E70" s="394" t="s">
        <v>157</v>
      </c>
      <c r="F70" s="752" t="s">
        <v>120</v>
      </c>
      <c r="G70" s="753"/>
      <c r="H70" s="753"/>
      <c r="I70" s="754"/>
      <c r="J70" s="416"/>
      <c r="K70" s="421" t="s">
        <v>2</v>
      </c>
      <c r="L70" s="428">
        <v>5</v>
      </c>
      <c r="M70" s="391">
        <v>0</v>
      </c>
      <c r="N70" s="368">
        <f t="shared" ref="N70:N72" si="9">+L70*M70</f>
        <v>0</v>
      </c>
      <c r="O70" s="368">
        <v>1</v>
      </c>
      <c r="P70" s="421">
        <f t="shared" ref="P70:P72" si="10">+L70*O70</f>
        <v>5</v>
      </c>
      <c r="Q70" s="422"/>
      <c r="R70" s="434"/>
      <c r="S70" s="750"/>
    </row>
    <row r="71" spans="1:30" x14ac:dyDescent="0.25">
      <c r="A71" s="352"/>
      <c r="B71" s="349"/>
      <c r="C71" s="349"/>
      <c r="D71" s="349"/>
      <c r="E71" s="393" t="s">
        <v>158</v>
      </c>
      <c r="F71" s="392" t="s">
        <v>308</v>
      </c>
      <c r="G71" s="395"/>
      <c r="H71" s="396"/>
      <c r="I71" s="397"/>
      <c r="J71" s="415"/>
      <c r="K71" s="421" t="s">
        <v>2</v>
      </c>
      <c r="L71" s="428">
        <v>3</v>
      </c>
      <c r="M71" s="391">
        <v>1</v>
      </c>
      <c r="N71" s="368">
        <f t="shared" si="9"/>
        <v>3</v>
      </c>
      <c r="O71" s="368">
        <v>1</v>
      </c>
      <c r="P71" s="421">
        <f t="shared" si="10"/>
        <v>3</v>
      </c>
      <c r="Q71" s="422"/>
      <c r="R71" s="434"/>
      <c r="S71" s="750"/>
    </row>
    <row r="72" spans="1:30" x14ac:dyDescent="0.25">
      <c r="A72" s="352"/>
      <c r="B72" s="349"/>
      <c r="C72" s="349"/>
      <c r="D72" s="349"/>
      <c r="E72" s="394" t="s">
        <v>309</v>
      </c>
      <c r="F72" s="752" t="s">
        <v>122</v>
      </c>
      <c r="G72" s="753"/>
      <c r="H72" s="753"/>
      <c r="I72" s="754"/>
      <c r="J72" s="416"/>
      <c r="K72" s="421" t="s">
        <v>2</v>
      </c>
      <c r="L72" s="428">
        <v>3</v>
      </c>
      <c r="M72" s="391">
        <v>1</v>
      </c>
      <c r="N72" s="368">
        <f t="shared" si="9"/>
        <v>3</v>
      </c>
      <c r="O72" s="368">
        <v>1</v>
      </c>
      <c r="P72" s="421">
        <f t="shared" si="10"/>
        <v>3</v>
      </c>
      <c r="Q72" s="741" t="s">
        <v>212</v>
      </c>
      <c r="R72" s="755"/>
      <c r="S72" s="750"/>
    </row>
    <row r="73" spans="1:30" ht="15.75" thickBot="1" x14ac:dyDescent="0.3">
      <c r="A73" s="353"/>
      <c r="B73" s="354"/>
      <c r="C73" s="354"/>
      <c r="D73" s="354"/>
      <c r="E73" s="354"/>
      <c r="F73" s="354"/>
      <c r="G73" s="354"/>
      <c r="H73" s="354"/>
      <c r="I73" s="354"/>
      <c r="J73" s="354"/>
      <c r="K73" s="354"/>
      <c r="L73" s="354"/>
      <c r="M73" s="668" t="s">
        <v>171</v>
      </c>
      <c r="N73" s="429">
        <f>SUM(N69:N72)</f>
        <v>8</v>
      </c>
      <c r="O73" s="668" t="s">
        <v>172</v>
      </c>
      <c r="P73" s="430">
        <f>SUM(P69:P72)</f>
        <v>13</v>
      </c>
      <c r="Q73" s="458">
        <f>+N73/P73*10</f>
        <v>6.1538461538461542</v>
      </c>
      <c r="R73" s="459" t="str">
        <f>+IF(Q73&lt;7,"INACEPTABLE","ACEPTABLE")</f>
        <v>INACEPTABLE</v>
      </c>
      <c r="S73" s="751"/>
    </row>
    <row r="74" spans="1:30" ht="15.75" thickBot="1" x14ac:dyDescent="0.3"/>
    <row r="75" spans="1:30" ht="15.75" thickBot="1" x14ac:dyDescent="0.3">
      <c r="A75" s="804" t="s">
        <v>160</v>
      </c>
      <c r="B75" s="805"/>
      <c r="C75" s="805"/>
      <c r="D75" s="805"/>
      <c r="E75" s="805"/>
      <c r="F75" s="805"/>
      <c r="G75" s="805"/>
      <c r="H75" s="805"/>
      <c r="I75" s="805"/>
      <c r="J75" s="805"/>
      <c r="K75" s="805"/>
      <c r="L75" s="805"/>
      <c r="M75" s="805"/>
      <c r="N75" s="805"/>
      <c r="O75" s="805"/>
      <c r="P75" s="805"/>
      <c r="Q75" s="805"/>
      <c r="R75" s="806"/>
    </row>
    <row r="76" spans="1:30" ht="22.5" customHeight="1" thickBot="1" x14ac:dyDescent="0.3"/>
    <row r="77" spans="1:30" x14ac:dyDescent="0.25">
      <c r="A77" s="573" t="s">
        <v>288</v>
      </c>
      <c r="B77" s="346"/>
      <c r="C77" s="346"/>
      <c r="D77" s="346"/>
      <c r="E77" s="387"/>
      <c r="F77" s="346"/>
      <c r="G77" s="346"/>
      <c r="H77" s="346"/>
      <c r="I77" s="346"/>
      <c r="J77" s="346"/>
      <c r="K77" s="346"/>
      <c r="L77" s="571"/>
      <c r="M77" s="346"/>
      <c r="N77" s="346"/>
      <c r="O77" s="346"/>
      <c r="P77" s="356"/>
      <c r="Q77" s="356"/>
      <c r="R77" s="347"/>
    </row>
    <row r="78" spans="1:30" x14ac:dyDescent="0.25">
      <c r="A78" s="352"/>
      <c r="B78" s="349"/>
      <c r="C78" s="349"/>
      <c r="D78" s="349"/>
      <c r="E78" s="349"/>
      <c r="F78" s="349"/>
      <c r="G78" s="349"/>
      <c r="H78" s="349"/>
      <c r="I78" s="349"/>
      <c r="J78" s="364" t="s">
        <v>161</v>
      </c>
      <c r="K78" s="672" t="s">
        <v>162</v>
      </c>
      <c r="L78" s="422"/>
      <c r="M78" s="349"/>
      <c r="N78" s="349"/>
      <c r="O78" s="349"/>
      <c r="P78" s="349"/>
      <c r="Q78" s="349"/>
      <c r="R78" s="351"/>
    </row>
    <row r="79" spans="1:30" x14ac:dyDescent="0.25">
      <c r="A79" s="352"/>
      <c r="B79" s="349"/>
      <c r="C79" s="349"/>
      <c r="D79" s="349"/>
      <c r="E79" s="393" t="s">
        <v>273</v>
      </c>
      <c r="F79" s="392" t="s">
        <v>111</v>
      </c>
      <c r="G79" s="395"/>
      <c r="H79" s="396"/>
      <c r="I79" s="397"/>
      <c r="J79" s="391">
        <v>30</v>
      </c>
      <c r="K79" s="461">
        <v>30</v>
      </c>
      <c r="L79" s="422"/>
      <c r="M79" s="349"/>
      <c r="N79" s="349"/>
      <c r="O79" s="349"/>
      <c r="P79" s="349"/>
      <c r="Q79" s="349"/>
      <c r="R79" s="351"/>
    </row>
    <row r="80" spans="1:30" ht="14.25" customHeight="1" x14ac:dyDescent="0.25">
      <c r="A80" s="352"/>
      <c r="B80" s="349"/>
      <c r="C80" s="349"/>
      <c r="D80" s="349"/>
      <c r="E80" s="394" t="s">
        <v>274</v>
      </c>
      <c r="F80" s="752" t="s">
        <v>143</v>
      </c>
      <c r="G80" s="753"/>
      <c r="H80" s="753"/>
      <c r="I80" s="754"/>
      <c r="J80" s="391">
        <v>30</v>
      </c>
      <c r="K80" s="461">
        <v>30</v>
      </c>
      <c r="L80" s="422"/>
      <c r="M80" s="349"/>
      <c r="N80" s="349"/>
      <c r="O80" s="349"/>
      <c r="P80" s="390"/>
      <c r="Q80" s="349"/>
      <c r="R80" s="351"/>
    </row>
    <row r="81" spans="1:18" ht="14.25" customHeight="1" x14ac:dyDescent="0.25">
      <c r="A81" s="352"/>
      <c r="B81" s="349"/>
      <c r="C81" s="349"/>
      <c r="D81" s="349"/>
      <c r="E81" s="393" t="s">
        <v>275</v>
      </c>
      <c r="F81" s="392" t="s">
        <v>142</v>
      </c>
      <c r="G81" s="395"/>
      <c r="H81" s="396"/>
      <c r="I81" s="397"/>
      <c r="J81" s="391">
        <v>30</v>
      </c>
      <c r="K81" s="461">
        <v>30</v>
      </c>
      <c r="L81" s="422"/>
      <c r="M81" s="349"/>
      <c r="N81" s="349"/>
      <c r="O81" s="349"/>
      <c r="P81" s="349"/>
      <c r="Q81" s="349"/>
      <c r="R81" s="351"/>
    </row>
    <row r="82" spans="1:18" ht="14.25" customHeight="1" x14ac:dyDescent="0.25">
      <c r="A82" s="352"/>
      <c r="B82" s="349"/>
      <c r="C82" s="349"/>
      <c r="D82" s="349"/>
      <c r="E82" s="394" t="s">
        <v>276</v>
      </c>
      <c r="F82" s="752" t="s">
        <v>112</v>
      </c>
      <c r="G82" s="753"/>
      <c r="H82" s="753"/>
      <c r="I82" s="754"/>
      <c r="J82" s="391">
        <v>30</v>
      </c>
      <c r="K82" s="461">
        <v>30</v>
      </c>
      <c r="L82" s="422"/>
      <c r="M82" s="349"/>
      <c r="N82" s="349"/>
      <c r="O82" s="349"/>
      <c r="P82" s="349"/>
      <c r="Q82" s="349"/>
      <c r="R82" s="351"/>
    </row>
    <row r="83" spans="1:18" ht="14.25" customHeight="1" thickBot="1" x14ac:dyDescent="0.3">
      <c r="A83" s="352"/>
      <c r="B83" s="349"/>
      <c r="C83" s="349"/>
      <c r="D83" s="349"/>
      <c r="E83" s="393" t="s">
        <v>277</v>
      </c>
      <c r="F83" s="392" t="s">
        <v>114</v>
      </c>
      <c r="G83" s="395"/>
      <c r="H83" s="396"/>
      <c r="I83" s="397"/>
      <c r="J83" s="391">
        <v>30</v>
      </c>
      <c r="K83" s="461">
        <v>30</v>
      </c>
      <c r="L83" s="422"/>
      <c r="M83" s="349"/>
      <c r="N83" s="349"/>
      <c r="O83" s="349"/>
      <c r="P83" s="349"/>
      <c r="Q83" s="349"/>
      <c r="R83" s="351"/>
    </row>
    <row r="84" spans="1:18" ht="14.25" customHeight="1" thickBot="1" x14ac:dyDescent="0.3">
      <c r="A84" s="352"/>
      <c r="B84" s="349"/>
      <c r="C84" s="349"/>
      <c r="D84" s="349"/>
      <c r="E84" s="394" t="s">
        <v>278</v>
      </c>
      <c r="F84" s="752" t="s">
        <v>115</v>
      </c>
      <c r="G84" s="753"/>
      <c r="H84" s="753"/>
      <c r="I84" s="754"/>
      <c r="J84" s="391">
        <v>30</v>
      </c>
      <c r="K84" s="461">
        <v>30</v>
      </c>
      <c r="L84" s="422"/>
      <c r="M84" s="349"/>
      <c r="N84" s="349"/>
      <c r="O84" s="583" t="s">
        <v>299</v>
      </c>
      <c r="P84" s="581">
        <f>+K90/J90</f>
        <v>1</v>
      </c>
      <c r="Q84" s="582" t="str">
        <f>+IF(P84&lt;1,"INACEPTABLE","ACEPTABLE")</f>
        <v>ACEPTABLE</v>
      </c>
      <c r="R84" s="351"/>
    </row>
    <row r="85" spans="1:18" ht="14.25" customHeight="1" x14ac:dyDescent="0.25">
      <c r="A85" s="352"/>
      <c r="B85" s="349"/>
      <c r="C85" s="349"/>
      <c r="D85" s="349"/>
      <c r="E85" s="393" t="s">
        <v>279</v>
      </c>
      <c r="F85" s="392" t="s">
        <v>117</v>
      </c>
      <c r="G85" s="395"/>
      <c r="H85" s="396"/>
      <c r="I85" s="397"/>
      <c r="J85" s="391">
        <v>30</v>
      </c>
      <c r="K85" s="461">
        <v>30</v>
      </c>
      <c r="L85" s="422"/>
      <c r="M85" s="349"/>
      <c r="N85" s="349"/>
      <c r="O85" s="349"/>
      <c r="P85" s="349"/>
      <c r="Q85" s="349"/>
      <c r="R85" s="351"/>
    </row>
    <row r="86" spans="1:18" ht="14.25" customHeight="1" x14ac:dyDescent="0.25">
      <c r="A86" s="352"/>
      <c r="B86" s="349"/>
      <c r="C86" s="349"/>
      <c r="D86" s="349"/>
      <c r="E86" s="394" t="s">
        <v>280</v>
      </c>
      <c r="F86" s="752" t="s">
        <v>144</v>
      </c>
      <c r="G86" s="753"/>
      <c r="H86" s="753"/>
      <c r="I86" s="754"/>
      <c r="J86" s="391">
        <v>30</v>
      </c>
      <c r="K86" s="461">
        <v>30</v>
      </c>
      <c r="L86" s="422"/>
      <c r="M86" s="349"/>
      <c r="N86" s="349"/>
      <c r="O86" s="349"/>
      <c r="P86" s="349"/>
      <c r="Q86" s="349"/>
      <c r="R86" s="351"/>
    </row>
    <row r="87" spans="1:18" ht="14.25" customHeight="1" x14ac:dyDescent="0.25">
      <c r="A87" s="352"/>
      <c r="B87" s="349"/>
      <c r="C87" s="349"/>
      <c r="D87" s="349"/>
      <c r="E87" s="393" t="s">
        <v>281</v>
      </c>
      <c r="F87" s="392" t="s">
        <v>119</v>
      </c>
      <c r="G87" s="395"/>
      <c r="H87" s="396"/>
      <c r="I87" s="397"/>
      <c r="J87" s="391">
        <v>30</v>
      </c>
      <c r="K87" s="461">
        <v>30</v>
      </c>
      <c r="L87" s="422"/>
      <c r="M87" s="349"/>
      <c r="N87" s="349"/>
      <c r="O87" s="349"/>
      <c r="P87" s="349"/>
      <c r="Q87" s="349"/>
      <c r="R87" s="351"/>
    </row>
    <row r="88" spans="1:18" ht="14.25" customHeight="1" x14ac:dyDescent="0.25">
      <c r="A88" s="352"/>
      <c r="B88" s="349"/>
      <c r="C88" s="349"/>
      <c r="D88" s="349"/>
      <c r="E88" s="394" t="s">
        <v>282</v>
      </c>
      <c r="F88" s="752" t="s">
        <v>264</v>
      </c>
      <c r="G88" s="753"/>
      <c r="H88" s="753"/>
      <c r="I88" s="754"/>
      <c r="J88" s="391">
        <v>30</v>
      </c>
      <c r="K88" s="461">
        <v>30</v>
      </c>
      <c r="L88" s="422"/>
      <c r="M88" s="349"/>
      <c r="N88" s="349"/>
      <c r="O88" s="349"/>
      <c r="P88" s="349"/>
      <c r="Q88" s="349"/>
      <c r="R88" s="351"/>
    </row>
    <row r="89" spans="1:18" ht="14.25" customHeight="1" x14ac:dyDescent="0.25">
      <c r="A89" s="352"/>
      <c r="B89" s="349"/>
      <c r="C89" s="349"/>
      <c r="D89" s="349"/>
      <c r="E89" s="393" t="s">
        <v>283</v>
      </c>
      <c r="F89" s="392" t="s">
        <v>263</v>
      </c>
      <c r="G89" s="395"/>
      <c r="H89" s="396"/>
      <c r="I89" s="397"/>
      <c r="J89" s="391">
        <v>30</v>
      </c>
      <c r="K89" s="461">
        <v>30</v>
      </c>
      <c r="L89" s="422"/>
      <c r="M89" s="349"/>
      <c r="N89" s="349"/>
      <c r="O89" s="349"/>
      <c r="P89" s="390"/>
      <c r="Q89" s="349"/>
      <c r="R89" s="351"/>
    </row>
    <row r="90" spans="1:18" ht="14.25" customHeight="1" x14ac:dyDescent="0.25">
      <c r="A90" s="352"/>
      <c r="B90" s="349"/>
      <c r="C90" s="349"/>
      <c r="D90" s="349"/>
      <c r="E90" s="394" t="s">
        <v>284</v>
      </c>
      <c r="F90" s="752" t="s">
        <v>145</v>
      </c>
      <c r="G90" s="753"/>
      <c r="H90" s="753"/>
      <c r="I90" s="754"/>
      <c r="J90" s="391">
        <v>30</v>
      </c>
      <c r="K90" s="461">
        <v>30</v>
      </c>
      <c r="L90" s="422"/>
      <c r="M90" s="349"/>
      <c r="N90" s="349"/>
      <c r="O90" s="349"/>
      <c r="P90" s="349"/>
      <c r="Q90" s="349"/>
      <c r="R90" s="351"/>
    </row>
    <row r="91" spans="1:18" ht="14.25" customHeight="1" x14ac:dyDescent="0.25">
      <c r="A91" s="352"/>
      <c r="B91" s="349"/>
      <c r="C91" s="349"/>
      <c r="D91" s="349"/>
      <c r="E91" s="393" t="s">
        <v>285</v>
      </c>
      <c r="F91" s="811" t="s">
        <v>124</v>
      </c>
      <c r="G91" s="812"/>
      <c r="H91" s="812"/>
      <c r="I91" s="813"/>
      <c r="J91" s="391">
        <v>30</v>
      </c>
      <c r="K91" s="461">
        <v>30</v>
      </c>
      <c r="L91" s="808" t="s">
        <v>163</v>
      </c>
      <c r="M91" s="809"/>
      <c r="N91" s="809"/>
      <c r="O91" s="809"/>
      <c r="P91" s="809"/>
      <c r="Q91" s="809"/>
      <c r="R91" s="820"/>
    </row>
    <row r="92" spans="1:18" ht="14.25" customHeight="1" x14ac:dyDescent="0.25">
      <c r="A92" s="352"/>
      <c r="B92" s="349"/>
      <c r="C92" s="349"/>
      <c r="D92" s="349"/>
      <c r="E92" s="394" t="s">
        <v>286</v>
      </c>
      <c r="F92" s="679" t="s">
        <v>125</v>
      </c>
      <c r="G92" s="680"/>
      <c r="H92" s="681"/>
      <c r="I92" s="682"/>
      <c r="J92" s="391">
        <v>30</v>
      </c>
      <c r="K92" s="461">
        <v>30</v>
      </c>
      <c r="L92" s="808"/>
      <c r="M92" s="809"/>
      <c r="N92" s="809"/>
      <c r="O92" s="809"/>
      <c r="P92" s="809"/>
      <c r="Q92" s="809"/>
      <c r="R92" s="820"/>
    </row>
    <row r="93" spans="1:18" x14ac:dyDescent="0.25">
      <c r="A93" s="352"/>
      <c r="B93" s="349"/>
      <c r="C93" s="349"/>
      <c r="D93" s="349"/>
      <c r="E93" s="861" t="s">
        <v>164</v>
      </c>
      <c r="F93" s="861"/>
      <c r="G93" s="861"/>
      <c r="H93" s="861"/>
      <c r="I93" s="861"/>
      <c r="J93" s="465">
        <f>SUM(J79:J92)</f>
        <v>420</v>
      </c>
      <c r="K93" s="466">
        <f>SUM(K79:K92)</f>
        <v>420</v>
      </c>
      <c r="L93" s="422"/>
      <c r="M93" s="349"/>
      <c r="N93" s="349"/>
      <c r="O93" s="349"/>
      <c r="P93" s="349"/>
      <c r="Q93" s="349"/>
      <c r="R93" s="351"/>
    </row>
    <row r="94" spans="1:18" ht="22.5" customHeight="1" thickBot="1" x14ac:dyDescent="0.3">
      <c r="A94" s="353"/>
      <c r="B94" s="354"/>
      <c r="C94" s="354"/>
      <c r="D94" s="354"/>
      <c r="E94" s="354"/>
      <c r="F94" s="354"/>
      <c r="G94" s="354"/>
      <c r="H94" s="354"/>
      <c r="I94" s="354"/>
      <c r="J94" s="354"/>
      <c r="K94" s="354"/>
      <c r="L94" s="354"/>
      <c r="M94" s="354"/>
      <c r="N94" s="354"/>
      <c r="O94" s="354"/>
      <c r="P94" s="354"/>
      <c r="Q94" s="354"/>
      <c r="R94" s="355"/>
    </row>
    <row r="95" spans="1:18" ht="22.5" customHeight="1" thickBot="1" x14ac:dyDescent="0.3"/>
    <row r="96" spans="1:18" x14ac:dyDescent="0.25">
      <c r="A96" s="573" t="s">
        <v>289</v>
      </c>
      <c r="B96" s="346"/>
      <c r="C96" s="346"/>
      <c r="D96" s="346"/>
      <c r="E96" s="387"/>
      <c r="F96" s="346"/>
      <c r="G96" s="346"/>
      <c r="H96" s="346"/>
      <c r="I96" s="346"/>
      <c r="J96" s="346"/>
      <c r="K96" s="346"/>
      <c r="L96" s="462"/>
      <c r="M96" s="418"/>
      <c r="N96" s="418"/>
      <c r="O96" s="418"/>
      <c r="P96" s="463"/>
      <c r="Q96" s="463"/>
      <c r="R96" s="464"/>
    </row>
    <row r="97" spans="1:18" x14ac:dyDescent="0.25">
      <c r="J97" s="364" t="s">
        <v>161</v>
      </c>
      <c r="K97" s="672" t="s">
        <v>162</v>
      </c>
      <c r="L97" s="422"/>
      <c r="M97" s="349"/>
      <c r="N97" s="349"/>
      <c r="O97" s="349"/>
      <c r="P97" s="349"/>
      <c r="Q97" s="349"/>
      <c r="R97" s="434"/>
    </row>
    <row r="98" spans="1:18" x14ac:dyDescent="0.25">
      <c r="E98" s="393" t="s">
        <v>147</v>
      </c>
      <c r="F98" s="392" t="s">
        <v>113</v>
      </c>
      <c r="G98" s="395"/>
      <c r="H98" s="396"/>
      <c r="I98" s="397"/>
      <c r="J98" s="391">
        <v>4</v>
      </c>
      <c r="K98" s="461">
        <v>4</v>
      </c>
      <c r="L98" s="422"/>
      <c r="M98" s="349"/>
      <c r="N98" s="349"/>
      <c r="O98" s="349"/>
      <c r="P98" s="349"/>
      <c r="Q98" s="349"/>
      <c r="R98" s="434"/>
    </row>
    <row r="99" spans="1:18" ht="14.25" customHeight="1" thickBot="1" x14ac:dyDescent="0.3">
      <c r="E99" s="394" t="s">
        <v>148</v>
      </c>
      <c r="F99" s="752" t="s">
        <v>116</v>
      </c>
      <c r="G99" s="753"/>
      <c r="H99" s="753"/>
      <c r="I99" s="754"/>
      <c r="J99" s="391">
        <v>4</v>
      </c>
      <c r="K99" s="461">
        <v>4</v>
      </c>
      <c r="L99" s="422"/>
      <c r="M99" s="349"/>
      <c r="N99" s="349"/>
      <c r="O99" s="349"/>
      <c r="P99" s="349"/>
      <c r="Q99" s="349"/>
      <c r="R99" s="434"/>
    </row>
    <row r="100" spans="1:18" ht="14.25" customHeight="1" thickBot="1" x14ac:dyDescent="0.3">
      <c r="E100" s="393" t="s">
        <v>149</v>
      </c>
      <c r="F100" s="811" t="s">
        <v>118</v>
      </c>
      <c r="G100" s="812"/>
      <c r="H100" s="812"/>
      <c r="I100" s="813"/>
      <c r="J100" s="391">
        <v>4</v>
      </c>
      <c r="K100" s="461">
        <v>2</v>
      </c>
      <c r="L100" s="422"/>
      <c r="M100" s="349"/>
      <c r="N100" s="349"/>
      <c r="O100" s="583" t="s">
        <v>298</v>
      </c>
      <c r="P100" s="581">
        <f>+K104/J104</f>
        <v>0.91666666666666663</v>
      </c>
      <c r="Q100" s="582" t="str">
        <f>+IF(P100&lt;1,"INACEPTABLE","ACEPTABLE")</f>
        <v>INACEPTABLE</v>
      </c>
      <c r="R100" s="434"/>
    </row>
    <row r="101" spans="1:18" ht="14.25" customHeight="1" x14ac:dyDescent="0.25">
      <c r="E101" s="394" t="s">
        <v>150</v>
      </c>
      <c r="F101" s="752" t="s">
        <v>139</v>
      </c>
      <c r="G101" s="753"/>
      <c r="H101" s="753"/>
      <c r="I101" s="754"/>
      <c r="J101" s="391">
        <v>4</v>
      </c>
      <c r="K101" s="461">
        <v>4</v>
      </c>
      <c r="L101" s="422"/>
      <c r="M101" s="349"/>
      <c r="N101" s="349"/>
      <c r="O101" s="349"/>
      <c r="P101" s="349"/>
      <c r="Q101" s="349"/>
      <c r="R101" s="434"/>
    </row>
    <row r="102" spans="1:18" ht="14.25" customHeight="1" x14ac:dyDescent="0.25">
      <c r="E102" s="393" t="s">
        <v>151</v>
      </c>
      <c r="F102" s="811" t="s">
        <v>430</v>
      </c>
      <c r="G102" s="812"/>
      <c r="H102" s="812"/>
      <c r="I102" s="813"/>
      <c r="J102" s="391">
        <v>4</v>
      </c>
      <c r="K102" s="461">
        <v>4</v>
      </c>
      <c r="L102" s="422"/>
      <c r="M102" s="349"/>
      <c r="N102" s="349"/>
      <c r="O102" s="349"/>
      <c r="P102" s="349"/>
      <c r="Q102" s="349"/>
      <c r="R102" s="434"/>
    </row>
    <row r="103" spans="1:18" ht="14.25" customHeight="1" x14ac:dyDescent="0.25">
      <c r="E103" s="394" t="s">
        <v>152</v>
      </c>
      <c r="F103" s="752" t="s">
        <v>140</v>
      </c>
      <c r="G103" s="753"/>
      <c r="H103" s="753"/>
      <c r="I103" s="754"/>
      <c r="J103" s="391">
        <v>4</v>
      </c>
      <c r="K103" s="461">
        <v>4</v>
      </c>
      <c r="L103" s="808"/>
      <c r="M103" s="809"/>
      <c r="N103" s="809"/>
      <c r="O103" s="809"/>
      <c r="P103" s="809"/>
      <c r="Q103" s="809"/>
      <c r="R103" s="810"/>
    </row>
    <row r="104" spans="1:18" ht="15.75" thickBot="1" x14ac:dyDescent="0.3">
      <c r="E104" s="807" t="s">
        <v>164</v>
      </c>
      <c r="F104" s="807"/>
      <c r="G104" s="807"/>
      <c r="H104" s="807"/>
      <c r="I104" s="807"/>
      <c r="J104" s="465">
        <f>SUM(J98:J103)</f>
        <v>24</v>
      </c>
      <c r="K104" s="466">
        <f>SUM(K98:K103)</f>
        <v>22</v>
      </c>
      <c r="L104" s="422"/>
      <c r="M104" s="349"/>
      <c r="N104" s="349"/>
      <c r="O104" s="349"/>
      <c r="P104" s="349"/>
      <c r="Q104" s="349"/>
      <c r="R104" s="434"/>
    </row>
    <row r="105" spans="1:18" x14ac:dyDescent="0.25">
      <c r="A105" s="574" t="s">
        <v>287</v>
      </c>
      <c r="B105" s="418"/>
      <c r="C105" s="418"/>
      <c r="D105" s="418"/>
      <c r="E105" s="419"/>
      <c r="F105" s="418"/>
      <c r="G105" s="418"/>
      <c r="H105" s="418"/>
      <c r="I105" s="418"/>
      <c r="J105" s="418"/>
      <c r="K105" s="464"/>
      <c r="L105" s="462"/>
      <c r="M105" s="418"/>
      <c r="N105" s="418"/>
      <c r="O105" s="418"/>
      <c r="P105" s="463"/>
      <c r="Q105" s="463"/>
      <c r="R105" s="464"/>
    </row>
    <row r="106" spans="1:18" x14ac:dyDescent="0.25">
      <c r="A106" s="422"/>
      <c r="B106" s="349"/>
      <c r="C106" s="349"/>
      <c r="D106" s="349"/>
      <c r="E106" s="349"/>
      <c r="F106" s="349"/>
      <c r="G106" s="349"/>
      <c r="H106" s="349"/>
      <c r="I106" s="349"/>
      <c r="J106" s="364" t="s">
        <v>161</v>
      </c>
      <c r="K106" s="468" t="s">
        <v>162</v>
      </c>
      <c r="L106" s="808" t="s">
        <v>163</v>
      </c>
      <c r="M106" s="809"/>
      <c r="N106" s="809"/>
      <c r="O106" s="809"/>
      <c r="P106" s="809"/>
      <c r="Q106" s="809"/>
      <c r="R106" s="810"/>
    </row>
    <row r="107" spans="1:18" x14ac:dyDescent="0.25">
      <c r="A107" s="422"/>
      <c r="B107" s="349"/>
      <c r="C107" s="349"/>
      <c r="D107" s="349"/>
      <c r="E107" s="393" t="s">
        <v>153</v>
      </c>
      <c r="F107" s="392" t="s">
        <v>123</v>
      </c>
      <c r="G107" s="395"/>
      <c r="H107" s="396"/>
      <c r="I107" s="397"/>
      <c r="J107" s="391">
        <v>1</v>
      </c>
      <c r="K107" s="469">
        <v>1</v>
      </c>
      <c r="L107" s="808"/>
      <c r="M107" s="809"/>
      <c r="N107" s="809"/>
      <c r="O107" s="809"/>
      <c r="P107" s="809"/>
      <c r="Q107" s="809"/>
      <c r="R107" s="810"/>
    </row>
    <row r="108" spans="1:18" ht="19.5" customHeight="1" thickBot="1" x14ac:dyDescent="0.3">
      <c r="A108" s="422"/>
      <c r="B108" s="349"/>
      <c r="C108" s="349"/>
      <c r="D108" s="349"/>
      <c r="E108" s="394" t="s">
        <v>154</v>
      </c>
      <c r="F108" s="752" t="s">
        <v>141</v>
      </c>
      <c r="G108" s="753"/>
      <c r="H108" s="753"/>
      <c r="I108" s="754"/>
      <c r="J108" s="391">
        <v>1</v>
      </c>
      <c r="K108" s="469">
        <v>1</v>
      </c>
      <c r="L108" s="422"/>
      <c r="M108" s="349"/>
      <c r="N108" s="349"/>
      <c r="O108" s="349"/>
      <c r="P108" s="349"/>
      <c r="Q108" s="349"/>
      <c r="R108" s="434"/>
    </row>
    <row r="109" spans="1:18" ht="21.75" customHeight="1" thickBot="1" x14ac:dyDescent="0.3">
      <c r="A109" s="422"/>
      <c r="B109" s="349"/>
      <c r="C109" s="349"/>
      <c r="D109" s="349"/>
      <c r="E109" s="393" t="s">
        <v>155</v>
      </c>
      <c r="F109" s="811" t="s">
        <v>441</v>
      </c>
      <c r="G109" s="812"/>
      <c r="H109" s="812"/>
      <c r="I109" s="813"/>
      <c r="J109" s="391">
        <v>1</v>
      </c>
      <c r="K109" s="469">
        <v>1</v>
      </c>
      <c r="L109" s="422"/>
      <c r="M109" s="349"/>
      <c r="N109" s="349"/>
      <c r="O109" s="583" t="s">
        <v>297</v>
      </c>
      <c r="P109" s="581">
        <f>+K110/J110</f>
        <v>1</v>
      </c>
      <c r="Q109" s="582" t="str">
        <f>+IF(P109&lt;1,"INACEPTABLE","ACEPTABLE")</f>
        <v>ACEPTABLE</v>
      </c>
      <c r="R109" s="434"/>
    </row>
    <row r="110" spans="1:18" ht="15.75" thickBot="1" x14ac:dyDescent="0.3">
      <c r="A110" s="423"/>
      <c r="B110" s="424"/>
      <c r="C110" s="424"/>
      <c r="D110" s="424"/>
      <c r="E110" s="868" t="s">
        <v>164</v>
      </c>
      <c r="F110" s="868"/>
      <c r="G110" s="868"/>
      <c r="H110" s="868"/>
      <c r="I110" s="868"/>
      <c r="J110" s="467">
        <f>SUM(J107:J109)</f>
        <v>3</v>
      </c>
      <c r="K110" s="470">
        <f>SUM(K107:K109)</f>
        <v>3</v>
      </c>
      <c r="L110" s="423"/>
      <c r="M110" s="424"/>
      <c r="N110" s="424"/>
      <c r="O110" s="424"/>
      <c r="P110" s="424"/>
      <c r="Q110" s="424"/>
      <c r="R110" s="426"/>
    </row>
    <row r="111" spans="1:18" x14ac:dyDescent="0.25">
      <c r="K111" s="349"/>
      <c r="L111" s="349"/>
      <c r="M111" s="349"/>
      <c r="N111" s="349"/>
      <c r="O111" s="349"/>
      <c r="P111" s="349"/>
      <c r="Q111" s="349"/>
      <c r="R111" s="349"/>
    </row>
    <row r="112" spans="1:18" ht="15.75" thickBot="1" x14ac:dyDescent="0.3">
      <c r="K112" s="349"/>
      <c r="L112" s="349"/>
      <c r="M112" s="349"/>
      <c r="N112" s="349"/>
      <c r="O112" s="349"/>
      <c r="P112" s="349"/>
      <c r="Q112" s="349"/>
      <c r="R112" s="349"/>
    </row>
    <row r="113" spans="1:18" ht="15.75" thickBot="1" x14ac:dyDescent="0.3">
      <c r="A113" s="804" t="s">
        <v>165</v>
      </c>
      <c r="B113" s="805"/>
      <c r="C113" s="805"/>
      <c r="D113" s="805"/>
      <c r="E113" s="805"/>
      <c r="F113" s="805"/>
      <c r="G113" s="805"/>
      <c r="H113" s="805"/>
      <c r="I113" s="805"/>
      <c r="J113" s="805"/>
      <c r="K113" s="805"/>
      <c r="L113" s="805"/>
      <c r="M113" s="805"/>
      <c r="N113" s="805"/>
      <c r="O113" s="805"/>
      <c r="P113" s="805"/>
      <c r="Q113" s="805"/>
      <c r="R113" s="806"/>
    </row>
    <row r="114" spans="1:18" ht="15.75" thickBot="1" x14ac:dyDescent="0.3">
      <c r="K114" s="349"/>
      <c r="L114" s="349"/>
      <c r="M114" s="349"/>
      <c r="N114" s="349"/>
      <c r="O114" s="349"/>
      <c r="P114" s="349"/>
      <c r="Q114" s="349"/>
      <c r="R114" s="351"/>
    </row>
    <row r="115" spans="1:18" ht="18" x14ac:dyDescent="0.35">
      <c r="A115" s="572" t="s">
        <v>291</v>
      </c>
      <c r="B115" s="346"/>
      <c r="C115" s="346"/>
      <c r="D115" s="346"/>
      <c r="E115" s="387"/>
      <c r="F115" s="346"/>
      <c r="G115" s="346"/>
      <c r="H115" s="346"/>
      <c r="I115" s="346"/>
      <c r="J115" s="346"/>
      <c r="K115" s="347"/>
      <c r="L115" s="346"/>
      <c r="M115" s="346"/>
      <c r="N115" s="346"/>
      <c r="O115" s="346"/>
      <c r="P115" s="356"/>
      <c r="Q115" s="356"/>
      <c r="R115" s="347"/>
    </row>
    <row r="116" spans="1:18" x14ac:dyDescent="0.25">
      <c r="A116" s="400"/>
      <c r="B116" s="349" t="s">
        <v>166</v>
      </c>
      <c r="C116" s="349"/>
      <c r="D116" s="349"/>
      <c r="E116" s="398"/>
      <c r="F116" s="349"/>
      <c r="G116" s="349"/>
      <c r="H116" s="349"/>
      <c r="I116" s="349"/>
      <c r="J116" s="349"/>
      <c r="K116" s="351"/>
      <c r="L116" s="349"/>
      <c r="M116" s="349"/>
      <c r="N116" s="349"/>
      <c r="O116" s="349"/>
      <c r="P116" s="386"/>
      <c r="Q116" s="386"/>
      <c r="R116" s="351"/>
    </row>
    <row r="117" spans="1:18" ht="18.75" thickBot="1" x14ac:dyDescent="0.4">
      <c r="A117" s="352"/>
      <c r="B117" s="349" t="s">
        <v>292</v>
      </c>
      <c r="C117" s="349"/>
      <c r="D117" s="349"/>
      <c r="E117" s="349"/>
      <c r="F117" s="349"/>
      <c r="G117" s="349"/>
      <c r="H117" s="349"/>
      <c r="I117" s="349"/>
      <c r="J117" s="399"/>
      <c r="K117" s="401"/>
      <c r="L117" s="349"/>
      <c r="M117" s="349"/>
      <c r="N117" s="349"/>
      <c r="O117" s="349"/>
      <c r="P117" s="349"/>
      <c r="Q117" s="349"/>
      <c r="R117" s="351"/>
    </row>
    <row r="118" spans="1:18" ht="15.75" thickBot="1" x14ac:dyDescent="0.3">
      <c r="A118" s="352"/>
      <c r="B118" s="349" t="s">
        <v>293</v>
      </c>
      <c r="C118" s="349"/>
      <c r="D118" s="349"/>
      <c r="E118" s="349"/>
      <c r="F118" s="349"/>
      <c r="G118" s="349"/>
      <c r="H118" s="349"/>
      <c r="I118" s="349"/>
      <c r="J118" s="399"/>
      <c r="K118" s="584" t="s">
        <v>1</v>
      </c>
      <c r="L118" s="349"/>
      <c r="M118" s="349"/>
      <c r="N118" s="349"/>
      <c r="O118" s="349"/>
      <c r="P118" s="349"/>
      <c r="Q118" s="349"/>
      <c r="R118" s="351"/>
    </row>
    <row r="119" spans="1:18" ht="18" x14ac:dyDescent="0.35">
      <c r="A119" s="352"/>
      <c r="B119" s="349"/>
      <c r="C119" s="349"/>
      <c r="D119" s="349"/>
      <c r="E119" s="393" t="s">
        <v>156</v>
      </c>
      <c r="F119" s="392" t="s">
        <v>121</v>
      </c>
      <c r="G119" s="395"/>
      <c r="H119" s="396"/>
      <c r="I119" s="397"/>
      <c r="J119" s="415"/>
      <c r="K119" s="485" t="s">
        <v>2</v>
      </c>
      <c r="N119" s="575" t="s">
        <v>294</v>
      </c>
      <c r="O119" s="602">
        <v>1</v>
      </c>
      <c r="P119" s="576" t="str">
        <f>+IF(O119=1,"ACEPTABLE","PENALIZACIÓN")</f>
        <v>ACEPTABLE</v>
      </c>
      <c r="Q119" s="349"/>
      <c r="R119" s="351"/>
    </row>
    <row r="120" spans="1:18" ht="18" x14ac:dyDescent="0.35">
      <c r="A120" s="352"/>
      <c r="B120" s="349"/>
      <c r="C120" s="349"/>
      <c r="D120" s="349"/>
      <c r="E120" s="394" t="s">
        <v>157</v>
      </c>
      <c r="F120" s="752" t="s">
        <v>120</v>
      </c>
      <c r="G120" s="753"/>
      <c r="H120" s="753"/>
      <c r="I120" s="754"/>
      <c r="J120" s="416"/>
      <c r="K120" s="485" t="s">
        <v>2</v>
      </c>
      <c r="N120" s="577" t="s">
        <v>295</v>
      </c>
      <c r="O120" s="603">
        <v>0</v>
      </c>
      <c r="P120" s="578" t="str">
        <f>+IF(O120=1,"ACEPTABLE","PENALIZACIÓN")</f>
        <v>PENALIZACIÓN</v>
      </c>
      <c r="Q120" s="349"/>
      <c r="R120" s="351"/>
    </row>
    <row r="121" spans="1:18" ht="18.75" thickBot="1" x14ac:dyDescent="0.4">
      <c r="A121" s="352"/>
      <c r="B121" s="349"/>
      <c r="C121" s="349"/>
      <c r="D121" s="349"/>
      <c r="E121" s="393" t="s">
        <v>158</v>
      </c>
      <c r="F121" s="392" t="s">
        <v>122</v>
      </c>
      <c r="G121" s="395"/>
      <c r="H121" s="396"/>
      <c r="I121" s="397"/>
      <c r="J121" s="415"/>
      <c r="K121" s="485" t="s">
        <v>2</v>
      </c>
      <c r="N121" s="579" t="s">
        <v>296</v>
      </c>
      <c r="O121" s="604">
        <v>1</v>
      </c>
      <c r="P121" s="580" t="str">
        <f>+IF(O121=1,"ACEPTABLE","PENALIZACIÓN")</f>
        <v>ACEPTABLE</v>
      </c>
      <c r="Q121" s="349"/>
      <c r="R121" s="351"/>
    </row>
    <row r="122" spans="1:18" ht="15.75" thickBot="1" x14ac:dyDescent="0.3">
      <c r="A122" s="353"/>
      <c r="B122" s="354"/>
      <c r="C122" s="354"/>
      <c r="D122" s="354"/>
      <c r="E122" s="402"/>
      <c r="F122" s="403"/>
      <c r="G122" s="404"/>
      <c r="H122" s="405"/>
      <c r="I122" s="406"/>
      <c r="J122" s="407"/>
      <c r="K122" s="585"/>
      <c r="L122" s="388"/>
      <c r="M122" s="354"/>
      <c r="N122" s="354"/>
      <c r="O122" s="354"/>
      <c r="P122" s="354"/>
      <c r="Q122" s="354"/>
      <c r="R122" s="355"/>
    </row>
    <row r="123" spans="1:18" ht="15.75" thickBot="1" x14ac:dyDescent="0.3">
      <c r="A123" s="352"/>
      <c r="B123" s="349"/>
      <c r="C123" s="349"/>
      <c r="D123" s="349"/>
      <c r="E123" s="408"/>
      <c r="F123" s="382"/>
      <c r="G123" s="409"/>
      <c r="H123" s="409"/>
      <c r="I123" s="409"/>
      <c r="J123" s="410"/>
      <c r="K123" s="410"/>
      <c r="L123" s="361"/>
      <c r="M123" s="349"/>
      <c r="N123" s="349"/>
      <c r="O123" s="349"/>
      <c r="P123" s="349"/>
      <c r="Q123" s="349"/>
      <c r="R123" s="351"/>
    </row>
    <row r="124" spans="1:18" ht="18.75" thickBot="1" x14ac:dyDescent="0.4">
      <c r="A124" s="572" t="s">
        <v>290</v>
      </c>
      <c r="B124" s="346"/>
      <c r="C124" s="346"/>
      <c r="D124" s="346"/>
      <c r="E124" s="586"/>
      <c r="F124" s="503"/>
      <c r="G124" s="505"/>
      <c r="H124" s="505"/>
      <c r="I124" s="505"/>
      <c r="J124" s="587"/>
      <c r="K124" s="592"/>
      <c r="L124" s="506"/>
      <c r="M124" s="346"/>
      <c r="N124" s="346"/>
      <c r="O124" s="346"/>
      <c r="P124" s="346"/>
      <c r="Q124" s="346"/>
      <c r="R124" s="347"/>
    </row>
    <row r="125" spans="1:18" ht="15.75" thickBot="1" x14ac:dyDescent="0.3">
      <c r="A125" s="352"/>
      <c r="B125" s="349"/>
      <c r="C125" s="349"/>
      <c r="D125" s="349"/>
      <c r="E125" s="398"/>
      <c r="F125" s="349"/>
      <c r="G125" s="349"/>
      <c r="H125" s="349"/>
      <c r="I125" s="349"/>
      <c r="J125" s="349"/>
      <c r="K125" s="351"/>
      <c r="L125" s="349"/>
      <c r="M125" s="349"/>
      <c r="N125" s="349"/>
      <c r="O125" s="590" t="s">
        <v>302</v>
      </c>
      <c r="P125" s="591" t="s">
        <v>301</v>
      </c>
      <c r="Q125" s="591" t="s">
        <v>303</v>
      </c>
      <c r="R125" s="676" t="s">
        <v>211</v>
      </c>
    </row>
    <row r="126" spans="1:18" ht="16.5" customHeight="1" x14ac:dyDescent="0.35">
      <c r="A126" s="400"/>
      <c r="B126" s="862" t="s">
        <v>300</v>
      </c>
      <c r="C126" s="862"/>
      <c r="D126" s="862"/>
      <c r="E126" s="862"/>
      <c r="F126" s="862"/>
      <c r="G126" s="862"/>
      <c r="H126" s="862"/>
      <c r="I126" s="862"/>
      <c r="J126" s="862"/>
      <c r="K126" s="863"/>
      <c r="L126" s="349"/>
      <c r="M126" s="866" t="s">
        <v>304</v>
      </c>
      <c r="N126" s="867"/>
      <c r="O126" s="605">
        <v>5</v>
      </c>
      <c r="P126" s="606">
        <v>4</v>
      </c>
      <c r="Q126" s="606">
        <v>1</v>
      </c>
      <c r="R126" s="589" t="str">
        <f>+IF(Q126&gt;=1,"Penalización","Aceptable")</f>
        <v>Penalización</v>
      </c>
    </row>
    <row r="127" spans="1:18" ht="18.75" thickBot="1" x14ac:dyDescent="0.4">
      <c r="A127" s="352"/>
      <c r="B127" s="862"/>
      <c r="C127" s="862"/>
      <c r="D127" s="862"/>
      <c r="E127" s="862"/>
      <c r="F127" s="862"/>
      <c r="G127" s="862"/>
      <c r="H127" s="862"/>
      <c r="I127" s="862"/>
      <c r="J127" s="862"/>
      <c r="K127" s="863"/>
      <c r="L127" s="349"/>
      <c r="M127" s="859" t="s">
        <v>305</v>
      </c>
      <c r="N127" s="860"/>
      <c r="O127" s="604">
        <v>1</v>
      </c>
      <c r="P127" s="607">
        <v>1</v>
      </c>
      <c r="Q127" s="607">
        <v>0</v>
      </c>
      <c r="R127" s="588" t="str">
        <f>+IF(Q127&gt;=1,"Penalización","Aceptable")</f>
        <v>Aceptable</v>
      </c>
    </row>
    <row r="128" spans="1:18" ht="43.5" customHeight="1" thickBot="1" x14ac:dyDescent="0.3">
      <c r="A128" s="353"/>
      <c r="B128" s="864"/>
      <c r="C128" s="864"/>
      <c r="D128" s="864"/>
      <c r="E128" s="864"/>
      <c r="F128" s="864"/>
      <c r="G128" s="864"/>
      <c r="H128" s="864"/>
      <c r="I128" s="864"/>
      <c r="J128" s="864"/>
      <c r="K128" s="865"/>
      <c r="L128" s="388"/>
      <c r="M128" s="354"/>
      <c r="N128" s="354"/>
      <c r="O128" s="354"/>
      <c r="P128" s="354"/>
      <c r="Q128" s="354"/>
      <c r="R128" s="355"/>
    </row>
    <row r="129" spans="1:45" ht="15.75" thickBot="1" x14ac:dyDescent="0.3">
      <c r="A129" s="352"/>
      <c r="B129" s="349"/>
      <c r="C129" s="349"/>
      <c r="D129" s="349"/>
      <c r="E129" s="408"/>
      <c r="F129" s="382"/>
      <c r="G129" s="409"/>
      <c r="H129" s="409"/>
      <c r="I129" s="409"/>
      <c r="J129" s="410"/>
      <c r="K129" s="410"/>
      <c r="L129" s="361"/>
      <c r="M129" s="349"/>
      <c r="N129" s="349"/>
      <c r="O129" s="349"/>
      <c r="P129" s="349"/>
      <c r="Q129" s="349"/>
      <c r="R129" s="351"/>
    </row>
    <row r="130" spans="1:45" ht="15.75" thickBot="1" x14ac:dyDescent="0.3">
      <c r="A130" s="496" t="s">
        <v>215</v>
      </c>
      <c r="B130" s="346"/>
      <c r="C130" s="346"/>
      <c r="D130" s="346"/>
      <c r="E130" s="346"/>
      <c r="F130" s="346"/>
      <c r="G130" s="346"/>
      <c r="H130" s="346"/>
      <c r="I130" s="346"/>
      <c r="J130" s="346"/>
      <c r="K130" s="497" t="s">
        <v>1</v>
      </c>
      <c r="L130" s="482" t="s">
        <v>169</v>
      </c>
      <c r="M130" s="482" t="s">
        <v>1</v>
      </c>
      <c r="N130" s="482" t="s">
        <v>168</v>
      </c>
      <c r="O130" s="482" t="s">
        <v>170</v>
      </c>
      <c r="P130" s="483" t="s">
        <v>167</v>
      </c>
      <c r="Q130" s="748" t="s">
        <v>214</v>
      </c>
      <c r="R130" s="748"/>
      <c r="S130" s="454" t="s">
        <v>211</v>
      </c>
    </row>
    <row r="131" spans="1:45" x14ac:dyDescent="0.25">
      <c r="A131" s="352"/>
      <c r="B131" s="349"/>
      <c r="C131" s="349"/>
      <c r="D131" s="349"/>
      <c r="E131" s="608" t="s">
        <v>323</v>
      </c>
      <c r="F131" s="494" t="s">
        <v>213</v>
      </c>
      <c r="G131" s="495"/>
      <c r="H131" s="495"/>
      <c r="I131" s="495"/>
      <c r="J131" s="415"/>
      <c r="K131" s="498" t="s">
        <v>2</v>
      </c>
      <c r="L131" s="492">
        <v>5</v>
      </c>
      <c r="M131" s="445">
        <v>1</v>
      </c>
      <c r="N131" s="446">
        <f>+L131*M131</f>
        <v>5</v>
      </c>
      <c r="O131" s="446">
        <v>1</v>
      </c>
      <c r="P131" s="484">
        <f>+L131*O131</f>
        <v>5</v>
      </c>
      <c r="Q131" s="349"/>
      <c r="R131" s="351"/>
      <c r="S131" s="749" t="str">
        <f>+IF(R134="INACEPTABLE","PENALIZACIÓN","ACEPTABLE")</f>
        <v>ACEPTABLE</v>
      </c>
    </row>
    <row r="132" spans="1:45" x14ac:dyDescent="0.25">
      <c r="A132" s="360"/>
      <c r="B132" s="349"/>
      <c r="C132" s="349"/>
      <c r="D132" s="349"/>
      <c r="E132" s="609" t="s">
        <v>324</v>
      </c>
      <c r="F132" s="733" t="s">
        <v>0</v>
      </c>
      <c r="G132" s="733"/>
      <c r="H132" s="733"/>
      <c r="I132" s="733"/>
      <c r="J132" s="416"/>
      <c r="K132" s="498" t="s">
        <v>2</v>
      </c>
      <c r="L132" s="493">
        <v>3</v>
      </c>
      <c r="M132" s="391">
        <v>0</v>
      </c>
      <c r="N132" s="368">
        <f t="shared" ref="N132:N133" si="11">+L132*M132</f>
        <v>0</v>
      </c>
      <c r="O132" s="368">
        <v>1</v>
      </c>
      <c r="P132" s="485">
        <f t="shared" ref="P132:P133" si="12">+L132*O132</f>
        <v>3</v>
      </c>
      <c r="Q132" s="349"/>
      <c r="R132" s="434"/>
      <c r="S132" s="750"/>
    </row>
    <row r="133" spans="1:45" x14ac:dyDescent="0.25">
      <c r="A133" s="352"/>
      <c r="B133" s="349"/>
      <c r="C133" s="349"/>
      <c r="D133" s="349"/>
      <c r="E133" s="608" t="s">
        <v>325</v>
      </c>
      <c r="F133" s="494" t="s">
        <v>315</v>
      </c>
      <c r="G133" s="495"/>
      <c r="H133" s="495"/>
      <c r="I133" s="495"/>
      <c r="J133" s="415"/>
      <c r="K133" s="498" t="s">
        <v>2</v>
      </c>
      <c r="L133" s="493">
        <v>4</v>
      </c>
      <c r="M133" s="391">
        <v>1</v>
      </c>
      <c r="N133" s="368">
        <f t="shared" si="11"/>
        <v>4</v>
      </c>
      <c r="O133" s="368">
        <v>1</v>
      </c>
      <c r="P133" s="485">
        <f t="shared" si="12"/>
        <v>4</v>
      </c>
      <c r="Q133" s="787" t="s">
        <v>214</v>
      </c>
      <c r="R133" s="755"/>
      <c r="S133" s="750"/>
    </row>
    <row r="134" spans="1:45" ht="15.75" thickBot="1" x14ac:dyDescent="0.3">
      <c r="A134" s="353"/>
      <c r="B134" s="354"/>
      <c r="C134" s="354"/>
      <c r="D134" s="354"/>
      <c r="E134" s="354"/>
      <c r="F134" s="354"/>
      <c r="G134" s="354"/>
      <c r="H134" s="354"/>
      <c r="I134" s="354"/>
      <c r="J134" s="354"/>
      <c r="K134" s="355"/>
      <c r="L134" s="354"/>
      <c r="M134" s="486" t="s">
        <v>171</v>
      </c>
      <c r="N134" s="487">
        <f>SUM(N131:N133)</f>
        <v>9</v>
      </c>
      <c r="O134" s="486" t="s">
        <v>172</v>
      </c>
      <c r="P134" s="488">
        <f>SUM(P131:P133)</f>
        <v>12</v>
      </c>
      <c r="Q134" s="491">
        <f>+N134/P134*10</f>
        <v>7.5</v>
      </c>
      <c r="R134" s="459" t="str">
        <f>+IF(Q134&lt;7,"INACEPTABLE","ACEPTABLE")</f>
        <v>ACEPTABLE</v>
      </c>
      <c r="S134" s="751"/>
    </row>
    <row r="135" spans="1:45" ht="15.75" thickBot="1" x14ac:dyDescent="0.3">
      <c r="L135" s="349"/>
      <c r="M135" s="481"/>
      <c r="N135" s="410"/>
      <c r="O135" s="481"/>
      <c r="P135" s="410"/>
      <c r="Q135" s="595"/>
      <c r="R135" s="410"/>
      <c r="S135" s="596"/>
    </row>
    <row r="136" spans="1:45" ht="15.75" thickBot="1" x14ac:dyDescent="0.3">
      <c r="A136" s="357" t="s">
        <v>218</v>
      </c>
      <c r="B136" s="346"/>
      <c r="C136" s="346"/>
      <c r="D136" s="346"/>
      <c r="E136" s="346"/>
      <c r="F136" s="346"/>
      <c r="G136" s="346"/>
      <c r="H136" s="346"/>
      <c r="I136" s="346"/>
      <c r="J136" s="347"/>
      <c r="K136" s="598" t="s">
        <v>1</v>
      </c>
      <c r="L136" s="667" t="s">
        <v>169</v>
      </c>
      <c r="M136" s="667" t="s">
        <v>1</v>
      </c>
      <c r="N136" s="667" t="s">
        <v>168</v>
      </c>
      <c r="O136" s="667" t="s">
        <v>170</v>
      </c>
      <c r="P136" s="591" t="s">
        <v>167</v>
      </c>
      <c r="Q136" s="857" t="s">
        <v>217</v>
      </c>
      <c r="R136" s="858"/>
      <c r="S136" s="599" t="s">
        <v>211</v>
      </c>
      <c r="AA136" s="383"/>
      <c r="AB136" s="383"/>
      <c r="AC136" s="383"/>
      <c r="AD136" s="383"/>
      <c r="AE136" s="383"/>
      <c r="AF136" s="383"/>
      <c r="AG136" s="383"/>
      <c r="AH136" s="383"/>
      <c r="AI136" s="383"/>
      <c r="AJ136" s="383"/>
      <c r="AK136" s="383"/>
      <c r="AL136" s="383"/>
      <c r="AM136" s="383"/>
      <c r="AN136" s="383"/>
      <c r="AO136" s="383"/>
      <c r="AP136" s="383"/>
      <c r="AQ136" s="383"/>
      <c r="AR136" s="383"/>
      <c r="AS136" s="383"/>
    </row>
    <row r="137" spans="1:45" x14ac:dyDescent="0.25">
      <c r="A137" s="352"/>
      <c r="B137" s="349"/>
      <c r="C137" s="349"/>
      <c r="D137" s="349"/>
      <c r="E137" s="683" t="s">
        <v>322</v>
      </c>
      <c r="F137" s="869" t="s">
        <v>317</v>
      </c>
      <c r="G137" s="869"/>
      <c r="H137" s="869"/>
      <c r="I137" s="869"/>
      <c r="J137" s="870"/>
      <c r="K137" s="597" t="s">
        <v>2</v>
      </c>
      <c r="L137" s="518">
        <v>5</v>
      </c>
      <c r="M137" s="671">
        <v>1</v>
      </c>
      <c r="N137" s="657">
        <f>+L137*M137</f>
        <v>5</v>
      </c>
      <c r="O137" s="657">
        <v>1</v>
      </c>
      <c r="P137" s="519">
        <f>+L137*O137</f>
        <v>5</v>
      </c>
      <c r="Q137" s="349"/>
      <c r="R137" s="349"/>
      <c r="S137" s="739" t="str">
        <f>+IF(R146="INACEPTABLE","PENALIZACIÓN","ACEPTABLE")</f>
        <v>PENALIZACIÓN</v>
      </c>
      <c r="AA137" s="383"/>
      <c r="AB137" s="383"/>
      <c r="AC137" s="383"/>
      <c r="AD137" s="477"/>
      <c r="AE137" s="383"/>
      <c r="AF137" s="383"/>
      <c r="AG137" s="383"/>
      <c r="AH137" s="383"/>
      <c r="AI137" s="383"/>
      <c r="AJ137" s="383"/>
      <c r="AK137" s="383"/>
      <c r="AL137" s="383"/>
      <c r="AM137" s="383"/>
      <c r="AN137" s="383"/>
      <c r="AO137" s="383"/>
      <c r="AP137" s="383"/>
      <c r="AQ137" s="383"/>
      <c r="AR137" s="383"/>
      <c r="AS137" s="383"/>
    </row>
    <row r="138" spans="1:45" ht="37.5" customHeight="1" x14ac:dyDescent="0.25">
      <c r="A138" s="359"/>
      <c r="B138" s="349"/>
      <c r="C138" s="349"/>
      <c r="D138" s="349"/>
      <c r="E138" s="684" t="s">
        <v>326</v>
      </c>
      <c r="F138" s="759" t="s">
        <v>306</v>
      </c>
      <c r="G138" s="759"/>
      <c r="H138" s="759"/>
      <c r="I138" s="759"/>
      <c r="J138" s="760"/>
      <c r="K138" s="517" t="s">
        <v>2</v>
      </c>
      <c r="L138" s="520">
        <v>5</v>
      </c>
      <c r="M138" s="673">
        <v>0</v>
      </c>
      <c r="N138" s="658">
        <f t="shared" ref="N138:N139" si="13">+L138*M138</f>
        <v>0</v>
      </c>
      <c r="O138" s="658">
        <v>1</v>
      </c>
      <c r="P138" s="521">
        <f t="shared" ref="P138:P139" si="14">+L138*O138</f>
        <v>5</v>
      </c>
      <c r="Q138" s="349"/>
      <c r="R138" s="349"/>
      <c r="S138" s="739"/>
      <c r="AA138" s="383"/>
      <c r="AB138" s="383"/>
      <c r="AC138" s="383"/>
      <c r="AD138" s="383"/>
      <c r="AE138" s="383"/>
      <c r="AF138" s="383"/>
      <c r="AG138" s="383"/>
      <c r="AH138" s="383"/>
      <c r="AI138" s="383"/>
      <c r="AJ138" s="383"/>
      <c r="AK138" s="383"/>
      <c r="AL138" s="383"/>
      <c r="AM138" s="383"/>
      <c r="AN138" s="383"/>
      <c r="AO138" s="383"/>
      <c r="AP138" s="383"/>
      <c r="AQ138" s="383"/>
      <c r="AR138" s="383"/>
      <c r="AS138" s="383"/>
    </row>
    <row r="139" spans="1:45" ht="15" customHeight="1" x14ac:dyDescent="0.25">
      <c r="A139" s="352"/>
      <c r="B139" s="349"/>
      <c r="C139" s="349"/>
      <c r="D139" s="349"/>
      <c r="E139" s="683" t="s">
        <v>327</v>
      </c>
      <c r="F139" s="761" t="s">
        <v>312</v>
      </c>
      <c r="G139" s="761"/>
      <c r="H139" s="761"/>
      <c r="I139" s="761"/>
      <c r="J139" s="762"/>
      <c r="K139" s="517" t="s">
        <v>2</v>
      </c>
      <c r="L139" s="520">
        <v>4</v>
      </c>
      <c r="M139" s="673">
        <v>1</v>
      </c>
      <c r="N139" s="658">
        <f t="shared" si="13"/>
        <v>4</v>
      </c>
      <c r="O139" s="658">
        <v>1</v>
      </c>
      <c r="P139" s="521">
        <f t="shared" si="14"/>
        <v>4</v>
      </c>
      <c r="Q139" s="349"/>
      <c r="R139" s="349"/>
      <c r="S139" s="739"/>
      <c r="AA139" s="383"/>
      <c r="AB139" s="383"/>
      <c r="AC139" s="383"/>
      <c r="AD139" s="383"/>
      <c r="AE139" s="383"/>
      <c r="AF139" s="383"/>
      <c r="AG139" s="383"/>
      <c r="AH139" s="383"/>
      <c r="AI139" s="383"/>
      <c r="AJ139" s="383"/>
      <c r="AK139" s="383"/>
      <c r="AL139" s="383"/>
      <c r="AM139" s="383"/>
      <c r="AN139" s="383"/>
      <c r="AO139" s="383"/>
      <c r="AP139" s="383"/>
      <c r="AQ139" s="383"/>
      <c r="AR139" s="383"/>
      <c r="AS139" s="383"/>
    </row>
    <row r="140" spans="1:45" ht="32.25" customHeight="1" x14ac:dyDescent="0.25">
      <c r="A140" s="352"/>
      <c r="B140" s="349"/>
      <c r="C140" s="349"/>
      <c r="D140" s="349"/>
      <c r="E140" s="684" t="s">
        <v>328</v>
      </c>
      <c r="F140" s="759" t="s">
        <v>316</v>
      </c>
      <c r="G140" s="759"/>
      <c r="H140" s="759"/>
      <c r="I140" s="759"/>
      <c r="J140" s="760"/>
      <c r="K140" s="517" t="s">
        <v>2</v>
      </c>
      <c r="L140" s="518">
        <v>5</v>
      </c>
      <c r="M140" s="671">
        <v>1</v>
      </c>
      <c r="N140" s="657">
        <f>+L140*M140</f>
        <v>5</v>
      </c>
      <c r="O140" s="657">
        <v>1</v>
      </c>
      <c r="P140" s="519">
        <f>+L140*O140</f>
        <v>5</v>
      </c>
      <c r="Q140" s="361"/>
      <c r="R140" s="349"/>
      <c r="S140" s="739"/>
      <c r="AA140" s="383"/>
      <c r="AB140" s="383"/>
      <c r="AC140" s="383"/>
      <c r="AD140" s="383"/>
      <c r="AE140" s="383"/>
      <c r="AF140" s="383"/>
      <c r="AG140" s="383"/>
      <c r="AH140" s="383"/>
      <c r="AI140" s="383"/>
      <c r="AJ140" s="383"/>
      <c r="AK140" s="383"/>
      <c r="AL140" s="383"/>
      <c r="AM140" s="383"/>
      <c r="AN140" s="383"/>
      <c r="AO140" s="383"/>
      <c r="AP140" s="383"/>
      <c r="AQ140" s="383"/>
      <c r="AR140" s="383"/>
      <c r="AS140" s="383"/>
    </row>
    <row r="141" spans="1:45" ht="21" customHeight="1" x14ac:dyDescent="0.25">
      <c r="A141" s="352"/>
      <c r="B141" s="349"/>
      <c r="C141" s="349"/>
      <c r="D141" s="349"/>
      <c r="E141" s="683" t="s">
        <v>329</v>
      </c>
      <c r="F141" s="761" t="s">
        <v>313</v>
      </c>
      <c r="G141" s="761"/>
      <c r="H141" s="761"/>
      <c r="I141" s="761"/>
      <c r="J141" s="762"/>
      <c r="K141" s="517" t="s">
        <v>2</v>
      </c>
      <c r="L141" s="520">
        <v>3</v>
      </c>
      <c r="M141" s="673">
        <v>0</v>
      </c>
      <c r="N141" s="658">
        <f t="shared" ref="N141:N142" si="15">+L141*M141</f>
        <v>0</v>
      </c>
      <c r="O141" s="658">
        <v>1</v>
      </c>
      <c r="P141" s="521">
        <f t="shared" ref="P141:P142" si="16">+L141*O141</f>
        <v>3</v>
      </c>
      <c r="Q141" s="361"/>
      <c r="R141" s="349"/>
      <c r="S141" s="739"/>
      <c r="AA141" s="383"/>
      <c r="AB141" s="383"/>
      <c r="AC141" s="383"/>
      <c r="AD141" s="383"/>
      <c r="AE141" s="383"/>
      <c r="AF141" s="383"/>
      <c r="AG141" s="383"/>
      <c r="AH141" s="383"/>
      <c r="AI141" s="383"/>
      <c r="AJ141" s="383"/>
      <c r="AK141" s="383"/>
      <c r="AL141" s="383"/>
      <c r="AM141" s="383"/>
      <c r="AN141" s="383"/>
      <c r="AO141" s="383"/>
      <c r="AP141" s="383"/>
      <c r="AQ141" s="383"/>
      <c r="AR141" s="383"/>
      <c r="AS141" s="383"/>
    </row>
    <row r="142" spans="1:45" ht="15" customHeight="1" x14ac:dyDescent="0.25">
      <c r="A142" s="352"/>
      <c r="B142" s="349"/>
      <c r="C142" s="349"/>
      <c r="D142" s="349"/>
      <c r="E142" s="684" t="s">
        <v>330</v>
      </c>
      <c r="F142" s="759" t="s">
        <v>314</v>
      </c>
      <c r="G142" s="759"/>
      <c r="H142" s="759"/>
      <c r="I142" s="759"/>
      <c r="J142" s="760"/>
      <c r="K142" s="517" t="s">
        <v>2</v>
      </c>
      <c r="L142" s="520">
        <v>4</v>
      </c>
      <c r="M142" s="673">
        <v>1</v>
      </c>
      <c r="N142" s="658">
        <f t="shared" si="15"/>
        <v>4</v>
      </c>
      <c r="O142" s="658">
        <v>1</v>
      </c>
      <c r="P142" s="521">
        <f t="shared" si="16"/>
        <v>4</v>
      </c>
      <c r="Q142" s="361"/>
      <c r="R142" s="349"/>
      <c r="S142" s="739"/>
      <c r="AA142" s="383"/>
      <c r="AB142" s="383"/>
      <c r="AC142" s="383"/>
      <c r="AD142" s="383"/>
      <c r="AE142" s="383"/>
      <c r="AF142" s="383"/>
      <c r="AG142" s="383"/>
      <c r="AH142" s="383"/>
      <c r="AI142" s="383"/>
      <c r="AJ142" s="383"/>
      <c r="AK142" s="383"/>
      <c r="AL142" s="383"/>
      <c r="AM142" s="383"/>
      <c r="AN142" s="383"/>
      <c r="AO142" s="383"/>
      <c r="AP142" s="383"/>
      <c r="AQ142" s="383"/>
      <c r="AR142" s="383"/>
      <c r="AS142" s="383"/>
    </row>
    <row r="143" spans="1:45" ht="15" customHeight="1" x14ac:dyDescent="0.25">
      <c r="A143" s="352"/>
      <c r="B143" s="349"/>
      <c r="C143" s="349"/>
      <c r="D143" s="349"/>
      <c r="E143" s="683" t="s">
        <v>331</v>
      </c>
      <c r="F143" s="761" t="s">
        <v>318</v>
      </c>
      <c r="G143" s="761"/>
      <c r="H143" s="761"/>
      <c r="I143" s="761"/>
      <c r="J143" s="762"/>
      <c r="K143" s="517" t="s">
        <v>2</v>
      </c>
      <c r="L143" s="518">
        <v>3</v>
      </c>
      <c r="M143" s="671">
        <v>1</v>
      </c>
      <c r="N143" s="657">
        <f>+L143*M143</f>
        <v>3</v>
      </c>
      <c r="O143" s="657">
        <v>1</v>
      </c>
      <c r="P143" s="519">
        <f>+L143*O143</f>
        <v>3</v>
      </c>
      <c r="Q143" s="361"/>
      <c r="R143" s="349"/>
      <c r="S143" s="739"/>
      <c r="AA143" s="383"/>
      <c r="AB143" s="383"/>
      <c r="AC143" s="383"/>
      <c r="AD143" s="383"/>
      <c r="AE143" s="383"/>
      <c r="AF143" s="383"/>
      <c r="AG143" s="383"/>
      <c r="AH143" s="383"/>
      <c r="AI143" s="383"/>
      <c r="AJ143" s="383"/>
      <c r="AK143" s="383"/>
      <c r="AL143" s="383"/>
      <c r="AM143" s="383"/>
      <c r="AN143" s="383"/>
      <c r="AO143" s="383"/>
      <c r="AP143" s="383"/>
      <c r="AQ143" s="383"/>
      <c r="AR143" s="383"/>
      <c r="AS143" s="383"/>
    </row>
    <row r="144" spans="1:45" ht="36" customHeight="1" x14ac:dyDescent="0.25">
      <c r="A144" s="352"/>
      <c r="B144" s="349"/>
      <c r="C144" s="349"/>
      <c r="D144" s="349"/>
      <c r="E144" s="684" t="s">
        <v>332</v>
      </c>
      <c r="F144" s="759" t="s">
        <v>307</v>
      </c>
      <c r="G144" s="759"/>
      <c r="H144" s="759"/>
      <c r="I144" s="759"/>
      <c r="J144" s="760"/>
      <c r="K144" s="522" t="s">
        <v>2</v>
      </c>
      <c r="L144" s="520">
        <v>4</v>
      </c>
      <c r="M144" s="673">
        <v>0</v>
      </c>
      <c r="N144" s="658">
        <f t="shared" ref="N144:N145" si="17">+L144*M144</f>
        <v>0</v>
      </c>
      <c r="O144" s="658">
        <v>1</v>
      </c>
      <c r="P144" s="521">
        <f t="shared" ref="P144:P145" si="18">+L144*O144</f>
        <v>4</v>
      </c>
      <c r="Q144" s="422"/>
      <c r="R144" s="349"/>
      <c r="S144" s="739"/>
      <c r="AA144" s="383"/>
      <c r="AB144" s="383"/>
      <c r="AC144" s="383"/>
      <c r="AD144" s="383"/>
      <c r="AE144" s="383"/>
      <c r="AF144" s="383"/>
      <c r="AG144" s="383"/>
      <c r="AH144" s="383"/>
      <c r="AI144" s="383"/>
      <c r="AJ144" s="383"/>
      <c r="AK144" s="383"/>
      <c r="AL144" s="383"/>
      <c r="AM144" s="383"/>
      <c r="AN144" s="383"/>
      <c r="AO144" s="383"/>
      <c r="AP144" s="383"/>
      <c r="AQ144" s="383"/>
      <c r="AR144" s="383"/>
      <c r="AS144" s="383"/>
    </row>
    <row r="145" spans="1:16384" ht="15" customHeight="1" x14ac:dyDescent="0.25">
      <c r="A145" s="352"/>
      <c r="B145" s="349"/>
      <c r="C145" s="349"/>
      <c r="D145" s="349"/>
      <c r="E145" s="683" t="s">
        <v>333</v>
      </c>
      <c r="F145" s="761" t="s">
        <v>311</v>
      </c>
      <c r="G145" s="761"/>
      <c r="H145" s="761"/>
      <c r="I145" s="761"/>
      <c r="J145" s="762"/>
      <c r="K145" s="523" t="s">
        <v>2</v>
      </c>
      <c r="L145" s="520">
        <v>5</v>
      </c>
      <c r="M145" s="673">
        <v>1</v>
      </c>
      <c r="N145" s="658">
        <f t="shared" si="17"/>
        <v>5</v>
      </c>
      <c r="O145" s="658">
        <v>1</v>
      </c>
      <c r="P145" s="521">
        <f t="shared" si="18"/>
        <v>5</v>
      </c>
      <c r="Q145" s="741" t="s">
        <v>217</v>
      </c>
      <c r="R145" s="742"/>
      <c r="S145" s="739"/>
      <c r="AA145" s="383"/>
      <c r="AB145" s="383"/>
      <c r="AC145" s="383"/>
      <c r="AD145" s="383"/>
      <c r="AE145" s="383"/>
      <c r="AF145" s="383"/>
      <c r="AG145" s="383"/>
      <c r="AH145" s="383"/>
      <c r="AI145" s="383"/>
      <c r="AJ145" s="383"/>
      <c r="AK145" s="383"/>
      <c r="AL145" s="383"/>
      <c r="AM145" s="383"/>
      <c r="AN145" s="383"/>
      <c r="AO145" s="383"/>
      <c r="AP145" s="383"/>
      <c r="AQ145" s="383"/>
      <c r="AR145" s="383"/>
      <c r="AS145" s="383"/>
    </row>
    <row r="146" spans="1:16384" ht="18" customHeight="1" thickBot="1" x14ac:dyDescent="0.3">
      <c r="A146" s="353"/>
      <c r="B146" s="354"/>
      <c r="C146" s="354"/>
      <c r="D146" s="388"/>
      <c r="E146" s="499"/>
      <c r="F146" s="411"/>
      <c r="G146" s="500"/>
      <c r="H146" s="412"/>
      <c r="I146" s="412"/>
      <c r="J146" s="501"/>
      <c r="K146" s="413"/>
      <c r="L146" s="354"/>
      <c r="M146" s="486" t="s">
        <v>171</v>
      </c>
      <c r="N146" s="487">
        <f>SUM(N137:N145)</f>
        <v>26</v>
      </c>
      <c r="O146" s="486" t="s">
        <v>172</v>
      </c>
      <c r="P146" s="488">
        <f>SUM(P137:P145)</f>
        <v>38</v>
      </c>
      <c r="Q146" s="458">
        <f>+N146/P146*10</f>
        <v>6.8421052631578947</v>
      </c>
      <c r="R146" s="489" t="str">
        <f>+IF(Q146&lt;7,"INACEPTABLE","ACEPTABLE")</f>
        <v>INACEPTABLE</v>
      </c>
      <c r="S146" s="740"/>
      <c r="AA146" s="383"/>
      <c r="AB146" s="383"/>
      <c r="AC146" s="383"/>
      <c r="AD146" s="383"/>
      <c r="AE146" s="383"/>
      <c r="AF146" s="383"/>
      <c r="AG146" s="383"/>
      <c r="AH146" s="383"/>
      <c r="AI146" s="383"/>
      <c r="AJ146" s="383"/>
      <c r="AK146" s="383"/>
      <c r="AL146" s="383"/>
      <c r="AM146" s="383"/>
      <c r="AN146" s="383"/>
      <c r="AO146" s="383"/>
      <c r="AP146" s="383"/>
      <c r="AQ146" s="383"/>
      <c r="AR146" s="383"/>
      <c r="AS146" s="383"/>
    </row>
    <row r="147" spans="1:16384" ht="18" customHeight="1" thickBot="1" x14ac:dyDescent="0.3">
      <c r="A147" s="349"/>
      <c r="B147" s="349"/>
      <c r="C147" s="349"/>
      <c r="D147" s="361"/>
      <c r="E147" s="479"/>
      <c r="F147" s="382"/>
      <c r="G147" s="480"/>
      <c r="H147" s="409"/>
      <c r="I147" s="409"/>
      <c r="J147" s="361"/>
      <c r="K147" s="410"/>
      <c r="L147" s="349"/>
      <c r="M147" s="481"/>
      <c r="N147" s="410"/>
      <c r="O147" s="481"/>
      <c r="P147" s="410"/>
      <c r="Q147" s="361"/>
      <c r="R147" s="349"/>
      <c r="AA147" s="383"/>
      <c r="AB147" s="383"/>
      <c r="AC147" s="383"/>
      <c r="AD147" s="383"/>
      <c r="AE147" s="383"/>
      <c r="AF147" s="383"/>
      <c r="AG147" s="383"/>
      <c r="AH147" s="383"/>
      <c r="AI147" s="383"/>
      <c r="AJ147" s="383"/>
      <c r="AK147" s="383"/>
      <c r="AL147" s="383"/>
      <c r="AM147" s="383"/>
      <c r="AN147" s="383"/>
      <c r="AO147" s="383"/>
      <c r="AP147" s="383"/>
      <c r="AQ147" s="383"/>
      <c r="AR147" s="383"/>
      <c r="AS147" s="383"/>
    </row>
    <row r="148" spans="1:16384" ht="18" customHeight="1" thickBot="1" x14ac:dyDescent="0.3">
      <c r="A148" s="729" t="s">
        <v>233</v>
      </c>
      <c r="B148" s="730"/>
      <c r="C148" s="730"/>
      <c r="D148" s="730"/>
      <c r="E148" s="502"/>
      <c r="F148" s="503"/>
      <c r="G148" s="504"/>
      <c r="H148" s="505"/>
      <c r="I148" s="505"/>
      <c r="J148" s="593"/>
      <c r="K148" s="598" t="s">
        <v>1</v>
      </c>
      <c r="L148" s="667" t="s">
        <v>169</v>
      </c>
      <c r="M148" s="667" t="s">
        <v>1</v>
      </c>
      <c r="N148" s="667" t="s">
        <v>168</v>
      </c>
      <c r="O148" s="667" t="s">
        <v>170</v>
      </c>
      <c r="P148" s="600" t="s">
        <v>167</v>
      </c>
      <c r="Q148" s="737" t="s">
        <v>216</v>
      </c>
      <c r="R148" s="738"/>
      <c r="S148" s="601" t="s">
        <v>211</v>
      </c>
      <c r="T148" s="383"/>
      <c r="U148" s="383"/>
      <c r="V148" s="383"/>
      <c r="W148" s="383"/>
      <c r="X148" s="383"/>
      <c r="Y148" s="383"/>
      <c r="Z148" s="383"/>
      <c r="AA148" s="383"/>
      <c r="AB148" s="383"/>
      <c r="AC148" s="383"/>
      <c r="AD148" s="383"/>
      <c r="AE148" s="383"/>
      <c r="AF148" s="383"/>
      <c r="AG148" s="383"/>
      <c r="AH148" s="383"/>
      <c r="AI148" s="383"/>
      <c r="AJ148" s="383"/>
      <c r="AK148" s="383"/>
      <c r="AL148" s="383"/>
      <c r="AM148" s="383"/>
      <c r="AN148" s="383"/>
      <c r="AO148" s="383"/>
      <c r="AP148" s="383"/>
      <c r="AQ148" s="383"/>
      <c r="AR148" s="383"/>
      <c r="AS148" s="383"/>
      <c r="CJ148" s="383"/>
      <c r="CK148" s="383"/>
      <c r="CL148" s="383"/>
      <c r="CM148" s="383"/>
      <c r="CN148" s="383"/>
      <c r="CO148" s="383"/>
      <c r="CP148" s="383"/>
      <c r="CQ148" s="383"/>
      <c r="CR148" s="383"/>
      <c r="CS148" s="383"/>
      <c r="CT148" s="383"/>
      <c r="CU148" s="383"/>
      <c r="CV148" s="383"/>
      <c r="CW148" s="383"/>
      <c r="CX148" s="383"/>
      <c r="CY148" s="383"/>
      <c r="CZ148" s="383"/>
      <c r="DA148" s="383"/>
      <c r="DB148" s="383"/>
      <c r="DC148" s="383"/>
      <c r="DD148" s="383"/>
      <c r="DE148" s="383"/>
      <c r="DF148" s="383"/>
      <c r="DG148" s="383"/>
      <c r="DH148" s="383"/>
      <c r="DI148" s="383"/>
      <c r="DJ148" s="383"/>
      <c r="DK148" s="383"/>
      <c r="DL148" s="383"/>
      <c r="DM148" s="383"/>
      <c r="DN148" s="383"/>
      <c r="DO148" s="383"/>
      <c r="DP148" s="383"/>
      <c r="DQ148" s="383"/>
      <c r="DR148" s="383"/>
      <c r="DS148" s="383"/>
      <c r="DT148" s="383"/>
      <c r="DU148" s="383"/>
      <c r="DV148" s="383"/>
      <c r="DW148" s="383"/>
      <c r="DX148" s="383"/>
      <c r="DY148" s="383"/>
      <c r="DZ148" s="383"/>
      <c r="EA148" s="383"/>
      <c r="EB148" s="383"/>
      <c r="EC148" s="383"/>
      <c r="ED148" s="383"/>
      <c r="EE148" s="383"/>
      <c r="EF148" s="383"/>
      <c r="EG148" s="383"/>
      <c r="EH148" s="383"/>
      <c r="EI148" s="383"/>
      <c r="EJ148" s="383"/>
      <c r="EK148" s="383"/>
      <c r="EL148" s="383"/>
      <c r="EM148" s="383"/>
      <c r="EN148" s="383"/>
      <c r="EO148" s="383"/>
      <c r="EP148" s="383"/>
      <c r="EQ148" s="383"/>
      <c r="ER148" s="383"/>
      <c r="ES148" s="383"/>
      <c r="ET148" s="383"/>
      <c r="EU148" s="383"/>
      <c r="EV148" s="383"/>
      <c r="EW148" s="383"/>
      <c r="EX148" s="383"/>
      <c r="EY148" s="383"/>
      <c r="EZ148" s="383"/>
      <c r="FA148" s="383"/>
      <c r="FB148" s="383"/>
      <c r="FC148" s="383"/>
      <c r="FD148" s="383"/>
      <c r="FE148" s="383"/>
      <c r="FF148" s="383"/>
      <c r="FG148" s="383"/>
      <c r="FH148" s="383"/>
      <c r="FI148" s="383"/>
      <c r="FJ148" s="383"/>
      <c r="FK148" s="383"/>
      <c r="FL148" s="383"/>
      <c r="FM148" s="383"/>
      <c r="FN148" s="383"/>
      <c r="FO148" s="383"/>
      <c r="FP148" s="383"/>
      <c r="FQ148" s="383"/>
      <c r="FR148" s="383"/>
      <c r="FS148" s="383"/>
      <c r="FT148" s="383"/>
      <c r="FU148" s="383"/>
      <c r="FV148" s="383"/>
      <c r="FW148" s="383"/>
      <c r="FX148" s="383"/>
      <c r="FY148" s="383"/>
      <c r="FZ148" s="383"/>
      <c r="GA148" s="383"/>
      <c r="GB148" s="383"/>
      <c r="GC148" s="383"/>
      <c r="GD148" s="383"/>
      <c r="GE148" s="383"/>
      <c r="GF148" s="383"/>
      <c r="GG148" s="383"/>
      <c r="GH148" s="383"/>
      <c r="GI148" s="383"/>
      <c r="GJ148" s="383"/>
      <c r="GK148" s="383"/>
      <c r="GL148" s="383"/>
      <c r="GM148" s="383"/>
      <c r="GN148" s="383"/>
      <c r="GO148" s="383"/>
      <c r="GP148" s="383"/>
      <c r="GQ148" s="383"/>
      <c r="GR148" s="383"/>
      <c r="GS148" s="383"/>
      <c r="GT148" s="383"/>
      <c r="GU148" s="383"/>
      <c r="GV148" s="383"/>
      <c r="GW148" s="383"/>
      <c r="GX148" s="383"/>
      <c r="GY148" s="383"/>
      <c r="GZ148" s="383"/>
      <c r="HA148" s="383"/>
      <c r="HB148" s="383"/>
      <c r="HC148" s="383"/>
      <c r="HD148" s="383"/>
      <c r="HE148" s="383"/>
      <c r="HF148" s="383"/>
      <c r="HG148" s="383"/>
      <c r="HH148" s="383"/>
      <c r="HI148" s="383"/>
      <c r="HJ148" s="383"/>
      <c r="HK148" s="383"/>
      <c r="HL148" s="383"/>
      <c r="HM148" s="383"/>
      <c r="HN148" s="383"/>
      <c r="HO148" s="383"/>
      <c r="HP148" s="383"/>
      <c r="HQ148" s="383"/>
      <c r="HR148" s="383"/>
      <c r="HS148" s="383"/>
      <c r="HT148" s="383"/>
      <c r="HU148" s="383"/>
      <c r="HV148" s="383"/>
      <c r="HW148" s="383"/>
      <c r="HX148" s="383"/>
      <c r="HY148" s="383"/>
      <c r="HZ148" s="383"/>
      <c r="IA148" s="383"/>
      <c r="IB148" s="383"/>
      <c r="IC148" s="383"/>
      <c r="ID148" s="383"/>
      <c r="IE148" s="383"/>
      <c r="IF148" s="383"/>
      <c r="IG148" s="383"/>
      <c r="IH148" s="383"/>
      <c r="II148" s="383"/>
      <c r="IJ148" s="383"/>
      <c r="IK148" s="383"/>
      <c r="IL148" s="383"/>
      <c r="IM148" s="383"/>
      <c r="IN148" s="383"/>
      <c r="IO148" s="383"/>
      <c r="IP148" s="383"/>
      <c r="IQ148" s="383"/>
      <c r="IR148" s="383"/>
      <c r="IS148" s="383"/>
      <c r="IT148" s="383"/>
      <c r="IU148" s="383"/>
      <c r="IV148" s="383"/>
      <c r="IW148" s="383"/>
      <c r="IX148" s="383"/>
      <c r="IY148" s="383"/>
      <c r="IZ148" s="383"/>
      <c r="JA148" s="383"/>
      <c r="JB148" s="383"/>
      <c r="JC148" s="383"/>
      <c r="JD148" s="383"/>
      <c r="JE148" s="383"/>
      <c r="JF148" s="383"/>
      <c r="JG148" s="383"/>
      <c r="JH148" s="383"/>
      <c r="JI148" s="383"/>
      <c r="JJ148" s="383"/>
      <c r="JK148" s="383"/>
      <c r="JL148" s="383"/>
      <c r="JM148" s="383"/>
      <c r="JN148" s="383"/>
      <c r="JO148" s="383"/>
      <c r="JP148" s="383"/>
      <c r="JQ148" s="383"/>
      <c r="JR148" s="383"/>
      <c r="JS148" s="383"/>
      <c r="JT148" s="383"/>
      <c r="JU148" s="383"/>
      <c r="JV148" s="383"/>
      <c r="JW148" s="383"/>
      <c r="JX148" s="383"/>
      <c r="JY148" s="383"/>
      <c r="JZ148" s="383"/>
      <c r="KA148" s="383"/>
      <c r="KB148" s="383"/>
      <c r="KC148" s="383"/>
      <c r="KD148" s="383"/>
      <c r="KE148" s="383"/>
      <c r="KF148" s="383"/>
      <c r="KG148" s="383"/>
      <c r="KH148" s="383"/>
      <c r="KI148" s="383"/>
      <c r="KJ148" s="383"/>
      <c r="KK148" s="383"/>
      <c r="KL148" s="383"/>
      <c r="KM148" s="383"/>
      <c r="KN148" s="383"/>
      <c r="KO148" s="383"/>
      <c r="KP148" s="383"/>
      <c r="KQ148" s="383"/>
      <c r="KR148" s="383"/>
      <c r="KS148" s="383"/>
      <c r="KT148" s="383"/>
      <c r="KU148" s="383"/>
    </row>
    <row r="149" spans="1:16384" x14ac:dyDescent="0.25">
      <c r="A149" s="352"/>
      <c r="B149" s="472"/>
      <c r="C149" s="473"/>
      <c r="D149" s="474"/>
      <c r="E149" s="608" t="s">
        <v>334</v>
      </c>
      <c r="F149" s="735" t="s">
        <v>137</v>
      </c>
      <c r="G149" s="735"/>
      <c r="H149" s="735"/>
      <c r="I149" s="735"/>
      <c r="J149" s="736"/>
      <c r="K149" s="597" t="s">
        <v>2</v>
      </c>
      <c r="L149" s="492">
        <v>5</v>
      </c>
      <c r="M149" s="445">
        <v>1</v>
      </c>
      <c r="N149" s="446">
        <f>+L149*M149</f>
        <v>5</v>
      </c>
      <c r="O149" s="446">
        <v>1</v>
      </c>
      <c r="P149" s="447">
        <f>+L149*O149</f>
        <v>5</v>
      </c>
      <c r="S149" s="739" t="str">
        <f>+IF(R154="INACEPTABLE","PENALIZACIÓN","ACEPTABLE")</f>
        <v>ACEPTABLE</v>
      </c>
      <c r="T149" s="490"/>
      <c r="U149" s="473"/>
      <c r="V149" s="474"/>
      <c r="W149" s="475"/>
      <c r="X149" s="361"/>
      <c r="Y149" s="471"/>
      <c r="Z149" s="472"/>
      <c r="AA149" s="473"/>
      <c r="AB149" s="474"/>
      <c r="AC149" s="475"/>
      <c r="AD149" s="361"/>
      <c r="AE149" s="471"/>
      <c r="AF149" s="472"/>
      <c r="AG149" s="473"/>
      <c r="AH149" s="474"/>
      <c r="AI149" s="475"/>
      <c r="AJ149" s="361"/>
      <c r="AK149" s="471"/>
      <c r="AL149" s="472"/>
      <c r="AM149" s="473"/>
      <c r="AN149" s="474"/>
      <c r="AO149" s="475"/>
      <c r="AP149" s="361"/>
      <c r="AQ149" s="471"/>
      <c r="AR149" s="472"/>
      <c r="AS149" s="473"/>
      <c r="AT149" s="396"/>
      <c r="AU149" s="397"/>
      <c r="AV149" s="415"/>
      <c r="AW149" s="393"/>
      <c r="AX149" s="392"/>
      <c r="AY149" s="395"/>
      <c r="AZ149" s="396"/>
      <c r="BA149" s="397"/>
      <c r="BB149" s="415"/>
      <c r="BC149" s="393"/>
      <c r="BD149" s="392"/>
      <c r="BE149" s="395"/>
      <c r="BF149" s="396"/>
      <c r="BG149" s="397"/>
      <c r="BH149" s="415"/>
      <c r="BI149" s="393"/>
      <c r="BJ149" s="392"/>
      <c r="BK149" s="395"/>
      <c r="BL149" s="396"/>
      <c r="BM149" s="397"/>
      <c r="BN149" s="415"/>
      <c r="BO149" s="393"/>
      <c r="BP149" s="392"/>
      <c r="BQ149" s="395"/>
      <c r="BR149" s="396"/>
      <c r="BS149" s="397"/>
      <c r="BT149" s="415"/>
      <c r="BU149" s="393"/>
      <c r="BV149" s="392"/>
      <c r="BW149" s="395"/>
      <c r="BX149" s="396"/>
      <c r="BY149" s="397"/>
      <c r="BZ149" s="415"/>
      <c r="CA149" s="393"/>
      <c r="CB149" s="392"/>
      <c r="CC149" s="395"/>
      <c r="CD149" s="396"/>
      <c r="CE149" s="397"/>
      <c r="CF149" s="415"/>
      <c r="CG149" s="393"/>
      <c r="CH149" s="392"/>
      <c r="CI149" s="395"/>
      <c r="CJ149" s="474"/>
      <c r="CK149" s="475"/>
      <c r="CL149" s="361"/>
      <c r="CM149" s="471"/>
      <c r="CN149" s="472"/>
      <c r="CO149" s="473"/>
      <c r="CP149" s="474"/>
      <c r="CQ149" s="475"/>
      <c r="CR149" s="361"/>
      <c r="CS149" s="471"/>
      <c r="CT149" s="472"/>
      <c r="CU149" s="473"/>
      <c r="CV149" s="474"/>
      <c r="CW149" s="475"/>
      <c r="CX149" s="361"/>
      <c r="CY149" s="471"/>
      <c r="CZ149" s="472"/>
      <c r="DA149" s="473"/>
      <c r="DB149" s="474"/>
      <c r="DC149" s="475"/>
      <c r="DD149" s="361"/>
      <c r="DE149" s="471"/>
      <c r="DF149" s="472"/>
      <c r="DG149" s="473"/>
      <c r="DH149" s="474"/>
      <c r="DI149" s="475"/>
      <c r="DJ149" s="361"/>
      <c r="DK149" s="471"/>
      <c r="DL149" s="472"/>
      <c r="DM149" s="473"/>
      <c r="DN149" s="474"/>
      <c r="DO149" s="475"/>
      <c r="DP149" s="361"/>
      <c r="DQ149" s="471"/>
      <c r="DR149" s="472"/>
      <c r="DS149" s="473"/>
      <c r="DT149" s="474"/>
      <c r="DU149" s="475"/>
      <c r="DV149" s="361"/>
      <c r="DW149" s="471"/>
      <c r="DX149" s="472"/>
      <c r="DY149" s="473"/>
      <c r="DZ149" s="474"/>
      <c r="EA149" s="475"/>
      <c r="EB149" s="361"/>
      <c r="EC149" s="471"/>
      <c r="ED149" s="472"/>
      <c r="EE149" s="473"/>
      <c r="EF149" s="474"/>
      <c r="EG149" s="475"/>
      <c r="EH149" s="361"/>
      <c r="EI149" s="471"/>
      <c r="EJ149" s="472"/>
      <c r="EK149" s="473"/>
      <c r="EL149" s="474"/>
      <c r="EM149" s="475"/>
      <c r="EN149" s="361"/>
      <c r="EO149" s="471"/>
      <c r="EP149" s="472"/>
      <c r="EQ149" s="473"/>
      <c r="ER149" s="474"/>
      <c r="ES149" s="475"/>
      <c r="ET149" s="361"/>
      <c r="EU149" s="471"/>
      <c r="EV149" s="472"/>
      <c r="EW149" s="473"/>
      <c r="EX149" s="474"/>
      <c r="EY149" s="475"/>
      <c r="EZ149" s="361"/>
      <c r="FA149" s="471"/>
      <c r="FB149" s="472"/>
      <c r="FC149" s="473"/>
      <c r="FD149" s="474"/>
      <c r="FE149" s="475"/>
      <c r="FF149" s="361"/>
      <c r="FG149" s="471"/>
      <c r="FH149" s="472"/>
      <c r="FI149" s="473"/>
      <c r="FJ149" s="474"/>
      <c r="FK149" s="475"/>
      <c r="FL149" s="361"/>
      <c r="FM149" s="471"/>
      <c r="FN149" s="472"/>
      <c r="FO149" s="473"/>
      <c r="FP149" s="474"/>
      <c r="FQ149" s="475"/>
      <c r="FR149" s="361"/>
      <c r="FS149" s="471"/>
      <c r="FT149" s="472"/>
      <c r="FU149" s="473"/>
      <c r="FV149" s="474"/>
      <c r="FW149" s="475"/>
      <c r="FX149" s="361"/>
      <c r="FY149" s="471"/>
      <c r="FZ149" s="472"/>
      <c r="GA149" s="473"/>
      <c r="GB149" s="474"/>
      <c r="GC149" s="475"/>
      <c r="GD149" s="361"/>
      <c r="GE149" s="471"/>
      <c r="GF149" s="472"/>
      <c r="GG149" s="473"/>
      <c r="GH149" s="474"/>
      <c r="GI149" s="475"/>
      <c r="GJ149" s="361"/>
      <c r="GK149" s="471"/>
      <c r="GL149" s="472"/>
      <c r="GM149" s="473"/>
      <c r="GN149" s="474"/>
      <c r="GO149" s="475"/>
      <c r="GP149" s="361"/>
      <c r="GQ149" s="471"/>
      <c r="GR149" s="472"/>
      <c r="GS149" s="473"/>
      <c r="GT149" s="474"/>
      <c r="GU149" s="475"/>
      <c r="GV149" s="361"/>
      <c r="GW149" s="471"/>
      <c r="GX149" s="472"/>
      <c r="GY149" s="473"/>
      <c r="GZ149" s="474"/>
      <c r="HA149" s="475"/>
      <c r="HB149" s="361"/>
      <c r="HC149" s="471"/>
      <c r="HD149" s="472"/>
      <c r="HE149" s="473"/>
      <c r="HF149" s="474"/>
      <c r="HG149" s="475"/>
      <c r="HH149" s="361"/>
      <c r="HI149" s="471"/>
      <c r="HJ149" s="472"/>
      <c r="HK149" s="473"/>
      <c r="HL149" s="474"/>
      <c r="HM149" s="475"/>
      <c r="HN149" s="361"/>
      <c r="HO149" s="471"/>
      <c r="HP149" s="472"/>
      <c r="HQ149" s="473"/>
      <c r="HR149" s="474"/>
      <c r="HS149" s="475"/>
      <c r="HT149" s="361"/>
      <c r="HU149" s="471"/>
      <c r="HV149" s="472"/>
      <c r="HW149" s="473"/>
      <c r="HX149" s="474"/>
      <c r="HY149" s="475"/>
      <c r="HZ149" s="361"/>
      <c r="IA149" s="471"/>
      <c r="IB149" s="472"/>
      <c r="IC149" s="473"/>
      <c r="ID149" s="474"/>
      <c r="IE149" s="475"/>
      <c r="IF149" s="361"/>
      <c r="IG149" s="471"/>
      <c r="IH149" s="472"/>
      <c r="II149" s="473"/>
      <c r="IJ149" s="474"/>
      <c r="IK149" s="475"/>
      <c r="IL149" s="361"/>
      <c r="IM149" s="471"/>
      <c r="IN149" s="472"/>
      <c r="IO149" s="473"/>
      <c r="IP149" s="474"/>
      <c r="IQ149" s="475"/>
      <c r="IR149" s="361"/>
      <c r="IS149" s="471"/>
      <c r="IT149" s="472"/>
      <c r="IU149" s="473"/>
      <c r="IV149" s="474"/>
      <c r="IW149" s="475"/>
      <c r="IX149" s="361"/>
      <c r="IY149" s="471"/>
      <c r="IZ149" s="472"/>
      <c r="JA149" s="473"/>
      <c r="JB149" s="474"/>
      <c r="JC149" s="475"/>
      <c r="JD149" s="361"/>
      <c r="JE149" s="471"/>
      <c r="JF149" s="472"/>
      <c r="JG149" s="473"/>
      <c r="JH149" s="474"/>
      <c r="JI149" s="475"/>
      <c r="JJ149" s="361"/>
      <c r="JK149" s="471"/>
      <c r="JL149" s="472"/>
      <c r="JM149" s="473"/>
      <c r="JN149" s="474"/>
      <c r="JO149" s="475"/>
      <c r="JP149" s="361"/>
      <c r="JQ149" s="471"/>
      <c r="JR149" s="472"/>
      <c r="JS149" s="473"/>
      <c r="JT149" s="474"/>
      <c r="JU149" s="475"/>
      <c r="JV149" s="361"/>
      <c r="JW149" s="471"/>
      <c r="JX149" s="472"/>
      <c r="JY149" s="473"/>
      <c r="JZ149" s="474"/>
      <c r="KA149" s="475"/>
      <c r="KB149" s="361"/>
      <c r="KC149" s="471"/>
      <c r="KD149" s="472"/>
      <c r="KE149" s="473"/>
      <c r="KF149" s="474"/>
      <c r="KG149" s="475"/>
      <c r="KH149" s="361"/>
      <c r="KI149" s="471"/>
      <c r="KJ149" s="472"/>
      <c r="KK149" s="473"/>
      <c r="KL149" s="474"/>
      <c r="KM149" s="475"/>
      <c r="KN149" s="361"/>
      <c r="KO149" s="471"/>
      <c r="KP149" s="472"/>
      <c r="KQ149" s="473"/>
      <c r="KR149" s="474"/>
      <c r="KS149" s="475"/>
      <c r="KT149" s="361"/>
      <c r="KU149" s="471"/>
      <c r="KV149" s="392"/>
      <c r="KW149" s="395"/>
      <c r="KX149" s="396"/>
      <c r="KY149" s="397"/>
      <c r="KZ149" s="415"/>
      <c r="LA149" s="393"/>
      <c r="LB149" s="392"/>
      <c r="LC149" s="395"/>
      <c r="LD149" s="396"/>
      <c r="LE149" s="397"/>
      <c r="LF149" s="415"/>
      <c r="LG149" s="393"/>
      <c r="LH149" s="392"/>
      <c r="LI149" s="395"/>
      <c r="LJ149" s="396"/>
      <c r="LK149" s="397"/>
      <c r="LL149" s="415"/>
      <c r="LM149" s="393"/>
      <c r="LN149" s="392"/>
      <c r="LO149" s="395"/>
      <c r="LP149" s="396"/>
      <c r="LQ149" s="397"/>
      <c r="LR149" s="415"/>
      <c r="LS149" s="393"/>
      <c r="LT149" s="392"/>
      <c r="LU149" s="395"/>
      <c r="LV149" s="396"/>
      <c r="LW149" s="397"/>
      <c r="LX149" s="415"/>
      <c r="LY149" s="393"/>
      <c r="LZ149" s="392"/>
      <c r="MA149" s="395"/>
      <c r="MB149" s="396"/>
      <c r="MC149" s="397"/>
      <c r="MD149" s="415"/>
      <c r="ME149" s="393"/>
      <c r="MF149" s="392"/>
      <c r="MG149" s="395"/>
      <c r="MH149" s="396"/>
      <c r="MI149" s="397"/>
      <c r="MJ149" s="415"/>
      <c r="MK149" s="393"/>
      <c r="ML149" s="392"/>
      <c r="MM149" s="395"/>
      <c r="MN149" s="396"/>
      <c r="MO149" s="397"/>
      <c r="MP149" s="415"/>
      <c r="MQ149" s="393"/>
      <c r="MR149" s="392"/>
      <c r="MS149" s="395"/>
      <c r="MT149" s="396"/>
      <c r="MU149" s="397"/>
      <c r="MV149" s="415"/>
      <c r="MW149" s="393"/>
      <c r="MX149" s="392"/>
      <c r="MY149" s="395"/>
      <c r="MZ149" s="396"/>
      <c r="NA149" s="397"/>
      <c r="NB149" s="415"/>
      <c r="NC149" s="393"/>
      <c r="ND149" s="392"/>
      <c r="NE149" s="395"/>
      <c r="NF149" s="396"/>
      <c r="NG149" s="397"/>
      <c r="NH149" s="415"/>
      <c r="NI149" s="393"/>
      <c r="NJ149" s="392"/>
      <c r="NK149" s="395"/>
      <c r="NL149" s="396"/>
      <c r="NM149" s="397"/>
      <c r="NN149" s="415"/>
      <c r="NO149" s="393"/>
      <c r="NP149" s="392"/>
      <c r="NQ149" s="395"/>
      <c r="NR149" s="396"/>
      <c r="NS149" s="397"/>
      <c r="NT149" s="415"/>
      <c r="NU149" s="393"/>
      <c r="NV149" s="392"/>
      <c r="NW149" s="395"/>
      <c r="NX149" s="396"/>
      <c r="NY149" s="397"/>
      <c r="NZ149" s="415"/>
      <c r="OA149" s="393"/>
      <c r="OB149" s="392"/>
      <c r="OC149" s="395"/>
      <c r="OD149" s="396"/>
      <c r="OE149" s="397"/>
      <c r="OF149" s="415"/>
      <c r="OG149" s="393"/>
      <c r="OH149" s="392"/>
      <c r="OI149" s="395"/>
      <c r="OJ149" s="396"/>
      <c r="OK149" s="397"/>
      <c r="OL149" s="415"/>
      <c r="OM149" s="393"/>
      <c r="ON149" s="392"/>
      <c r="OO149" s="395"/>
      <c r="OP149" s="396"/>
      <c r="OQ149" s="397"/>
      <c r="OR149" s="415"/>
      <c r="OS149" s="393"/>
      <c r="OT149" s="392"/>
      <c r="OU149" s="395"/>
      <c r="OV149" s="396"/>
      <c r="OW149" s="397"/>
      <c r="OX149" s="415"/>
      <c r="OY149" s="393"/>
      <c r="OZ149" s="392"/>
      <c r="PA149" s="395"/>
      <c r="PB149" s="396"/>
      <c r="PC149" s="397"/>
      <c r="PD149" s="415"/>
      <c r="PE149" s="393"/>
      <c r="PF149" s="392"/>
      <c r="PG149" s="395"/>
      <c r="PH149" s="396"/>
      <c r="PI149" s="397"/>
      <c r="PJ149" s="415"/>
      <c r="PK149" s="393"/>
      <c r="PL149" s="392"/>
      <c r="PM149" s="395"/>
      <c r="PN149" s="396"/>
      <c r="PO149" s="397"/>
      <c r="PP149" s="415"/>
      <c r="PQ149" s="393"/>
      <c r="PR149" s="392"/>
      <c r="PS149" s="395"/>
      <c r="PT149" s="396"/>
      <c r="PU149" s="397"/>
      <c r="PV149" s="415"/>
      <c r="PW149" s="393"/>
      <c r="PX149" s="392"/>
      <c r="PY149" s="395"/>
      <c r="PZ149" s="396"/>
      <c r="QA149" s="397"/>
      <c r="QB149" s="415"/>
      <c r="QC149" s="393"/>
      <c r="QD149" s="392"/>
      <c r="QE149" s="395"/>
      <c r="QF149" s="396"/>
      <c r="QG149" s="397"/>
      <c r="QH149" s="415"/>
      <c r="QI149" s="393"/>
      <c r="QJ149" s="392"/>
      <c r="QK149" s="395"/>
      <c r="QL149" s="396"/>
      <c r="QM149" s="397"/>
      <c r="QN149" s="415"/>
      <c r="QO149" s="393"/>
      <c r="QP149" s="392"/>
      <c r="QQ149" s="395"/>
      <c r="QR149" s="396"/>
      <c r="QS149" s="397"/>
      <c r="QT149" s="415"/>
      <c r="QU149" s="393"/>
      <c r="QV149" s="392"/>
      <c r="QW149" s="395"/>
      <c r="QX149" s="396"/>
      <c r="QY149" s="397"/>
      <c r="QZ149" s="415"/>
      <c r="RA149" s="393"/>
      <c r="RB149" s="392"/>
      <c r="RC149" s="395"/>
      <c r="RD149" s="396"/>
      <c r="RE149" s="397"/>
      <c r="RF149" s="415"/>
      <c r="RG149" s="393"/>
      <c r="RH149" s="392"/>
      <c r="RI149" s="395"/>
      <c r="RJ149" s="396"/>
      <c r="RK149" s="397"/>
      <c r="RL149" s="415"/>
      <c r="RM149" s="393"/>
      <c r="RN149" s="392"/>
      <c r="RO149" s="395"/>
      <c r="RP149" s="396"/>
      <c r="RQ149" s="397"/>
      <c r="RR149" s="415"/>
      <c r="RS149" s="393"/>
      <c r="RT149" s="392"/>
      <c r="RU149" s="395"/>
      <c r="RV149" s="396"/>
      <c r="RW149" s="397"/>
      <c r="RX149" s="415"/>
      <c r="RY149" s="393"/>
      <c r="RZ149" s="392"/>
      <c r="SA149" s="395"/>
      <c r="SB149" s="396"/>
      <c r="SC149" s="397"/>
      <c r="SD149" s="415"/>
      <c r="SE149" s="393"/>
      <c r="SF149" s="392"/>
      <c r="SG149" s="395"/>
      <c r="SH149" s="396"/>
      <c r="SI149" s="397"/>
      <c r="SJ149" s="415"/>
      <c r="SK149" s="393"/>
      <c r="SL149" s="392"/>
      <c r="SM149" s="395"/>
      <c r="SN149" s="396"/>
      <c r="SO149" s="397"/>
      <c r="SP149" s="415"/>
      <c r="SQ149" s="393"/>
      <c r="SR149" s="392"/>
      <c r="SS149" s="395"/>
      <c r="ST149" s="396"/>
      <c r="SU149" s="397"/>
      <c r="SV149" s="415"/>
      <c r="SW149" s="393"/>
      <c r="SX149" s="392"/>
      <c r="SY149" s="395"/>
      <c r="SZ149" s="396"/>
      <c r="TA149" s="397"/>
      <c r="TB149" s="415"/>
      <c r="TC149" s="393"/>
      <c r="TD149" s="392"/>
      <c r="TE149" s="395"/>
      <c r="TF149" s="396"/>
      <c r="TG149" s="397"/>
      <c r="TH149" s="415"/>
      <c r="TI149" s="393"/>
      <c r="TJ149" s="392"/>
      <c r="TK149" s="395"/>
      <c r="TL149" s="396"/>
      <c r="TM149" s="397"/>
      <c r="TN149" s="415"/>
      <c r="TO149" s="393"/>
      <c r="TP149" s="392"/>
      <c r="TQ149" s="395"/>
      <c r="TR149" s="396"/>
      <c r="TS149" s="397"/>
      <c r="TT149" s="415"/>
      <c r="TU149" s="393"/>
      <c r="TV149" s="392"/>
      <c r="TW149" s="395"/>
      <c r="TX149" s="396"/>
      <c r="TY149" s="397"/>
      <c r="TZ149" s="415"/>
      <c r="UA149" s="393"/>
      <c r="UB149" s="392"/>
      <c r="UC149" s="395"/>
      <c r="UD149" s="396"/>
      <c r="UE149" s="397"/>
      <c r="UF149" s="415"/>
      <c r="UG149" s="393"/>
      <c r="UH149" s="392"/>
      <c r="UI149" s="395"/>
      <c r="UJ149" s="396"/>
      <c r="UK149" s="397"/>
      <c r="UL149" s="415"/>
      <c r="UM149" s="393"/>
      <c r="UN149" s="392"/>
      <c r="UO149" s="395"/>
      <c r="UP149" s="396"/>
      <c r="UQ149" s="397"/>
      <c r="UR149" s="415"/>
      <c r="US149" s="393"/>
      <c r="UT149" s="392"/>
      <c r="UU149" s="395"/>
      <c r="UV149" s="396"/>
      <c r="UW149" s="397"/>
      <c r="UX149" s="415"/>
      <c r="UY149" s="393"/>
      <c r="UZ149" s="392"/>
      <c r="VA149" s="395"/>
      <c r="VB149" s="396"/>
      <c r="VC149" s="397"/>
      <c r="VD149" s="415"/>
      <c r="VE149" s="393"/>
      <c r="VF149" s="392"/>
      <c r="VG149" s="395"/>
      <c r="VH149" s="396"/>
      <c r="VI149" s="397"/>
      <c r="VJ149" s="415"/>
      <c r="VK149" s="393"/>
      <c r="VL149" s="392"/>
      <c r="VM149" s="395"/>
      <c r="VN149" s="396"/>
      <c r="VO149" s="397"/>
      <c r="VP149" s="415"/>
      <c r="VQ149" s="393"/>
      <c r="VR149" s="392"/>
      <c r="VS149" s="395"/>
      <c r="VT149" s="396"/>
      <c r="VU149" s="397"/>
      <c r="VV149" s="415"/>
      <c r="VW149" s="393"/>
      <c r="VX149" s="392"/>
      <c r="VY149" s="395"/>
      <c r="VZ149" s="396"/>
      <c r="WA149" s="397"/>
      <c r="WB149" s="415"/>
      <c r="WC149" s="393"/>
      <c r="WD149" s="392"/>
      <c r="WE149" s="395"/>
      <c r="WF149" s="396"/>
      <c r="WG149" s="397"/>
      <c r="WH149" s="415"/>
      <c r="WI149" s="393"/>
      <c r="WJ149" s="392"/>
      <c r="WK149" s="395"/>
      <c r="WL149" s="396"/>
      <c r="WM149" s="397"/>
      <c r="WN149" s="415"/>
      <c r="WO149" s="393"/>
      <c r="WP149" s="392"/>
      <c r="WQ149" s="395"/>
      <c r="WR149" s="396"/>
      <c r="WS149" s="397"/>
      <c r="WT149" s="415"/>
      <c r="WU149" s="393"/>
      <c r="WV149" s="392"/>
      <c r="WW149" s="395"/>
      <c r="WX149" s="396"/>
      <c r="WY149" s="397"/>
      <c r="WZ149" s="415"/>
      <c r="XA149" s="393"/>
      <c r="XB149" s="392"/>
      <c r="XC149" s="395"/>
      <c r="XD149" s="396"/>
      <c r="XE149" s="397"/>
      <c r="XF149" s="415"/>
      <c r="XG149" s="393"/>
      <c r="XH149" s="392"/>
      <c r="XI149" s="395"/>
      <c r="XJ149" s="396"/>
      <c r="XK149" s="397"/>
      <c r="XL149" s="415"/>
      <c r="XM149" s="393"/>
      <c r="XN149" s="392"/>
      <c r="XO149" s="395"/>
      <c r="XP149" s="396"/>
      <c r="XQ149" s="397"/>
      <c r="XR149" s="415"/>
      <c r="XS149" s="393"/>
      <c r="XT149" s="392"/>
      <c r="XU149" s="395"/>
      <c r="XV149" s="396"/>
      <c r="XW149" s="397"/>
      <c r="XX149" s="415"/>
      <c r="XY149" s="393"/>
      <c r="XZ149" s="392"/>
      <c r="YA149" s="395"/>
      <c r="YB149" s="396"/>
      <c r="YC149" s="397"/>
      <c r="YD149" s="415"/>
      <c r="YE149" s="393"/>
      <c r="YF149" s="392"/>
      <c r="YG149" s="395"/>
      <c r="YH149" s="396"/>
      <c r="YI149" s="397"/>
      <c r="YJ149" s="415"/>
      <c r="YK149" s="393"/>
      <c r="YL149" s="392"/>
      <c r="YM149" s="395"/>
      <c r="YN149" s="396"/>
      <c r="YO149" s="397"/>
      <c r="YP149" s="415"/>
      <c r="YQ149" s="393"/>
      <c r="YR149" s="392"/>
      <c r="YS149" s="395"/>
      <c r="YT149" s="396"/>
      <c r="YU149" s="397"/>
      <c r="YV149" s="415"/>
      <c r="YW149" s="393"/>
      <c r="YX149" s="392"/>
      <c r="YY149" s="395"/>
      <c r="YZ149" s="396"/>
      <c r="ZA149" s="397"/>
      <c r="ZB149" s="415"/>
      <c r="ZC149" s="393"/>
      <c r="ZD149" s="392"/>
      <c r="ZE149" s="395"/>
      <c r="ZF149" s="396"/>
      <c r="ZG149" s="397"/>
      <c r="ZH149" s="415"/>
      <c r="ZI149" s="393"/>
      <c r="ZJ149" s="392"/>
      <c r="ZK149" s="395"/>
      <c r="ZL149" s="396"/>
      <c r="ZM149" s="397"/>
      <c r="ZN149" s="415"/>
      <c r="ZO149" s="393"/>
      <c r="ZP149" s="392"/>
      <c r="ZQ149" s="395"/>
      <c r="ZR149" s="396"/>
      <c r="ZS149" s="397"/>
      <c r="ZT149" s="415"/>
      <c r="ZU149" s="393"/>
      <c r="ZV149" s="392"/>
      <c r="ZW149" s="395"/>
      <c r="ZX149" s="396"/>
      <c r="ZY149" s="397"/>
      <c r="ZZ149" s="415"/>
      <c r="AAA149" s="393"/>
      <c r="AAB149" s="392"/>
      <c r="AAC149" s="395"/>
      <c r="AAD149" s="396"/>
      <c r="AAE149" s="397"/>
      <c r="AAF149" s="415"/>
      <c r="AAG149" s="393"/>
      <c r="AAH149" s="392"/>
      <c r="AAI149" s="395"/>
      <c r="AAJ149" s="396"/>
      <c r="AAK149" s="397"/>
      <c r="AAL149" s="415"/>
      <c r="AAM149" s="393"/>
      <c r="AAN149" s="392"/>
      <c r="AAO149" s="395"/>
      <c r="AAP149" s="396"/>
      <c r="AAQ149" s="397"/>
      <c r="AAR149" s="415"/>
      <c r="AAS149" s="393"/>
      <c r="AAT149" s="392"/>
      <c r="AAU149" s="395"/>
      <c r="AAV149" s="396"/>
      <c r="AAW149" s="397"/>
      <c r="AAX149" s="415"/>
      <c r="AAY149" s="393"/>
      <c r="AAZ149" s="392"/>
      <c r="ABA149" s="395"/>
      <c r="ABB149" s="396"/>
      <c r="ABC149" s="397"/>
      <c r="ABD149" s="415"/>
      <c r="ABE149" s="393"/>
      <c r="ABF149" s="392"/>
      <c r="ABG149" s="395"/>
      <c r="ABH149" s="396"/>
      <c r="ABI149" s="397"/>
      <c r="ABJ149" s="415"/>
      <c r="ABK149" s="393"/>
      <c r="ABL149" s="392"/>
      <c r="ABM149" s="395"/>
      <c r="ABN149" s="396"/>
      <c r="ABO149" s="397"/>
      <c r="ABP149" s="415"/>
      <c r="ABQ149" s="393"/>
      <c r="ABR149" s="392"/>
      <c r="ABS149" s="395"/>
      <c r="ABT149" s="396"/>
      <c r="ABU149" s="397"/>
      <c r="ABV149" s="415"/>
      <c r="ABW149" s="393"/>
      <c r="ABX149" s="392"/>
      <c r="ABY149" s="395"/>
      <c r="ABZ149" s="396"/>
      <c r="ACA149" s="397"/>
      <c r="ACB149" s="415"/>
      <c r="ACC149" s="393"/>
      <c r="ACD149" s="392"/>
      <c r="ACE149" s="395"/>
      <c r="ACF149" s="396"/>
      <c r="ACG149" s="397"/>
      <c r="ACH149" s="415"/>
      <c r="ACI149" s="393"/>
      <c r="ACJ149" s="392"/>
      <c r="ACK149" s="395"/>
      <c r="ACL149" s="396"/>
      <c r="ACM149" s="397"/>
      <c r="ACN149" s="415"/>
      <c r="ACO149" s="393"/>
      <c r="ACP149" s="392"/>
      <c r="ACQ149" s="395"/>
      <c r="ACR149" s="396"/>
      <c r="ACS149" s="397"/>
      <c r="ACT149" s="415"/>
      <c r="ACU149" s="393"/>
      <c r="ACV149" s="392"/>
      <c r="ACW149" s="395"/>
      <c r="ACX149" s="396"/>
      <c r="ACY149" s="397"/>
      <c r="ACZ149" s="415"/>
      <c r="ADA149" s="393"/>
      <c r="ADB149" s="392"/>
      <c r="ADC149" s="395"/>
      <c r="ADD149" s="396"/>
      <c r="ADE149" s="397"/>
      <c r="ADF149" s="415"/>
      <c r="ADG149" s="393"/>
      <c r="ADH149" s="392"/>
      <c r="ADI149" s="395"/>
      <c r="ADJ149" s="396"/>
      <c r="ADK149" s="397"/>
      <c r="ADL149" s="415"/>
      <c r="ADM149" s="393"/>
      <c r="ADN149" s="392"/>
      <c r="ADO149" s="395"/>
      <c r="ADP149" s="396"/>
      <c r="ADQ149" s="397"/>
      <c r="ADR149" s="415"/>
      <c r="ADS149" s="393"/>
      <c r="ADT149" s="392"/>
      <c r="ADU149" s="395"/>
      <c r="ADV149" s="396"/>
      <c r="ADW149" s="397"/>
      <c r="ADX149" s="415"/>
      <c r="ADY149" s="393"/>
      <c r="ADZ149" s="392"/>
      <c r="AEA149" s="395"/>
      <c r="AEB149" s="396"/>
      <c r="AEC149" s="397"/>
      <c r="AED149" s="415"/>
      <c r="AEE149" s="393"/>
      <c r="AEF149" s="392"/>
      <c r="AEG149" s="395"/>
      <c r="AEH149" s="396"/>
      <c r="AEI149" s="397"/>
      <c r="AEJ149" s="415"/>
      <c r="AEK149" s="393"/>
      <c r="AEL149" s="392"/>
      <c r="AEM149" s="395"/>
      <c r="AEN149" s="396"/>
      <c r="AEO149" s="397"/>
      <c r="AEP149" s="415"/>
      <c r="AEQ149" s="393"/>
      <c r="AER149" s="392"/>
      <c r="AES149" s="395"/>
      <c r="AET149" s="396"/>
      <c r="AEU149" s="397"/>
      <c r="AEV149" s="415"/>
      <c r="AEW149" s="393"/>
      <c r="AEX149" s="392"/>
      <c r="AEY149" s="395"/>
      <c r="AEZ149" s="396"/>
      <c r="AFA149" s="397"/>
      <c r="AFB149" s="415"/>
      <c r="AFC149" s="393"/>
      <c r="AFD149" s="392"/>
      <c r="AFE149" s="395"/>
      <c r="AFF149" s="396"/>
      <c r="AFG149" s="397"/>
      <c r="AFH149" s="415"/>
      <c r="AFI149" s="393"/>
      <c r="AFJ149" s="392"/>
      <c r="AFK149" s="395"/>
      <c r="AFL149" s="396"/>
      <c r="AFM149" s="397"/>
      <c r="AFN149" s="415"/>
      <c r="AFO149" s="393"/>
      <c r="AFP149" s="392"/>
      <c r="AFQ149" s="395"/>
      <c r="AFR149" s="396"/>
      <c r="AFS149" s="397"/>
      <c r="AFT149" s="415"/>
      <c r="AFU149" s="393"/>
      <c r="AFV149" s="392"/>
      <c r="AFW149" s="395"/>
      <c r="AFX149" s="396"/>
      <c r="AFY149" s="397"/>
      <c r="AFZ149" s="415"/>
      <c r="AGA149" s="393"/>
      <c r="AGB149" s="392"/>
      <c r="AGC149" s="395"/>
      <c r="AGD149" s="396"/>
      <c r="AGE149" s="397"/>
      <c r="AGF149" s="415"/>
      <c r="AGG149" s="393"/>
      <c r="AGH149" s="392"/>
      <c r="AGI149" s="395"/>
      <c r="AGJ149" s="396"/>
      <c r="AGK149" s="397"/>
      <c r="AGL149" s="415"/>
      <c r="AGM149" s="393"/>
      <c r="AGN149" s="392"/>
      <c r="AGO149" s="395"/>
      <c r="AGP149" s="396"/>
      <c r="AGQ149" s="397"/>
      <c r="AGR149" s="415"/>
      <c r="AGS149" s="393"/>
      <c r="AGT149" s="392"/>
      <c r="AGU149" s="395"/>
      <c r="AGV149" s="396"/>
      <c r="AGW149" s="397"/>
      <c r="AGX149" s="415"/>
      <c r="AGY149" s="393"/>
      <c r="AGZ149" s="392"/>
      <c r="AHA149" s="395"/>
      <c r="AHB149" s="396"/>
      <c r="AHC149" s="397"/>
      <c r="AHD149" s="415"/>
      <c r="AHE149" s="393"/>
      <c r="AHF149" s="392"/>
      <c r="AHG149" s="395"/>
      <c r="AHH149" s="396"/>
      <c r="AHI149" s="397"/>
      <c r="AHJ149" s="415"/>
      <c r="AHK149" s="393"/>
      <c r="AHL149" s="392"/>
      <c r="AHM149" s="395"/>
      <c r="AHN149" s="396"/>
      <c r="AHO149" s="397"/>
      <c r="AHP149" s="415"/>
      <c r="AHQ149" s="393"/>
      <c r="AHR149" s="392"/>
      <c r="AHS149" s="395"/>
      <c r="AHT149" s="396"/>
      <c r="AHU149" s="397"/>
      <c r="AHV149" s="415"/>
      <c r="AHW149" s="393"/>
      <c r="AHX149" s="392"/>
      <c r="AHY149" s="395"/>
      <c r="AHZ149" s="396"/>
      <c r="AIA149" s="397"/>
      <c r="AIB149" s="415"/>
      <c r="AIC149" s="393"/>
      <c r="AID149" s="392"/>
      <c r="AIE149" s="395"/>
      <c r="AIF149" s="396"/>
      <c r="AIG149" s="397"/>
      <c r="AIH149" s="415"/>
      <c r="AII149" s="393"/>
      <c r="AIJ149" s="392"/>
      <c r="AIK149" s="395"/>
      <c r="AIL149" s="396"/>
      <c r="AIM149" s="397"/>
      <c r="AIN149" s="415"/>
      <c r="AIO149" s="393"/>
      <c r="AIP149" s="392"/>
      <c r="AIQ149" s="395"/>
      <c r="AIR149" s="396"/>
      <c r="AIS149" s="397"/>
      <c r="AIT149" s="415"/>
      <c r="AIU149" s="393"/>
      <c r="AIV149" s="392"/>
      <c r="AIW149" s="395"/>
      <c r="AIX149" s="396"/>
      <c r="AIY149" s="397"/>
      <c r="AIZ149" s="415"/>
      <c r="AJA149" s="393"/>
      <c r="AJB149" s="392"/>
      <c r="AJC149" s="395"/>
      <c r="AJD149" s="396"/>
      <c r="AJE149" s="397"/>
      <c r="AJF149" s="415"/>
      <c r="AJG149" s="393"/>
      <c r="AJH149" s="392"/>
      <c r="AJI149" s="395"/>
      <c r="AJJ149" s="396"/>
      <c r="AJK149" s="397"/>
      <c r="AJL149" s="415"/>
      <c r="AJM149" s="393"/>
      <c r="AJN149" s="392"/>
      <c r="AJO149" s="395"/>
      <c r="AJP149" s="396"/>
      <c r="AJQ149" s="397"/>
      <c r="AJR149" s="415"/>
      <c r="AJS149" s="393"/>
      <c r="AJT149" s="392"/>
      <c r="AJU149" s="395"/>
      <c r="AJV149" s="396"/>
      <c r="AJW149" s="397"/>
      <c r="AJX149" s="415"/>
      <c r="AJY149" s="393"/>
      <c r="AJZ149" s="392"/>
      <c r="AKA149" s="395"/>
      <c r="AKB149" s="396"/>
      <c r="AKC149" s="397"/>
      <c r="AKD149" s="415"/>
      <c r="AKE149" s="393"/>
      <c r="AKF149" s="392"/>
      <c r="AKG149" s="395"/>
      <c r="AKH149" s="396"/>
      <c r="AKI149" s="397"/>
      <c r="AKJ149" s="415"/>
      <c r="AKK149" s="393"/>
      <c r="AKL149" s="392"/>
      <c r="AKM149" s="395"/>
      <c r="AKN149" s="396"/>
      <c r="AKO149" s="397"/>
      <c r="AKP149" s="415"/>
      <c r="AKQ149" s="393"/>
      <c r="AKR149" s="392"/>
      <c r="AKS149" s="395"/>
      <c r="AKT149" s="396"/>
      <c r="AKU149" s="397"/>
      <c r="AKV149" s="415"/>
      <c r="AKW149" s="393"/>
      <c r="AKX149" s="392"/>
      <c r="AKY149" s="395"/>
      <c r="AKZ149" s="396"/>
      <c r="ALA149" s="397"/>
      <c r="ALB149" s="415"/>
      <c r="ALC149" s="393"/>
      <c r="ALD149" s="392"/>
      <c r="ALE149" s="395"/>
      <c r="ALF149" s="396"/>
      <c r="ALG149" s="397"/>
      <c r="ALH149" s="415"/>
      <c r="ALI149" s="393"/>
      <c r="ALJ149" s="392"/>
      <c r="ALK149" s="395"/>
      <c r="ALL149" s="396"/>
      <c r="ALM149" s="397"/>
      <c r="ALN149" s="415"/>
      <c r="ALO149" s="393"/>
      <c r="ALP149" s="392"/>
      <c r="ALQ149" s="395"/>
      <c r="ALR149" s="396"/>
      <c r="ALS149" s="397"/>
      <c r="ALT149" s="415"/>
      <c r="ALU149" s="393"/>
      <c r="ALV149" s="392"/>
      <c r="ALW149" s="395"/>
      <c r="ALX149" s="396"/>
      <c r="ALY149" s="397"/>
      <c r="ALZ149" s="415"/>
      <c r="AMA149" s="393"/>
      <c r="AMB149" s="392"/>
      <c r="AMC149" s="395"/>
      <c r="AMD149" s="396"/>
      <c r="AME149" s="397"/>
      <c r="AMF149" s="415"/>
      <c r="AMG149" s="393"/>
      <c r="AMH149" s="392"/>
      <c r="AMI149" s="395"/>
      <c r="AMJ149" s="396"/>
      <c r="AMK149" s="397"/>
      <c r="AML149" s="415"/>
      <c r="AMM149" s="393"/>
      <c r="AMN149" s="392"/>
      <c r="AMO149" s="395"/>
      <c r="AMP149" s="396"/>
      <c r="AMQ149" s="397"/>
      <c r="AMR149" s="415"/>
      <c r="AMS149" s="393"/>
      <c r="AMT149" s="392"/>
      <c r="AMU149" s="395"/>
      <c r="AMV149" s="396"/>
      <c r="AMW149" s="397"/>
      <c r="AMX149" s="415"/>
      <c r="AMY149" s="393"/>
      <c r="AMZ149" s="392"/>
      <c r="ANA149" s="395"/>
      <c r="ANB149" s="396"/>
      <c r="ANC149" s="397"/>
      <c r="AND149" s="415"/>
      <c r="ANE149" s="393"/>
      <c r="ANF149" s="392"/>
      <c r="ANG149" s="395"/>
      <c r="ANH149" s="396"/>
      <c r="ANI149" s="397"/>
      <c r="ANJ149" s="415"/>
      <c r="ANK149" s="393"/>
      <c r="ANL149" s="392"/>
      <c r="ANM149" s="395"/>
      <c r="ANN149" s="396"/>
      <c r="ANO149" s="397"/>
      <c r="ANP149" s="415"/>
      <c r="ANQ149" s="393"/>
      <c r="ANR149" s="392"/>
      <c r="ANS149" s="395"/>
      <c r="ANT149" s="396"/>
      <c r="ANU149" s="397"/>
      <c r="ANV149" s="415"/>
      <c r="ANW149" s="393"/>
      <c r="ANX149" s="392"/>
      <c r="ANY149" s="395"/>
      <c r="ANZ149" s="396"/>
      <c r="AOA149" s="397"/>
      <c r="AOB149" s="415"/>
      <c r="AOC149" s="393"/>
      <c r="AOD149" s="392"/>
      <c r="AOE149" s="395"/>
      <c r="AOF149" s="396"/>
      <c r="AOG149" s="397"/>
      <c r="AOH149" s="415"/>
      <c r="AOI149" s="393"/>
      <c r="AOJ149" s="392"/>
      <c r="AOK149" s="395"/>
      <c r="AOL149" s="396"/>
      <c r="AOM149" s="397"/>
      <c r="AON149" s="415"/>
      <c r="AOO149" s="393"/>
      <c r="AOP149" s="392"/>
      <c r="AOQ149" s="395"/>
      <c r="AOR149" s="396"/>
      <c r="AOS149" s="397"/>
      <c r="AOT149" s="415"/>
      <c r="AOU149" s="393"/>
      <c r="AOV149" s="392"/>
      <c r="AOW149" s="395"/>
      <c r="AOX149" s="396"/>
      <c r="AOY149" s="397"/>
      <c r="AOZ149" s="415"/>
      <c r="APA149" s="393"/>
      <c r="APB149" s="392"/>
      <c r="APC149" s="395"/>
      <c r="APD149" s="396"/>
      <c r="APE149" s="397"/>
      <c r="APF149" s="415"/>
      <c r="APG149" s="393"/>
      <c r="APH149" s="392"/>
      <c r="API149" s="395"/>
      <c r="APJ149" s="396"/>
      <c r="APK149" s="397"/>
      <c r="APL149" s="415"/>
      <c r="APM149" s="393"/>
      <c r="APN149" s="392"/>
      <c r="APO149" s="395"/>
      <c r="APP149" s="396"/>
      <c r="APQ149" s="397"/>
      <c r="APR149" s="415"/>
      <c r="APS149" s="393"/>
      <c r="APT149" s="392"/>
      <c r="APU149" s="395"/>
      <c r="APV149" s="396"/>
      <c r="APW149" s="397"/>
      <c r="APX149" s="415"/>
      <c r="APY149" s="393"/>
      <c r="APZ149" s="392"/>
      <c r="AQA149" s="395"/>
      <c r="AQB149" s="396"/>
      <c r="AQC149" s="397"/>
      <c r="AQD149" s="415"/>
      <c r="AQE149" s="393"/>
      <c r="AQF149" s="392"/>
      <c r="AQG149" s="395"/>
      <c r="AQH149" s="396"/>
      <c r="AQI149" s="397"/>
      <c r="AQJ149" s="415"/>
      <c r="AQK149" s="393"/>
      <c r="AQL149" s="392"/>
      <c r="AQM149" s="395"/>
      <c r="AQN149" s="396"/>
      <c r="AQO149" s="397"/>
      <c r="AQP149" s="415"/>
      <c r="AQQ149" s="393"/>
      <c r="AQR149" s="392"/>
      <c r="AQS149" s="395"/>
      <c r="AQT149" s="396"/>
      <c r="AQU149" s="397"/>
      <c r="AQV149" s="415"/>
      <c r="AQW149" s="393"/>
      <c r="AQX149" s="392"/>
      <c r="AQY149" s="395"/>
      <c r="AQZ149" s="396"/>
      <c r="ARA149" s="397"/>
      <c r="ARB149" s="415"/>
      <c r="ARC149" s="393"/>
      <c r="ARD149" s="392"/>
      <c r="ARE149" s="395"/>
      <c r="ARF149" s="396"/>
      <c r="ARG149" s="397"/>
      <c r="ARH149" s="415"/>
      <c r="ARI149" s="393"/>
      <c r="ARJ149" s="392"/>
      <c r="ARK149" s="395"/>
      <c r="ARL149" s="396"/>
      <c r="ARM149" s="397"/>
      <c r="ARN149" s="415"/>
      <c r="ARO149" s="393"/>
      <c r="ARP149" s="392"/>
      <c r="ARQ149" s="395"/>
      <c r="ARR149" s="396"/>
      <c r="ARS149" s="397"/>
      <c r="ART149" s="415"/>
      <c r="ARU149" s="393"/>
      <c r="ARV149" s="392"/>
      <c r="ARW149" s="395"/>
      <c r="ARX149" s="396"/>
      <c r="ARY149" s="397"/>
      <c r="ARZ149" s="415"/>
      <c r="ASA149" s="393"/>
      <c r="ASB149" s="392"/>
      <c r="ASC149" s="395"/>
      <c r="ASD149" s="396"/>
      <c r="ASE149" s="397"/>
      <c r="ASF149" s="415"/>
      <c r="ASG149" s="393"/>
      <c r="ASH149" s="392"/>
      <c r="ASI149" s="395"/>
      <c r="ASJ149" s="396"/>
      <c r="ASK149" s="397"/>
      <c r="ASL149" s="415"/>
      <c r="ASM149" s="393"/>
      <c r="ASN149" s="392"/>
      <c r="ASO149" s="395"/>
      <c r="ASP149" s="396"/>
      <c r="ASQ149" s="397"/>
      <c r="ASR149" s="415"/>
      <c r="ASS149" s="393"/>
      <c r="AST149" s="392"/>
      <c r="ASU149" s="395"/>
      <c r="ASV149" s="396"/>
      <c r="ASW149" s="397"/>
      <c r="ASX149" s="415"/>
      <c r="ASY149" s="393"/>
      <c r="ASZ149" s="392"/>
      <c r="ATA149" s="395"/>
      <c r="ATB149" s="396"/>
      <c r="ATC149" s="397"/>
      <c r="ATD149" s="415"/>
      <c r="ATE149" s="393"/>
      <c r="ATF149" s="392"/>
      <c r="ATG149" s="395"/>
      <c r="ATH149" s="396"/>
      <c r="ATI149" s="397"/>
      <c r="ATJ149" s="415"/>
      <c r="ATK149" s="393"/>
      <c r="ATL149" s="392"/>
      <c r="ATM149" s="395"/>
      <c r="ATN149" s="396"/>
      <c r="ATO149" s="397"/>
      <c r="ATP149" s="415"/>
      <c r="ATQ149" s="393"/>
      <c r="ATR149" s="392"/>
      <c r="ATS149" s="395"/>
      <c r="ATT149" s="396"/>
      <c r="ATU149" s="397"/>
      <c r="ATV149" s="415"/>
      <c r="ATW149" s="393"/>
      <c r="ATX149" s="392"/>
      <c r="ATY149" s="395"/>
      <c r="ATZ149" s="396"/>
      <c r="AUA149" s="397"/>
      <c r="AUB149" s="415"/>
      <c r="AUC149" s="393"/>
      <c r="AUD149" s="392"/>
      <c r="AUE149" s="395"/>
      <c r="AUF149" s="396"/>
      <c r="AUG149" s="397"/>
      <c r="AUH149" s="415"/>
      <c r="AUI149" s="393"/>
      <c r="AUJ149" s="392"/>
      <c r="AUK149" s="395"/>
      <c r="AUL149" s="396"/>
      <c r="AUM149" s="397"/>
      <c r="AUN149" s="415"/>
      <c r="AUO149" s="393"/>
      <c r="AUP149" s="392"/>
      <c r="AUQ149" s="395"/>
      <c r="AUR149" s="396"/>
      <c r="AUS149" s="397"/>
      <c r="AUT149" s="415"/>
      <c r="AUU149" s="393"/>
      <c r="AUV149" s="392"/>
      <c r="AUW149" s="395"/>
      <c r="AUX149" s="396"/>
      <c r="AUY149" s="397"/>
      <c r="AUZ149" s="415"/>
      <c r="AVA149" s="393"/>
      <c r="AVB149" s="392"/>
      <c r="AVC149" s="395"/>
      <c r="AVD149" s="396"/>
      <c r="AVE149" s="397"/>
      <c r="AVF149" s="415"/>
      <c r="AVG149" s="393"/>
      <c r="AVH149" s="392"/>
      <c r="AVI149" s="395"/>
      <c r="AVJ149" s="396"/>
      <c r="AVK149" s="397"/>
      <c r="AVL149" s="415"/>
      <c r="AVM149" s="393"/>
      <c r="AVN149" s="392"/>
      <c r="AVO149" s="395"/>
      <c r="AVP149" s="396"/>
      <c r="AVQ149" s="397"/>
      <c r="AVR149" s="415"/>
      <c r="AVS149" s="393"/>
      <c r="AVT149" s="392"/>
      <c r="AVU149" s="395"/>
      <c r="AVV149" s="396"/>
      <c r="AVW149" s="397"/>
      <c r="AVX149" s="415"/>
      <c r="AVY149" s="393"/>
      <c r="AVZ149" s="392"/>
      <c r="AWA149" s="395"/>
      <c r="AWB149" s="396"/>
      <c r="AWC149" s="397"/>
      <c r="AWD149" s="415"/>
      <c r="AWE149" s="393"/>
      <c r="AWF149" s="392"/>
      <c r="AWG149" s="395"/>
      <c r="AWH149" s="396"/>
      <c r="AWI149" s="397"/>
      <c r="AWJ149" s="415"/>
      <c r="AWK149" s="393"/>
      <c r="AWL149" s="392"/>
      <c r="AWM149" s="395"/>
      <c r="AWN149" s="396"/>
      <c r="AWO149" s="397"/>
      <c r="AWP149" s="415"/>
      <c r="AWQ149" s="393"/>
      <c r="AWR149" s="392"/>
      <c r="AWS149" s="395"/>
      <c r="AWT149" s="396"/>
      <c r="AWU149" s="397"/>
      <c r="AWV149" s="415"/>
      <c r="AWW149" s="393"/>
      <c r="AWX149" s="392"/>
      <c r="AWY149" s="395"/>
      <c r="AWZ149" s="396"/>
      <c r="AXA149" s="397"/>
      <c r="AXB149" s="415"/>
      <c r="AXC149" s="393"/>
      <c r="AXD149" s="392"/>
      <c r="AXE149" s="395"/>
      <c r="AXF149" s="396"/>
      <c r="AXG149" s="397"/>
      <c r="AXH149" s="415"/>
      <c r="AXI149" s="393"/>
      <c r="AXJ149" s="392"/>
      <c r="AXK149" s="395"/>
      <c r="AXL149" s="396"/>
      <c r="AXM149" s="397"/>
      <c r="AXN149" s="415"/>
      <c r="AXO149" s="393"/>
      <c r="AXP149" s="392"/>
      <c r="AXQ149" s="395"/>
      <c r="AXR149" s="396"/>
      <c r="AXS149" s="397"/>
      <c r="AXT149" s="415"/>
      <c r="AXU149" s="393"/>
      <c r="AXV149" s="392"/>
      <c r="AXW149" s="395"/>
      <c r="AXX149" s="396"/>
      <c r="AXY149" s="397"/>
      <c r="AXZ149" s="415"/>
      <c r="AYA149" s="393"/>
      <c r="AYB149" s="392"/>
      <c r="AYC149" s="395"/>
      <c r="AYD149" s="396"/>
      <c r="AYE149" s="397"/>
      <c r="AYF149" s="415"/>
      <c r="AYG149" s="393"/>
      <c r="AYH149" s="392"/>
      <c r="AYI149" s="395"/>
      <c r="AYJ149" s="396"/>
      <c r="AYK149" s="397"/>
      <c r="AYL149" s="415"/>
      <c r="AYM149" s="393"/>
      <c r="AYN149" s="392"/>
      <c r="AYO149" s="395"/>
      <c r="AYP149" s="396"/>
      <c r="AYQ149" s="397"/>
      <c r="AYR149" s="415"/>
      <c r="AYS149" s="393"/>
      <c r="AYT149" s="392"/>
      <c r="AYU149" s="395"/>
      <c r="AYV149" s="396"/>
      <c r="AYW149" s="397"/>
      <c r="AYX149" s="415"/>
      <c r="AYY149" s="393"/>
      <c r="AYZ149" s="392"/>
      <c r="AZA149" s="395"/>
      <c r="AZB149" s="396"/>
      <c r="AZC149" s="397"/>
      <c r="AZD149" s="415"/>
      <c r="AZE149" s="393"/>
      <c r="AZF149" s="392"/>
      <c r="AZG149" s="395"/>
      <c r="AZH149" s="396"/>
      <c r="AZI149" s="397"/>
      <c r="AZJ149" s="415"/>
      <c r="AZK149" s="393"/>
      <c r="AZL149" s="392"/>
      <c r="AZM149" s="395"/>
      <c r="AZN149" s="396"/>
      <c r="AZO149" s="397"/>
      <c r="AZP149" s="415"/>
      <c r="AZQ149" s="393"/>
      <c r="AZR149" s="392"/>
      <c r="AZS149" s="395"/>
      <c r="AZT149" s="396"/>
      <c r="AZU149" s="397"/>
      <c r="AZV149" s="415"/>
      <c r="AZW149" s="393"/>
      <c r="AZX149" s="392"/>
      <c r="AZY149" s="395"/>
      <c r="AZZ149" s="396"/>
      <c r="BAA149" s="397"/>
      <c r="BAB149" s="415"/>
      <c r="BAC149" s="393"/>
      <c r="BAD149" s="392"/>
      <c r="BAE149" s="395"/>
      <c r="BAF149" s="396"/>
      <c r="BAG149" s="397"/>
      <c r="BAH149" s="415"/>
      <c r="BAI149" s="393"/>
      <c r="BAJ149" s="392"/>
      <c r="BAK149" s="395"/>
      <c r="BAL149" s="396"/>
      <c r="BAM149" s="397"/>
      <c r="BAN149" s="415"/>
      <c r="BAO149" s="393"/>
      <c r="BAP149" s="392"/>
      <c r="BAQ149" s="395"/>
      <c r="BAR149" s="396"/>
      <c r="BAS149" s="397"/>
      <c r="BAT149" s="415"/>
      <c r="BAU149" s="393"/>
      <c r="BAV149" s="392"/>
      <c r="BAW149" s="395"/>
      <c r="BAX149" s="396"/>
      <c r="BAY149" s="397"/>
      <c r="BAZ149" s="415"/>
      <c r="BBA149" s="393"/>
      <c r="BBB149" s="392"/>
      <c r="BBC149" s="395"/>
      <c r="BBD149" s="396"/>
      <c r="BBE149" s="397"/>
      <c r="BBF149" s="415"/>
      <c r="BBG149" s="393"/>
      <c r="BBH149" s="392"/>
      <c r="BBI149" s="395"/>
      <c r="BBJ149" s="396"/>
      <c r="BBK149" s="397"/>
      <c r="BBL149" s="415"/>
      <c r="BBM149" s="393"/>
      <c r="BBN149" s="392"/>
      <c r="BBO149" s="395"/>
      <c r="BBP149" s="396"/>
      <c r="BBQ149" s="397"/>
      <c r="BBR149" s="415"/>
      <c r="BBS149" s="393"/>
      <c r="BBT149" s="392"/>
      <c r="BBU149" s="395"/>
      <c r="BBV149" s="396"/>
      <c r="BBW149" s="397"/>
      <c r="BBX149" s="415"/>
      <c r="BBY149" s="393"/>
      <c r="BBZ149" s="392"/>
      <c r="BCA149" s="395"/>
      <c r="BCB149" s="396"/>
      <c r="BCC149" s="397"/>
      <c r="BCD149" s="415"/>
      <c r="BCE149" s="393"/>
      <c r="BCF149" s="392"/>
      <c r="BCG149" s="395"/>
      <c r="BCH149" s="396"/>
      <c r="BCI149" s="397"/>
      <c r="BCJ149" s="415"/>
      <c r="BCK149" s="393"/>
      <c r="BCL149" s="392"/>
      <c r="BCM149" s="395"/>
      <c r="BCN149" s="396"/>
      <c r="BCO149" s="397"/>
      <c r="BCP149" s="415"/>
      <c r="BCQ149" s="393"/>
      <c r="BCR149" s="392"/>
      <c r="BCS149" s="395"/>
      <c r="BCT149" s="396"/>
      <c r="BCU149" s="397"/>
      <c r="BCV149" s="415"/>
      <c r="BCW149" s="393"/>
      <c r="BCX149" s="392"/>
      <c r="BCY149" s="395"/>
      <c r="BCZ149" s="396"/>
      <c r="BDA149" s="397"/>
      <c r="BDB149" s="415"/>
      <c r="BDC149" s="393"/>
      <c r="BDD149" s="392"/>
      <c r="BDE149" s="395"/>
      <c r="BDF149" s="396"/>
      <c r="BDG149" s="397"/>
      <c r="BDH149" s="415"/>
      <c r="BDI149" s="393"/>
      <c r="BDJ149" s="392"/>
      <c r="BDK149" s="395"/>
      <c r="BDL149" s="396"/>
      <c r="BDM149" s="397"/>
      <c r="BDN149" s="415"/>
      <c r="BDO149" s="393"/>
      <c r="BDP149" s="392"/>
      <c r="BDQ149" s="395"/>
      <c r="BDR149" s="396"/>
      <c r="BDS149" s="397"/>
      <c r="BDT149" s="415"/>
      <c r="BDU149" s="393"/>
      <c r="BDV149" s="392"/>
      <c r="BDW149" s="395"/>
      <c r="BDX149" s="396"/>
      <c r="BDY149" s="397"/>
      <c r="BDZ149" s="415"/>
      <c r="BEA149" s="393"/>
      <c r="BEB149" s="392"/>
      <c r="BEC149" s="395"/>
      <c r="BED149" s="396"/>
      <c r="BEE149" s="397"/>
      <c r="BEF149" s="415"/>
      <c r="BEG149" s="393"/>
      <c r="BEH149" s="392"/>
      <c r="BEI149" s="395"/>
      <c r="BEJ149" s="396"/>
      <c r="BEK149" s="397"/>
      <c r="BEL149" s="415"/>
      <c r="BEM149" s="393"/>
      <c r="BEN149" s="392"/>
      <c r="BEO149" s="395"/>
      <c r="BEP149" s="396"/>
      <c r="BEQ149" s="397"/>
      <c r="BER149" s="415"/>
      <c r="BES149" s="393"/>
      <c r="BET149" s="392"/>
      <c r="BEU149" s="395"/>
      <c r="BEV149" s="396"/>
      <c r="BEW149" s="397"/>
      <c r="BEX149" s="415"/>
      <c r="BEY149" s="393"/>
      <c r="BEZ149" s="392"/>
      <c r="BFA149" s="395"/>
      <c r="BFB149" s="396"/>
      <c r="BFC149" s="397"/>
      <c r="BFD149" s="415"/>
      <c r="BFE149" s="393"/>
      <c r="BFF149" s="392"/>
      <c r="BFG149" s="395"/>
      <c r="BFH149" s="396"/>
      <c r="BFI149" s="397"/>
      <c r="BFJ149" s="415"/>
      <c r="BFK149" s="393"/>
      <c r="BFL149" s="392"/>
      <c r="BFM149" s="395"/>
      <c r="BFN149" s="396"/>
      <c r="BFO149" s="397"/>
      <c r="BFP149" s="415"/>
      <c r="BFQ149" s="393"/>
      <c r="BFR149" s="392"/>
      <c r="BFS149" s="395"/>
      <c r="BFT149" s="396"/>
      <c r="BFU149" s="397"/>
      <c r="BFV149" s="415"/>
      <c r="BFW149" s="393"/>
      <c r="BFX149" s="392"/>
      <c r="BFY149" s="395"/>
      <c r="BFZ149" s="396"/>
      <c r="BGA149" s="397"/>
      <c r="BGB149" s="415"/>
      <c r="BGC149" s="393"/>
      <c r="BGD149" s="392"/>
      <c r="BGE149" s="395"/>
      <c r="BGF149" s="396"/>
      <c r="BGG149" s="397"/>
      <c r="BGH149" s="415"/>
      <c r="BGI149" s="393"/>
      <c r="BGJ149" s="392"/>
      <c r="BGK149" s="395"/>
      <c r="BGL149" s="396"/>
      <c r="BGM149" s="397"/>
      <c r="BGN149" s="415"/>
      <c r="BGO149" s="393"/>
      <c r="BGP149" s="392"/>
      <c r="BGQ149" s="395"/>
      <c r="BGR149" s="396"/>
      <c r="BGS149" s="397"/>
      <c r="BGT149" s="415"/>
      <c r="BGU149" s="393"/>
      <c r="BGV149" s="392"/>
      <c r="BGW149" s="395"/>
      <c r="BGX149" s="396"/>
      <c r="BGY149" s="397"/>
      <c r="BGZ149" s="415"/>
      <c r="BHA149" s="393"/>
      <c r="BHB149" s="392"/>
      <c r="BHC149" s="395"/>
      <c r="BHD149" s="396"/>
      <c r="BHE149" s="397"/>
      <c r="BHF149" s="415"/>
      <c r="BHG149" s="393"/>
      <c r="BHH149" s="392"/>
      <c r="BHI149" s="395"/>
      <c r="BHJ149" s="396"/>
      <c r="BHK149" s="397"/>
      <c r="BHL149" s="415"/>
      <c r="BHM149" s="393"/>
      <c r="BHN149" s="392"/>
      <c r="BHO149" s="395"/>
      <c r="BHP149" s="396"/>
      <c r="BHQ149" s="397"/>
      <c r="BHR149" s="415"/>
      <c r="BHS149" s="393"/>
      <c r="BHT149" s="392"/>
      <c r="BHU149" s="395"/>
      <c r="BHV149" s="396"/>
      <c r="BHW149" s="397"/>
      <c r="BHX149" s="415"/>
      <c r="BHY149" s="393"/>
      <c r="BHZ149" s="392"/>
      <c r="BIA149" s="395"/>
      <c r="BIB149" s="396"/>
      <c r="BIC149" s="397"/>
      <c r="BID149" s="415"/>
      <c r="BIE149" s="393"/>
      <c r="BIF149" s="392"/>
      <c r="BIG149" s="395"/>
      <c r="BIH149" s="396"/>
      <c r="BII149" s="397"/>
      <c r="BIJ149" s="415"/>
      <c r="BIK149" s="393"/>
      <c r="BIL149" s="392"/>
      <c r="BIM149" s="395"/>
      <c r="BIN149" s="396"/>
      <c r="BIO149" s="397"/>
      <c r="BIP149" s="415"/>
      <c r="BIQ149" s="393"/>
      <c r="BIR149" s="392"/>
      <c r="BIS149" s="395"/>
      <c r="BIT149" s="396"/>
      <c r="BIU149" s="397"/>
      <c r="BIV149" s="415"/>
      <c r="BIW149" s="393"/>
      <c r="BIX149" s="392"/>
      <c r="BIY149" s="395"/>
      <c r="BIZ149" s="396"/>
      <c r="BJA149" s="397"/>
      <c r="BJB149" s="415"/>
      <c r="BJC149" s="393"/>
      <c r="BJD149" s="392"/>
      <c r="BJE149" s="395"/>
      <c r="BJF149" s="396"/>
      <c r="BJG149" s="397"/>
      <c r="BJH149" s="415"/>
      <c r="BJI149" s="393"/>
      <c r="BJJ149" s="392"/>
      <c r="BJK149" s="395"/>
      <c r="BJL149" s="396"/>
      <c r="BJM149" s="397"/>
      <c r="BJN149" s="415"/>
      <c r="BJO149" s="393"/>
      <c r="BJP149" s="392"/>
      <c r="BJQ149" s="395"/>
      <c r="BJR149" s="396"/>
      <c r="BJS149" s="397"/>
      <c r="BJT149" s="415"/>
      <c r="BJU149" s="393"/>
      <c r="BJV149" s="392"/>
      <c r="BJW149" s="395"/>
      <c r="BJX149" s="396"/>
      <c r="BJY149" s="397"/>
      <c r="BJZ149" s="415"/>
      <c r="BKA149" s="393"/>
      <c r="BKB149" s="392"/>
      <c r="BKC149" s="395"/>
      <c r="BKD149" s="396"/>
      <c r="BKE149" s="397"/>
      <c r="BKF149" s="415"/>
      <c r="BKG149" s="393"/>
      <c r="BKH149" s="392"/>
      <c r="BKI149" s="395"/>
      <c r="BKJ149" s="396"/>
      <c r="BKK149" s="397"/>
      <c r="BKL149" s="415"/>
      <c r="BKM149" s="393"/>
      <c r="BKN149" s="392"/>
      <c r="BKO149" s="395"/>
      <c r="BKP149" s="396"/>
      <c r="BKQ149" s="397"/>
      <c r="BKR149" s="415"/>
      <c r="BKS149" s="393"/>
      <c r="BKT149" s="392"/>
      <c r="BKU149" s="395"/>
      <c r="BKV149" s="396"/>
      <c r="BKW149" s="397"/>
      <c r="BKX149" s="415"/>
      <c r="BKY149" s="393"/>
      <c r="BKZ149" s="392"/>
      <c r="BLA149" s="395"/>
      <c r="BLB149" s="396"/>
      <c r="BLC149" s="397"/>
      <c r="BLD149" s="415"/>
      <c r="BLE149" s="393"/>
      <c r="BLF149" s="392"/>
      <c r="BLG149" s="395"/>
      <c r="BLH149" s="396"/>
      <c r="BLI149" s="397"/>
      <c r="BLJ149" s="415"/>
      <c r="BLK149" s="393"/>
      <c r="BLL149" s="392"/>
      <c r="BLM149" s="395"/>
      <c r="BLN149" s="396"/>
      <c r="BLO149" s="397"/>
      <c r="BLP149" s="415"/>
      <c r="BLQ149" s="393"/>
      <c r="BLR149" s="392"/>
      <c r="BLS149" s="395"/>
      <c r="BLT149" s="396"/>
      <c r="BLU149" s="397"/>
      <c r="BLV149" s="415"/>
      <c r="BLW149" s="393"/>
      <c r="BLX149" s="392"/>
      <c r="BLY149" s="395"/>
      <c r="BLZ149" s="396"/>
      <c r="BMA149" s="397"/>
      <c r="BMB149" s="415"/>
      <c r="BMC149" s="393"/>
      <c r="BMD149" s="392"/>
      <c r="BME149" s="395"/>
      <c r="BMF149" s="396"/>
      <c r="BMG149" s="397"/>
      <c r="BMH149" s="415"/>
      <c r="BMI149" s="393"/>
      <c r="BMJ149" s="392"/>
      <c r="BMK149" s="395"/>
      <c r="BML149" s="396"/>
      <c r="BMM149" s="397"/>
      <c r="BMN149" s="415"/>
      <c r="BMO149" s="393"/>
      <c r="BMP149" s="392"/>
      <c r="BMQ149" s="395"/>
      <c r="BMR149" s="396"/>
      <c r="BMS149" s="397"/>
      <c r="BMT149" s="415"/>
      <c r="BMU149" s="393"/>
      <c r="BMV149" s="392"/>
      <c r="BMW149" s="395"/>
      <c r="BMX149" s="396"/>
      <c r="BMY149" s="397"/>
      <c r="BMZ149" s="415"/>
      <c r="BNA149" s="393"/>
      <c r="BNB149" s="392"/>
      <c r="BNC149" s="395"/>
      <c r="BND149" s="396"/>
      <c r="BNE149" s="397"/>
      <c r="BNF149" s="415"/>
      <c r="BNG149" s="393"/>
      <c r="BNH149" s="392"/>
      <c r="BNI149" s="395"/>
      <c r="BNJ149" s="396"/>
      <c r="BNK149" s="397"/>
      <c r="BNL149" s="415"/>
      <c r="BNM149" s="393"/>
      <c r="BNN149" s="392"/>
      <c r="BNO149" s="395"/>
      <c r="BNP149" s="396"/>
      <c r="BNQ149" s="397"/>
      <c r="BNR149" s="415"/>
      <c r="BNS149" s="393"/>
      <c r="BNT149" s="392"/>
      <c r="BNU149" s="395"/>
      <c r="BNV149" s="396"/>
      <c r="BNW149" s="397"/>
      <c r="BNX149" s="415"/>
      <c r="BNY149" s="393"/>
      <c r="BNZ149" s="392"/>
      <c r="BOA149" s="395"/>
      <c r="BOB149" s="396"/>
      <c r="BOC149" s="397"/>
      <c r="BOD149" s="415"/>
      <c r="BOE149" s="393"/>
      <c r="BOF149" s="392"/>
      <c r="BOG149" s="395"/>
      <c r="BOH149" s="396"/>
      <c r="BOI149" s="397"/>
      <c r="BOJ149" s="415"/>
      <c r="BOK149" s="393"/>
      <c r="BOL149" s="392"/>
      <c r="BOM149" s="395"/>
      <c r="BON149" s="396"/>
      <c r="BOO149" s="397"/>
      <c r="BOP149" s="415"/>
      <c r="BOQ149" s="393"/>
      <c r="BOR149" s="392"/>
      <c r="BOS149" s="395"/>
      <c r="BOT149" s="396"/>
      <c r="BOU149" s="397"/>
      <c r="BOV149" s="415"/>
      <c r="BOW149" s="393"/>
      <c r="BOX149" s="392"/>
      <c r="BOY149" s="395"/>
      <c r="BOZ149" s="396"/>
      <c r="BPA149" s="397"/>
      <c r="BPB149" s="415"/>
      <c r="BPC149" s="393"/>
      <c r="BPD149" s="392"/>
      <c r="BPE149" s="395"/>
      <c r="BPF149" s="396"/>
      <c r="BPG149" s="397"/>
      <c r="BPH149" s="415"/>
      <c r="BPI149" s="393"/>
      <c r="BPJ149" s="392"/>
      <c r="BPK149" s="395"/>
      <c r="BPL149" s="396"/>
      <c r="BPM149" s="397"/>
      <c r="BPN149" s="415"/>
      <c r="BPO149" s="393"/>
      <c r="BPP149" s="392"/>
      <c r="BPQ149" s="395"/>
      <c r="BPR149" s="396"/>
      <c r="BPS149" s="397"/>
      <c r="BPT149" s="415"/>
      <c r="BPU149" s="393"/>
      <c r="BPV149" s="392"/>
      <c r="BPW149" s="395"/>
      <c r="BPX149" s="396"/>
      <c r="BPY149" s="397"/>
      <c r="BPZ149" s="415"/>
      <c r="BQA149" s="393"/>
      <c r="BQB149" s="392"/>
      <c r="BQC149" s="395"/>
      <c r="BQD149" s="396"/>
      <c r="BQE149" s="397"/>
      <c r="BQF149" s="415"/>
      <c r="BQG149" s="393"/>
      <c r="BQH149" s="392"/>
      <c r="BQI149" s="395"/>
      <c r="BQJ149" s="396"/>
      <c r="BQK149" s="397"/>
      <c r="BQL149" s="415"/>
      <c r="BQM149" s="393"/>
      <c r="BQN149" s="392"/>
      <c r="BQO149" s="395"/>
      <c r="BQP149" s="396"/>
      <c r="BQQ149" s="397"/>
      <c r="BQR149" s="415"/>
      <c r="BQS149" s="393"/>
      <c r="BQT149" s="392"/>
      <c r="BQU149" s="395"/>
      <c r="BQV149" s="396"/>
      <c r="BQW149" s="397"/>
      <c r="BQX149" s="415"/>
      <c r="BQY149" s="393"/>
      <c r="BQZ149" s="392"/>
      <c r="BRA149" s="395"/>
      <c r="BRB149" s="396"/>
      <c r="BRC149" s="397"/>
      <c r="BRD149" s="415"/>
      <c r="BRE149" s="393"/>
      <c r="BRF149" s="392"/>
      <c r="BRG149" s="395"/>
      <c r="BRH149" s="396"/>
      <c r="BRI149" s="397"/>
      <c r="BRJ149" s="415"/>
      <c r="BRK149" s="393"/>
      <c r="BRL149" s="392"/>
      <c r="BRM149" s="395"/>
      <c r="BRN149" s="396"/>
      <c r="BRO149" s="397"/>
      <c r="BRP149" s="415"/>
      <c r="BRQ149" s="393"/>
      <c r="BRR149" s="392"/>
      <c r="BRS149" s="395"/>
      <c r="BRT149" s="396"/>
      <c r="BRU149" s="397"/>
      <c r="BRV149" s="415"/>
      <c r="BRW149" s="393"/>
      <c r="BRX149" s="392"/>
      <c r="BRY149" s="395"/>
      <c r="BRZ149" s="396"/>
      <c r="BSA149" s="397"/>
      <c r="BSB149" s="415"/>
      <c r="BSC149" s="393"/>
      <c r="BSD149" s="392"/>
      <c r="BSE149" s="395"/>
      <c r="BSF149" s="396"/>
      <c r="BSG149" s="397"/>
      <c r="BSH149" s="415"/>
      <c r="BSI149" s="393"/>
      <c r="BSJ149" s="392"/>
      <c r="BSK149" s="395"/>
      <c r="BSL149" s="396"/>
      <c r="BSM149" s="397"/>
      <c r="BSN149" s="415"/>
      <c r="BSO149" s="393"/>
      <c r="BSP149" s="392"/>
      <c r="BSQ149" s="395"/>
      <c r="BSR149" s="396"/>
      <c r="BSS149" s="397"/>
      <c r="BST149" s="415"/>
      <c r="BSU149" s="393"/>
      <c r="BSV149" s="392"/>
      <c r="BSW149" s="395"/>
      <c r="BSX149" s="396"/>
      <c r="BSY149" s="397"/>
      <c r="BSZ149" s="415"/>
      <c r="BTA149" s="393"/>
      <c r="BTB149" s="392"/>
      <c r="BTC149" s="395"/>
      <c r="BTD149" s="396"/>
      <c r="BTE149" s="397"/>
      <c r="BTF149" s="415"/>
      <c r="BTG149" s="393"/>
      <c r="BTH149" s="392"/>
      <c r="BTI149" s="395"/>
      <c r="BTJ149" s="396"/>
      <c r="BTK149" s="397"/>
      <c r="BTL149" s="415"/>
      <c r="BTM149" s="393"/>
      <c r="BTN149" s="392"/>
      <c r="BTO149" s="395"/>
      <c r="BTP149" s="396"/>
      <c r="BTQ149" s="397"/>
      <c r="BTR149" s="415"/>
      <c r="BTS149" s="393"/>
      <c r="BTT149" s="392"/>
      <c r="BTU149" s="395"/>
      <c r="BTV149" s="396"/>
      <c r="BTW149" s="397"/>
      <c r="BTX149" s="415"/>
      <c r="BTY149" s="393"/>
      <c r="BTZ149" s="392"/>
      <c r="BUA149" s="395"/>
      <c r="BUB149" s="396"/>
      <c r="BUC149" s="397"/>
      <c r="BUD149" s="415"/>
      <c r="BUE149" s="393"/>
      <c r="BUF149" s="392"/>
      <c r="BUG149" s="395"/>
      <c r="BUH149" s="396"/>
      <c r="BUI149" s="397"/>
      <c r="BUJ149" s="415"/>
      <c r="BUK149" s="393"/>
      <c r="BUL149" s="392"/>
      <c r="BUM149" s="395"/>
      <c r="BUN149" s="396"/>
      <c r="BUO149" s="397"/>
      <c r="BUP149" s="415"/>
      <c r="BUQ149" s="393"/>
      <c r="BUR149" s="392"/>
      <c r="BUS149" s="395"/>
      <c r="BUT149" s="396"/>
      <c r="BUU149" s="397"/>
      <c r="BUV149" s="415"/>
      <c r="BUW149" s="393"/>
      <c r="BUX149" s="392"/>
      <c r="BUY149" s="395"/>
      <c r="BUZ149" s="396"/>
      <c r="BVA149" s="397"/>
      <c r="BVB149" s="415"/>
      <c r="BVC149" s="393"/>
      <c r="BVD149" s="392"/>
      <c r="BVE149" s="395"/>
      <c r="BVF149" s="396"/>
      <c r="BVG149" s="397"/>
      <c r="BVH149" s="415"/>
      <c r="BVI149" s="393"/>
      <c r="BVJ149" s="392"/>
      <c r="BVK149" s="395"/>
      <c r="BVL149" s="396"/>
      <c r="BVM149" s="397"/>
      <c r="BVN149" s="415"/>
      <c r="BVO149" s="393"/>
      <c r="BVP149" s="392"/>
      <c r="BVQ149" s="395"/>
      <c r="BVR149" s="396"/>
      <c r="BVS149" s="397"/>
      <c r="BVT149" s="415"/>
      <c r="BVU149" s="393"/>
      <c r="BVV149" s="392"/>
      <c r="BVW149" s="395"/>
      <c r="BVX149" s="396"/>
      <c r="BVY149" s="397"/>
      <c r="BVZ149" s="415"/>
      <c r="BWA149" s="393"/>
      <c r="BWB149" s="392"/>
      <c r="BWC149" s="395"/>
      <c r="BWD149" s="396"/>
      <c r="BWE149" s="397"/>
      <c r="BWF149" s="415"/>
      <c r="BWG149" s="393"/>
      <c r="BWH149" s="392"/>
      <c r="BWI149" s="395"/>
      <c r="BWJ149" s="396"/>
      <c r="BWK149" s="397"/>
      <c r="BWL149" s="415"/>
      <c r="BWM149" s="393"/>
      <c r="BWN149" s="392"/>
      <c r="BWO149" s="395"/>
      <c r="BWP149" s="396"/>
      <c r="BWQ149" s="397"/>
      <c r="BWR149" s="415"/>
      <c r="BWS149" s="393"/>
      <c r="BWT149" s="392"/>
      <c r="BWU149" s="395"/>
      <c r="BWV149" s="396"/>
      <c r="BWW149" s="397"/>
      <c r="BWX149" s="415"/>
      <c r="BWY149" s="393"/>
      <c r="BWZ149" s="392"/>
      <c r="BXA149" s="395"/>
      <c r="BXB149" s="396"/>
      <c r="BXC149" s="397"/>
      <c r="BXD149" s="415"/>
      <c r="BXE149" s="393"/>
      <c r="BXF149" s="392"/>
      <c r="BXG149" s="395"/>
      <c r="BXH149" s="396"/>
      <c r="BXI149" s="397"/>
      <c r="BXJ149" s="415"/>
      <c r="BXK149" s="393"/>
      <c r="BXL149" s="392"/>
      <c r="BXM149" s="395"/>
      <c r="BXN149" s="396"/>
      <c r="BXO149" s="397"/>
      <c r="BXP149" s="415"/>
      <c r="BXQ149" s="393"/>
      <c r="BXR149" s="392"/>
      <c r="BXS149" s="395"/>
      <c r="BXT149" s="396"/>
      <c r="BXU149" s="397"/>
      <c r="BXV149" s="415"/>
      <c r="BXW149" s="393"/>
      <c r="BXX149" s="392"/>
      <c r="BXY149" s="395"/>
      <c r="BXZ149" s="396"/>
      <c r="BYA149" s="397"/>
      <c r="BYB149" s="415"/>
      <c r="BYC149" s="393"/>
      <c r="BYD149" s="392"/>
      <c r="BYE149" s="395"/>
      <c r="BYF149" s="396"/>
      <c r="BYG149" s="397"/>
      <c r="BYH149" s="415"/>
      <c r="BYI149" s="393"/>
      <c r="BYJ149" s="392"/>
      <c r="BYK149" s="395"/>
      <c r="BYL149" s="396"/>
      <c r="BYM149" s="397"/>
      <c r="BYN149" s="415"/>
      <c r="BYO149" s="393"/>
      <c r="BYP149" s="392"/>
      <c r="BYQ149" s="395"/>
      <c r="BYR149" s="396"/>
      <c r="BYS149" s="397"/>
      <c r="BYT149" s="415"/>
      <c r="BYU149" s="393"/>
      <c r="BYV149" s="392"/>
      <c r="BYW149" s="395"/>
      <c r="BYX149" s="396"/>
      <c r="BYY149" s="397"/>
      <c r="BYZ149" s="415"/>
      <c r="BZA149" s="393"/>
      <c r="BZB149" s="392"/>
      <c r="BZC149" s="395"/>
      <c r="BZD149" s="396"/>
      <c r="BZE149" s="397"/>
      <c r="BZF149" s="415"/>
      <c r="BZG149" s="393"/>
      <c r="BZH149" s="392"/>
      <c r="BZI149" s="395"/>
      <c r="BZJ149" s="396"/>
      <c r="BZK149" s="397"/>
      <c r="BZL149" s="415"/>
      <c r="BZM149" s="393"/>
      <c r="BZN149" s="392"/>
      <c r="BZO149" s="395"/>
      <c r="BZP149" s="396"/>
      <c r="BZQ149" s="397"/>
      <c r="BZR149" s="415"/>
      <c r="BZS149" s="393"/>
      <c r="BZT149" s="392"/>
      <c r="BZU149" s="395"/>
      <c r="BZV149" s="396"/>
      <c r="BZW149" s="397"/>
      <c r="BZX149" s="415"/>
      <c r="BZY149" s="393"/>
      <c r="BZZ149" s="392"/>
      <c r="CAA149" s="395"/>
      <c r="CAB149" s="396"/>
      <c r="CAC149" s="397"/>
      <c r="CAD149" s="415"/>
      <c r="CAE149" s="393"/>
      <c r="CAF149" s="392"/>
      <c r="CAG149" s="395"/>
      <c r="CAH149" s="396"/>
      <c r="CAI149" s="397"/>
      <c r="CAJ149" s="415"/>
      <c r="CAK149" s="393"/>
      <c r="CAL149" s="392"/>
      <c r="CAM149" s="395"/>
      <c r="CAN149" s="396"/>
      <c r="CAO149" s="397"/>
      <c r="CAP149" s="415"/>
      <c r="CAQ149" s="393"/>
      <c r="CAR149" s="392"/>
      <c r="CAS149" s="395"/>
      <c r="CAT149" s="396"/>
      <c r="CAU149" s="397"/>
      <c r="CAV149" s="415"/>
      <c r="CAW149" s="393"/>
      <c r="CAX149" s="392"/>
      <c r="CAY149" s="395"/>
      <c r="CAZ149" s="396"/>
      <c r="CBA149" s="397"/>
      <c r="CBB149" s="415"/>
      <c r="CBC149" s="393"/>
      <c r="CBD149" s="392"/>
      <c r="CBE149" s="395"/>
      <c r="CBF149" s="396"/>
      <c r="CBG149" s="397"/>
      <c r="CBH149" s="415"/>
      <c r="CBI149" s="393"/>
      <c r="CBJ149" s="392"/>
      <c r="CBK149" s="395"/>
      <c r="CBL149" s="396"/>
      <c r="CBM149" s="397"/>
      <c r="CBN149" s="415"/>
      <c r="CBO149" s="393"/>
      <c r="CBP149" s="392"/>
      <c r="CBQ149" s="395"/>
      <c r="CBR149" s="396"/>
      <c r="CBS149" s="397"/>
      <c r="CBT149" s="415"/>
      <c r="CBU149" s="393"/>
      <c r="CBV149" s="392"/>
      <c r="CBW149" s="395"/>
      <c r="CBX149" s="396"/>
      <c r="CBY149" s="397"/>
      <c r="CBZ149" s="415"/>
      <c r="CCA149" s="393"/>
      <c r="CCB149" s="392"/>
      <c r="CCC149" s="395"/>
      <c r="CCD149" s="396"/>
      <c r="CCE149" s="397"/>
      <c r="CCF149" s="415"/>
      <c r="CCG149" s="393"/>
      <c r="CCH149" s="392"/>
      <c r="CCI149" s="395"/>
      <c r="CCJ149" s="396"/>
      <c r="CCK149" s="397"/>
      <c r="CCL149" s="415"/>
      <c r="CCM149" s="393"/>
      <c r="CCN149" s="392"/>
      <c r="CCO149" s="395"/>
      <c r="CCP149" s="396"/>
      <c r="CCQ149" s="397"/>
      <c r="CCR149" s="415"/>
      <c r="CCS149" s="393"/>
      <c r="CCT149" s="392"/>
      <c r="CCU149" s="395"/>
      <c r="CCV149" s="396"/>
      <c r="CCW149" s="397"/>
      <c r="CCX149" s="415"/>
      <c r="CCY149" s="393"/>
      <c r="CCZ149" s="392"/>
      <c r="CDA149" s="395"/>
      <c r="CDB149" s="396"/>
      <c r="CDC149" s="397"/>
      <c r="CDD149" s="415"/>
      <c r="CDE149" s="393"/>
      <c r="CDF149" s="392"/>
      <c r="CDG149" s="395"/>
      <c r="CDH149" s="396"/>
      <c r="CDI149" s="397"/>
      <c r="CDJ149" s="415"/>
      <c r="CDK149" s="393"/>
      <c r="CDL149" s="392"/>
      <c r="CDM149" s="395"/>
      <c r="CDN149" s="396"/>
      <c r="CDO149" s="397"/>
      <c r="CDP149" s="415"/>
      <c r="CDQ149" s="393"/>
      <c r="CDR149" s="392"/>
      <c r="CDS149" s="395"/>
      <c r="CDT149" s="396"/>
      <c r="CDU149" s="397"/>
      <c r="CDV149" s="415"/>
      <c r="CDW149" s="393"/>
      <c r="CDX149" s="392"/>
      <c r="CDY149" s="395"/>
      <c r="CDZ149" s="396"/>
      <c r="CEA149" s="397"/>
      <c r="CEB149" s="415"/>
      <c r="CEC149" s="393"/>
      <c r="CED149" s="392"/>
      <c r="CEE149" s="395"/>
      <c r="CEF149" s="396"/>
      <c r="CEG149" s="397"/>
      <c r="CEH149" s="415"/>
      <c r="CEI149" s="393"/>
      <c r="CEJ149" s="392"/>
      <c r="CEK149" s="395"/>
      <c r="CEL149" s="396"/>
      <c r="CEM149" s="397"/>
      <c r="CEN149" s="415"/>
      <c r="CEO149" s="393"/>
      <c r="CEP149" s="392"/>
      <c r="CEQ149" s="395"/>
      <c r="CER149" s="396"/>
      <c r="CES149" s="397"/>
      <c r="CET149" s="415"/>
      <c r="CEU149" s="393"/>
      <c r="CEV149" s="392"/>
      <c r="CEW149" s="395"/>
      <c r="CEX149" s="396"/>
      <c r="CEY149" s="397"/>
      <c r="CEZ149" s="415"/>
      <c r="CFA149" s="393"/>
      <c r="CFB149" s="392"/>
      <c r="CFC149" s="395"/>
      <c r="CFD149" s="396"/>
      <c r="CFE149" s="397"/>
      <c r="CFF149" s="415"/>
      <c r="CFG149" s="393"/>
      <c r="CFH149" s="392"/>
      <c r="CFI149" s="395"/>
      <c r="CFJ149" s="396"/>
      <c r="CFK149" s="397"/>
      <c r="CFL149" s="415"/>
      <c r="CFM149" s="393"/>
      <c r="CFN149" s="392"/>
      <c r="CFO149" s="395"/>
      <c r="CFP149" s="396"/>
      <c r="CFQ149" s="397"/>
      <c r="CFR149" s="415"/>
      <c r="CFS149" s="393"/>
      <c r="CFT149" s="392"/>
      <c r="CFU149" s="395"/>
      <c r="CFV149" s="396"/>
      <c r="CFW149" s="397"/>
      <c r="CFX149" s="415"/>
      <c r="CFY149" s="393"/>
      <c r="CFZ149" s="392"/>
      <c r="CGA149" s="395"/>
      <c r="CGB149" s="396"/>
      <c r="CGC149" s="397"/>
      <c r="CGD149" s="415"/>
      <c r="CGE149" s="393"/>
      <c r="CGF149" s="392"/>
      <c r="CGG149" s="395"/>
      <c r="CGH149" s="396"/>
      <c r="CGI149" s="397"/>
      <c r="CGJ149" s="415"/>
      <c r="CGK149" s="393"/>
      <c r="CGL149" s="392"/>
      <c r="CGM149" s="395"/>
      <c r="CGN149" s="396"/>
      <c r="CGO149" s="397"/>
      <c r="CGP149" s="415"/>
      <c r="CGQ149" s="393"/>
      <c r="CGR149" s="392"/>
      <c r="CGS149" s="395"/>
      <c r="CGT149" s="396"/>
      <c r="CGU149" s="397"/>
      <c r="CGV149" s="415"/>
      <c r="CGW149" s="393"/>
      <c r="CGX149" s="392"/>
      <c r="CGY149" s="395"/>
      <c r="CGZ149" s="396"/>
      <c r="CHA149" s="397"/>
      <c r="CHB149" s="415"/>
      <c r="CHC149" s="393"/>
      <c r="CHD149" s="392"/>
      <c r="CHE149" s="395"/>
      <c r="CHF149" s="396"/>
      <c r="CHG149" s="397"/>
      <c r="CHH149" s="415"/>
      <c r="CHI149" s="393"/>
      <c r="CHJ149" s="392"/>
      <c r="CHK149" s="395"/>
      <c r="CHL149" s="396"/>
      <c r="CHM149" s="397"/>
      <c r="CHN149" s="415"/>
      <c r="CHO149" s="393"/>
      <c r="CHP149" s="392"/>
      <c r="CHQ149" s="395"/>
      <c r="CHR149" s="396"/>
      <c r="CHS149" s="397"/>
      <c r="CHT149" s="415"/>
      <c r="CHU149" s="393"/>
      <c r="CHV149" s="392"/>
      <c r="CHW149" s="395"/>
      <c r="CHX149" s="396"/>
      <c r="CHY149" s="397"/>
      <c r="CHZ149" s="415"/>
      <c r="CIA149" s="393"/>
      <c r="CIB149" s="392"/>
      <c r="CIC149" s="395"/>
      <c r="CID149" s="396"/>
      <c r="CIE149" s="397"/>
      <c r="CIF149" s="415"/>
      <c r="CIG149" s="393"/>
      <c r="CIH149" s="392"/>
      <c r="CII149" s="395"/>
      <c r="CIJ149" s="396"/>
      <c r="CIK149" s="397"/>
      <c r="CIL149" s="415"/>
      <c r="CIM149" s="393"/>
      <c r="CIN149" s="392"/>
      <c r="CIO149" s="395"/>
      <c r="CIP149" s="396"/>
      <c r="CIQ149" s="397"/>
      <c r="CIR149" s="415"/>
      <c r="CIS149" s="393"/>
      <c r="CIT149" s="392"/>
      <c r="CIU149" s="395"/>
      <c r="CIV149" s="396"/>
      <c r="CIW149" s="397"/>
      <c r="CIX149" s="415"/>
      <c r="CIY149" s="393"/>
      <c r="CIZ149" s="392"/>
      <c r="CJA149" s="395"/>
      <c r="CJB149" s="396"/>
      <c r="CJC149" s="397"/>
      <c r="CJD149" s="415"/>
      <c r="CJE149" s="393"/>
      <c r="CJF149" s="392"/>
      <c r="CJG149" s="395"/>
      <c r="CJH149" s="396"/>
      <c r="CJI149" s="397"/>
      <c r="CJJ149" s="415"/>
      <c r="CJK149" s="393"/>
      <c r="CJL149" s="392"/>
      <c r="CJM149" s="395"/>
      <c r="CJN149" s="396"/>
      <c r="CJO149" s="397"/>
      <c r="CJP149" s="415"/>
      <c r="CJQ149" s="393"/>
      <c r="CJR149" s="392"/>
      <c r="CJS149" s="395"/>
      <c r="CJT149" s="396"/>
      <c r="CJU149" s="397"/>
      <c r="CJV149" s="415"/>
      <c r="CJW149" s="393"/>
      <c r="CJX149" s="392"/>
      <c r="CJY149" s="395"/>
      <c r="CJZ149" s="396"/>
      <c r="CKA149" s="397"/>
      <c r="CKB149" s="415"/>
      <c r="CKC149" s="393"/>
      <c r="CKD149" s="392"/>
      <c r="CKE149" s="395"/>
      <c r="CKF149" s="396"/>
      <c r="CKG149" s="397"/>
      <c r="CKH149" s="415"/>
      <c r="CKI149" s="393"/>
      <c r="CKJ149" s="392"/>
      <c r="CKK149" s="395"/>
      <c r="CKL149" s="396"/>
      <c r="CKM149" s="397"/>
      <c r="CKN149" s="415"/>
      <c r="CKO149" s="393"/>
      <c r="CKP149" s="392"/>
      <c r="CKQ149" s="395"/>
      <c r="CKR149" s="396"/>
      <c r="CKS149" s="397"/>
      <c r="CKT149" s="415"/>
      <c r="CKU149" s="393"/>
      <c r="CKV149" s="392"/>
      <c r="CKW149" s="395"/>
      <c r="CKX149" s="396"/>
      <c r="CKY149" s="397"/>
      <c r="CKZ149" s="415"/>
      <c r="CLA149" s="393"/>
      <c r="CLB149" s="392"/>
      <c r="CLC149" s="395"/>
      <c r="CLD149" s="396"/>
      <c r="CLE149" s="397"/>
      <c r="CLF149" s="415"/>
      <c r="CLG149" s="393"/>
      <c r="CLH149" s="392"/>
      <c r="CLI149" s="395"/>
      <c r="CLJ149" s="396"/>
      <c r="CLK149" s="397"/>
      <c r="CLL149" s="415"/>
      <c r="CLM149" s="393"/>
      <c r="CLN149" s="392"/>
      <c r="CLO149" s="395"/>
      <c r="CLP149" s="396"/>
      <c r="CLQ149" s="397"/>
      <c r="CLR149" s="415"/>
      <c r="CLS149" s="393"/>
      <c r="CLT149" s="392"/>
      <c r="CLU149" s="395"/>
      <c r="CLV149" s="396"/>
      <c r="CLW149" s="397"/>
      <c r="CLX149" s="415"/>
      <c r="CLY149" s="393"/>
      <c r="CLZ149" s="392"/>
      <c r="CMA149" s="395"/>
      <c r="CMB149" s="396"/>
      <c r="CMC149" s="397"/>
      <c r="CMD149" s="415"/>
      <c r="CME149" s="393"/>
      <c r="CMF149" s="392"/>
      <c r="CMG149" s="395"/>
      <c r="CMH149" s="396"/>
      <c r="CMI149" s="397"/>
      <c r="CMJ149" s="415"/>
      <c r="CMK149" s="393"/>
      <c r="CML149" s="392"/>
      <c r="CMM149" s="395"/>
      <c r="CMN149" s="396"/>
      <c r="CMO149" s="397"/>
      <c r="CMP149" s="415"/>
      <c r="CMQ149" s="393"/>
      <c r="CMR149" s="392"/>
      <c r="CMS149" s="395"/>
      <c r="CMT149" s="396"/>
      <c r="CMU149" s="397"/>
      <c r="CMV149" s="415"/>
      <c r="CMW149" s="393"/>
      <c r="CMX149" s="392"/>
      <c r="CMY149" s="395"/>
      <c r="CMZ149" s="396"/>
      <c r="CNA149" s="397"/>
      <c r="CNB149" s="415"/>
      <c r="CNC149" s="393"/>
      <c r="CND149" s="392"/>
      <c r="CNE149" s="395"/>
      <c r="CNF149" s="396"/>
      <c r="CNG149" s="397"/>
      <c r="CNH149" s="415"/>
      <c r="CNI149" s="393"/>
      <c r="CNJ149" s="392"/>
      <c r="CNK149" s="395"/>
      <c r="CNL149" s="396"/>
      <c r="CNM149" s="397"/>
      <c r="CNN149" s="415"/>
      <c r="CNO149" s="393"/>
      <c r="CNP149" s="392"/>
      <c r="CNQ149" s="395"/>
      <c r="CNR149" s="396"/>
      <c r="CNS149" s="397"/>
      <c r="CNT149" s="415"/>
      <c r="CNU149" s="393"/>
      <c r="CNV149" s="392"/>
      <c r="CNW149" s="395"/>
      <c r="CNX149" s="396"/>
      <c r="CNY149" s="397"/>
      <c r="CNZ149" s="415"/>
      <c r="COA149" s="393"/>
      <c r="COB149" s="392"/>
      <c r="COC149" s="395"/>
      <c r="COD149" s="396"/>
      <c r="COE149" s="397"/>
      <c r="COF149" s="415"/>
      <c r="COG149" s="393"/>
      <c r="COH149" s="392"/>
      <c r="COI149" s="395"/>
      <c r="COJ149" s="396"/>
      <c r="COK149" s="397"/>
      <c r="COL149" s="415"/>
      <c r="COM149" s="393"/>
      <c r="CON149" s="392"/>
      <c r="COO149" s="395"/>
      <c r="COP149" s="396"/>
      <c r="COQ149" s="397"/>
      <c r="COR149" s="415"/>
      <c r="COS149" s="393"/>
      <c r="COT149" s="392"/>
      <c r="COU149" s="395"/>
      <c r="COV149" s="396"/>
      <c r="COW149" s="397"/>
      <c r="COX149" s="415"/>
      <c r="COY149" s="393"/>
      <c r="COZ149" s="392"/>
      <c r="CPA149" s="395"/>
      <c r="CPB149" s="396"/>
      <c r="CPC149" s="397"/>
      <c r="CPD149" s="415"/>
      <c r="CPE149" s="393"/>
      <c r="CPF149" s="392"/>
      <c r="CPG149" s="395"/>
      <c r="CPH149" s="396"/>
      <c r="CPI149" s="397"/>
      <c r="CPJ149" s="415"/>
      <c r="CPK149" s="393"/>
      <c r="CPL149" s="392"/>
      <c r="CPM149" s="395"/>
      <c r="CPN149" s="396"/>
      <c r="CPO149" s="397"/>
      <c r="CPP149" s="415"/>
      <c r="CPQ149" s="393"/>
      <c r="CPR149" s="392"/>
      <c r="CPS149" s="395"/>
      <c r="CPT149" s="396"/>
      <c r="CPU149" s="397"/>
      <c r="CPV149" s="415"/>
      <c r="CPW149" s="393"/>
      <c r="CPX149" s="392"/>
      <c r="CPY149" s="395"/>
      <c r="CPZ149" s="396"/>
      <c r="CQA149" s="397"/>
      <c r="CQB149" s="415"/>
      <c r="CQC149" s="393"/>
      <c r="CQD149" s="392"/>
      <c r="CQE149" s="395"/>
      <c r="CQF149" s="396"/>
      <c r="CQG149" s="397"/>
      <c r="CQH149" s="415"/>
      <c r="CQI149" s="393"/>
      <c r="CQJ149" s="392"/>
      <c r="CQK149" s="395"/>
      <c r="CQL149" s="396"/>
      <c r="CQM149" s="397"/>
      <c r="CQN149" s="415"/>
      <c r="CQO149" s="393"/>
      <c r="CQP149" s="392"/>
      <c r="CQQ149" s="395"/>
      <c r="CQR149" s="396"/>
      <c r="CQS149" s="397"/>
      <c r="CQT149" s="415"/>
      <c r="CQU149" s="393"/>
      <c r="CQV149" s="392"/>
      <c r="CQW149" s="395"/>
      <c r="CQX149" s="396"/>
      <c r="CQY149" s="397"/>
      <c r="CQZ149" s="415"/>
      <c r="CRA149" s="393"/>
      <c r="CRB149" s="392"/>
      <c r="CRC149" s="395"/>
      <c r="CRD149" s="396"/>
      <c r="CRE149" s="397"/>
      <c r="CRF149" s="415"/>
      <c r="CRG149" s="393"/>
      <c r="CRH149" s="392"/>
      <c r="CRI149" s="395"/>
      <c r="CRJ149" s="396"/>
      <c r="CRK149" s="397"/>
      <c r="CRL149" s="415"/>
      <c r="CRM149" s="393"/>
      <c r="CRN149" s="392"/>
      <c r="CRO149" s="395"/>
      <c r="CRP149" s="396"/>
      <c r="CRQ149" s="397"/>
      <c r="CRR149" s="415"/>
      <c r="CRS149" s="393"/>
      <c r="CRT149" s="392"/>
      <c r="CRU149" s="395"/>
      <c r="CRV149" s="396"/>
      <c r="CRW149" s="397"/>
      <c r="CRX149" s="415"/>
      <c r="CRY149" s="393"/>
      <c r="CRZ149" s="392"/>
      <c r="CSA149" s="395"/>
      <c r="CSB149" s="396"/>
      <c r="CSC149" s="397"/>
      <c r="CSD149" s="415"/>
      <c r="CSE149" s="393"/>
      <c r="CSF149" s="392"/>
      <c r="CSG149" s="395"/>
      <c r="CSH149" s="396"/>
      <c r="CSI149" s="397"/>
      <c r="CSJ149" s="415"/>
      <c r="CSK149" s="393"/>
      <c r="CSL149" s="392"/>
      <c r="CSM149" s="395"/>
      <c r="CSN149" s="396"/>
      <c r="CSO149" s="397"/>
      <c r="CSP149" s="415"/>
      <c r="CSQ149" s="393"/>
      <c r="CSR149" s="392"/>
      <c r="CSS149" s="395"/>
      <c r="CST149" s="396"/>
      <c r="CSU149" s="397"/>
      <c r="CSV149" s="415"/>
      <c r="CSW149" s="393"/>
      <c r="CSX149" s="392"/>
      <c r="CSY149" s="395"/>
      <c r="CSZ149" s="396"/>
      <c r="CTA149" s="397"/>
      <c r="CTB149" s="415"/>
      <c r="CTC149" s="393"/>
      <c r="CTD149" s="392"/>
      <c r="CTE149" s="395"/>
      <c r="CTF149" s="396"/>
      <c r="CTG149" s="397"/>
      <c r="CTH149" s="415"/>
      <c r="CTI149" s="393"/>
      <c r="CTJ149" s="392"/>
      <c r="CTK149" s="395"/>
      <c r="CTL149" s="396"/>
      <c r="CTM149" s="397"/>
      <c r="CTN149" s="415"/>
      <c r="CTO149" s="393"/>
      <c r="CTP149" s="392"/>
      <c r="CTQ149" s="395"/>
      <c r="CTR149" s="396"/>
      <c r="CTS149" s="397"/>
      <c r="CTT149" s="415"/>
      <c r="CTU149" s="393"/>
      <c r="CTV149" s="392"/>
      <c r="CTW149" s="395"/>
      <c r="CTX149" s="396"/>
      <c r="CTY149" s="397"/>
      <c r="CTZ149" s="415"/>
      <c r="CUA149" s="393"/>
      <c r="CUB149" s="392"/>
      <c r="CUC149" s="395"/>
      <c r="CUD149" s="396"/>
      <c r="CUE149" s="397"/>
      <c r="CUF149" s="415"/>
      <c r="CUG149" s="393"/>
      <c r="CUH149" s="392"/>
      <c r="CUI149" s="395"/>
      <c r="CUJ149" s="396"/>
      <c r="CUK149" s="397"/>
      <c r="CUL149" s="415"/>
      <c r="CUM149" s="393"/>
      <c r="CUN149" s="392"/>
      <c r="CUO149" s="395"/>
      <c r="CUP149" s="396"/>
      <c r="CUQ149" s="397"/>
      <c r="CUR149" s="415"/>
      <c r="CUS149" s="393"/>
      <c r="CUT149" s="392"/>
      <c r="CUU149" s="395"/>
      <c r="CUV149" s="396"/>
      <c r="CUW149" s="397"/>
      <c r="CUX149" s="415"/>
      <c r="CUY149" s="393"/>
      <c r="CUZ149" s="392"/>
      <c r="CVA149" s="395"/>
      <c r="CVB149" s="396"/>
      <c r="CVC149" s="397"/>
      <c r="CVD149" s="415"/>
      <c r="CVE149" s="393"/>
      <c r="CVF149" s="392"/>
      <c r="CVG149" s="395"/>
      <c r="CVH149" s="396"/>
      <c r="CVI149" s="397"/>
      <c r="CVJ149" s="415"/>
      <c r="CVK149" s="393"/>
      <c r="CVL149" s="392"/>
      <c r="CVM149" s="395"/>
      <c r="CVN149" s="396"/>
      <c r="CVO149" s="397"/>
      <c r="CVP149" s="415"/>
      <c r="CVQ149" s="393"/>
      <c r="CVR149" s="392"/>
      <c r="CVS149" s="395"/>
      <c r="CVT149" s="396"/>
      <c r="CVU149" s="397"/>
      <c r="CVV149" s="415"/>
      <c r="CVW149" s="393"/>
      <c r="CVX149" s="392"/>
      <c r="CVY149" s="395"/>
      <c r="CVZ149" s="396"/>
      <c r="CWA149" s="397"/>
      <c r="CWB149" s="415"/>
      <c r="CWC149" s="393"/>
      <c r="CWD149" s="392"/>
      <c r="CWE149" s="395"/>
      <c r="CWF149" s="396"/>
      <c r="CWG149" s="397"/>
      <c r="CWH149" s="415"/>
      <c r="CWI149" s="393"/>
      <c r="CWJ149" s="392"/>
      <c r="CWK149" s="395"/>
      <c r="CWL149" s="396"/>
      <c r="CWM149" s="397"/>
      <c r="CWN149" s="415"/>
      <c r="CWO149" s="393"/>
      <c r="CWP149" s="392"/>
      <c r="CWQ149" s="395"/>
      <c r="CWR149" s="396"/>
      <c r="CWS149" s="397"/>
      <c r="CWT149" s="415"/>
      <c r="CWU149" s="393"/>
      <c r="CWV149" s="392"/>
      <c r="CWW149" s="395"/>
      <c r="CWX149" s="396"/>
      <c r="CWY149" s="397"/>
      <c r="CWZ149" s="415"/>
      <c r="CXA149" s="393"/>
      <c r="CXB149" s="392"/>
      <c r="CXC149" s="395"/>
      <c r="CXD149" s="396"/>
      <c r="CXE149" s="397"/>
      <c r="CXF149" s="415"/>
      <c r="CXG149" s="393"/>
      <c r="CXH149" s="392"/>
      <c r="CXI149" s="395"/>
      <c r="CXJ149" s="396"/>
      <c r="CXK149" s="397"/>
      <c r="CXL149" s="415"/>
      <c r="CXM149" s="393"/>
      <c r="CXN149" s="392"/>
      <c r="CXO149" s="395"/>
      <c r="CXP149" s="396"/>
      <c r="CXQ149" s="397"/>
      <c r="CXR149" s="415"/>
      <c r="CXS149" s="393"/>
      <c r="CXT149" s="392"/>
      <c r="CXU149" s="395"/>
      <c r="CXV149" s="396"/>
      <c r="CXW149" s="397"/>
      <c r="CXX149" s="415"/>
      <c r="CXY149" s="393"/>
      <c r="CXZ149" s="392"/>
      <c r="CYA149" s="395"/>
      <c r="CYB149" s="396"/>
      <c r="CYC149" s="397"/>
      <c r="CYD149" s="415"/>
      <c r="CYE149" s="393"/>
      <c r="CYF149" s="392"/>
      <c r="CYG149" s="395"/>
      <c r="CYH149" s="396"/>
      <c r="CYI149" s="397"/>
      <c r="CYJ149" s="415"/>
      <c r="CYK149" s="393"/>
      <c r="CYL149" s="392"/>
      <c r="CYM149" s="395"/>
      <c r="CYN149" s="396"/>
      <c r="CYO149" s="397"/>
      <c r="CYP149" s="415"/>
      <c r="CYQ149" s="393"/>
      <c r="CYR149" s="392"/>
      <c r="CYS149" s="395"/>
      <c r="CYT149" s="396"/>
      <c r="CYU149" s="397"/>
      <c r="CYV149" s="415"/>
      <c r="CYW149" s="393"/>
      <c r="CYX149" s="392"/>
      <c r="CYY149" s="395"/>
      <c r="CYZ149" s="396"/>
      <c r="CZA149" s="397"/>
      <c r="CZB149" s="415"/>
      <c r="CZC149" s="393"/>
      <c r="CZD149" s="392"/>
      <c r="CZE149" s="395"/>
      <c r="CZF149" s="396"/>
      <c r="CZG149" s="397"/>
      <c r="CZH149" s="415"/>
      <c r="CZI149" s="393"/>
      <c r="CZJ149" s="392"/>
      <c r="CZK149" s="395"/>
      <c r="CZL149" s="396"/>
      <c r="CZM149" s="397"/>
      <c r="CZN149" s="415"/>
      <c r="CZO149" s="393"/>
      <c r="CZP149" s="392"/>
      <c r="CZQ149" s="395"/>
      <c r="CZR149" s="396"/>
      <c r="CZS149" s="397"/>
      <c r="CZT149" s="415"/>
      <c r="CZU149" s="393"/>
      <c r="CZV149" s="392"/>
      <c r="CZW149" s="395"/>
      <c r="CZX149" s="396"/>
      <c r="CZY149" s="397"/>
      <c r="CZZ149" s="415"/>
      <c r="DAA149" s="393"/>
      <c r="DAB149" s="392"/>
      <c r="DAC149" s="395"/>
      <c r="DAD149" s="396"/>
      <c r="DAE149" s="397"/>
      <c r="DAF149" s="415"/>
      <c r="DAG149" s="393"/>
      <c r="DAH149" s="392"/>
      <c r="DAI149" s="395"/>
      <c r="DAJ149" s="396"/>
      <c r="DAK149" s="397"/>
      <c r="DAL149" s="415"/>
      <c r="DAM149" s="393"/>
      <c r="DAN149" s="392"/>
      <c r="DAO149" s="395"/>
      <c r="DAP149" s="396"/>
      <c r="DAQ149" s="397"/>
      <c r="DAR149" s="415"/>
      <c r="DAS149" s="393"/>
      <c r="DAT149" s="392"/>
      <c r="DAU149" s="395"/>
      <c r="DAV149" s="396"/>
      <c r="DAW149" s="397"/>
      <c r="DAX149" s="415"/>
      <c r="DAY149" s="393"/>
      <c r="DAZ149" s="392"/>
      <c r="DBA149" s="395"/>
      <c r="DBB149" s="396"/>
      <c r="DBC149" s="397"/>
      <c r="DBD149" s="415"/>
      <c r="DBE149" s="393"/>
      <c r="DBF149" s="392"/>
      <c r="DBG149" s="395"/>
      <c r="DBH149" s="396"/>
      <c r="DBI149" s="397"/>
      <c r="DBJ149" s="415"/>
      <c r="DBK149" s="393"/>
      <c r="DBL149" s="392"/>
      <c r="DBM149" s="395"/>
      <c r="DBN149" s="396"/>
      <c r="DBO149" s="397"/>
      <c r="DBP149" s="415"/>
      <c r="DBQ149" s="393"/>
      <c r="DBR149" s="392"/>
      <c r="DBS149" s="395"/>
      <c r="DBT149" s="396"/>
      <c r="DBU149" s="397"/>
      <c r="DBV149" s="415"/>
      <c r="DBW149" s="393"/>
      <c r="DBX149" s="392"/>
      <c r="DBY149" s="395"/>
      <c r="DBZ149" s="396"/>
      <c r="DCA149" s="397"/>
      <c r="DCB149" s="415"/>
      <c r="DCC149" s="393"/>
      <c r="DCD149" s="392"/>
      <c r="DCE149" s="395"/>
      <c r="DCF149" s="396"/>
      <c r="DCG149" s="397"/>
      <c r="DCH149" s="415"/>
      <c r="DCI149" s="393"/>
      <c r="DCJ149" s="392"/>
      <c r="DCK149" s="395"/>
      <c r="DCL149" s="396"/>
      <c r="DCM149" s="397"/>
      <c r="DCN149" s="415"/>
      <c r="DCO149" s="393"/>
      <c r="DCP149" s="392"/>
      <c r="DCQ149" s="395"/>
      <c r="DCR149" s="396"/>
      <c r="DCS149" s="397"/>
      <c r="DCT149" s="415"/>
      <c r="DCU149" s="393"/>
      <c r="DCV149" s="392"/>
      <c r="DCW149" s="395"/>
      <c r="DCX149" s="396"/>
      <c r="DCY149" s="397"/>
      <c r="DCZ149" s="415"/>
      <c r="DDA149" s="393"/>
      <c r="DDB149" s="392"/>
      <c r="DDC149" s="395"/>
      <c r="DDD149" s="396"/>
      <c r="DDE149" s="397"/>
      <c r="DDF149" s="415"/>
      <c r="DDG149" s="393"/>
      <c r="DDH149" s="392"/>
      <c r="DDI149" s="395"/>
      <c r="DDJ149" s="396"/>
      <c r="DDK149" s="397"/>
      <c r="DDL149" s="415"/>
      <c r="DDM149" s="393"/>
      <c r="DDN149" s="392"/>
      <c r="DDO149" s="395"/>
      <c r="DDP149" s="396"/>
      <c r="DDQ149" s="397"/>
      <c r="DDR149" s="415"/>
      <c r="DDS149" s="393"/>
      <c r="DDT149" s="392"/>
      <c r="DDU149" s="395"/>
      <c r="DDV149" s="396"/>
      <c r="DDW149" s="397"/>
      <c r="DDX149" s="415"/>
      <c r="DDY149" s="393"/>
      <c r="DDZ149" s="392"/>
      <c r="DEA149" s="395"/>
      <c r="DEB149" s="396"/>
      <c r="DEC149" s="397"/>
      <c r="DED149" s="415"/>
      <c r="DEE149" s="393"/>
      <c r="DEF149" s="392"/>
      <c r="DEG149" s="395"/>
      <c r="DEH149" s="396"/>
      <c r="DEI149" s="397"/>
      <c r="DEJ149" s="415"/>
      <c r="DEK149" s="393"/>
      <c r="DEL149" s="392"/>
      <c r="DEM149" s="395"/>
      <c r="DEN149" s="396"/>
      <c r="DEO149" s="397"/>
      <c r="DEP149" s="415"/>
      <c r="DEQ149" s="393"/>
      <c r="DER149" s="392"/>
      <c r="DES149" s="395"/>
      <c r="DET149" s="396"/>
      <c r="DEU149" s="397"/>
      <c r="DEV149" s="415"/>
      <c r="DEW149" s="393"/>
      <c r="DEX149" s="392"/>
      <c r="DEY149" s="395"/>
      <c r="DEZ149" s="396"/>
      <c r="DFA149" s="397"/>
      <c r="DFB149" s="415"/>
      <c r="DFC149" s="393"/>
      <c r="DFD149" s="392"/>
      <c r="DFE149" s="395"/>
      <c r="DFF149" s="396"/>
      <c r="DFG149" s="397"/>
      <c r="DFH149" s="415"/>
      <c r="DFI149" s="393"/>
      <c r="DFJ149" s="392"/>
      <c r="DFK149" s="395"/>
      <c r="DFL149" s="396"/>
      <c r="DFM149" s="397"/>
      <c r="DFN149" s="415"/>
      <c r="DFO149" s="393"/>
      <c r="DFP149" s="392"/>
      <c r="DFQ149" s="395"/>
      <c r="DFR149" s="396"/>
      <c r="DFS149" s="397"/>
      <c r="DFT149" s="415"/>
      <c r="DFU149" s="393"/>
      <c r="DFV149" s="392"/>
      <c r="DFW149" s="395"/>
      <c r="DFX149" s="396"/>
      <c r="DFY149" s="397"/>
      <c r="DFZ149" s="415"/>
      <c r="DGA149" s="393"/>
      <c r="DGB149" s="392"/>
      <c r="DGC149" s="395"/>
      <c r="DGD149" s="396"/>
      <c r="DGE149" s="397"/>
      <c r="DGF149" s="415"/>
      <c r="DGG149" s="393"/>
      <c r="DGH149" s="392"/>
      <c r="DGI149" s="395"/>
      <c r="DGJ149" s="396"/>
      <c r="DGK149" s="397"/>
      <c r="DGL149" s="415"/>
      <c r="DGM149" s="393"/>
      <c r="DGN149" s="392"/>
      <c r="DGO149" s="395"/>
      <c r="DGP149" s="396"/>
      <c r="DGQ149" s="397"/>
      <c r="DGR149" s="415"/>
      <c r="DGS149" s="393"/>
      <c r="DGT149" s="392"/>
      <c r="DGU149" s="395"/>
      <c r="DGV149" s="396"/>
      <c r="DGW149" s="397"/>
      <c r="DGX149" s="415"/>
      <c r="DGY149" s="393"/>
      <c r="DGZ149" s="392"/>
      <c r="DHA149" s="395"/>
      <c r="DHB149" s="396"/>
      <c r="DHC149" s="397"/>
      <c r="DHD149" s="415"/>
      <c r="DHE149" s="393"/>
      <c r="DHF149" s="392"/>
      <c r="DHG149" s="395"/>
      <c r="DHH149" s="396"/>
      <c r="DHI149" s="397"/>
      <c r="DHJ149" s="415"/>
      <c r="DHK149" s="393"/>
      <c r="DHL149" s="392"/>
      <c r="DHM149" s="395"/>
      <c r="DHN149" s="396"/>
      <c r="DHO149" s="397"/>
      <c r="DHP149" s="415"/>
      <c r="DHQ149" s="393"/>
      <c r="DHR149" s="392"/>
      <c r="DHS149" s="395"/>
      <c r="DHT149" s="396"/>
      <c r="DHU149" s="397"/>
      <c r="DHV149" s="415"/>
      <c r="DHW149" s="393"/>
      <c r="DHX149" s="392"/>
      <c r="DHY149" s="395"/>
      <c r="DHZ149" s="396"/>
      <c r="DIA149" s="397"/>
      <c r="DIB149" s="415"/>
      <c r="DIC149" s="393"/>
      <c r="DID149" s="392"/>
      <c r="DIE149" s="395"/>
      <c r="DIF149" s="396"/>
      <c r="DIG149" s="397"/>
      <c r="DIH149" s="415"/>
      <c r="DII149" s="393"/>
      <c r="DIJ149" s="392"/>
      <c r="DIK149" s="395"/>
      <c r="DIL149" s="396"/>
      <c r="DIM149" s="397"/>
      <c r="DIN149" s="415"/>
      <c r="DIO149" s="393"/>
      <c r="DIP149" s="392"/>
      <c r="DIQ149" s="395"/>
      <c r="DIR149" s="396"/>
      <c r="DIS149" s="397"/>
      <c r="DIT149" s="415"/>
      <c r="DIU149" s="393"/>
      <c r="DIV149" s="392"/>
      <c r="DIW149" s="395"/>
      <c r="DIX149" s="396"/>
      <c r="DIY149" s="397"/>
      <c r="DIZ149" s="415"/>
      <c r="DJA149" s="393"/>
      <c r="DJB149" s="392"/>
      <c r="DJC149" s="395"/>
      <c r="DJD149" s="396"/>
      <c r="DJE149" s="397"/>
      <c r="DJF149" s="415"/>
      <c r="DJG149" s="393"/>
      <c r="DJH149" s="392"/>
      <c r="DJI149" s="395"/>
      <c r="DJJ149" s="396"/>
      <c r="DJK149" s="397"/>
      <c r="DJL149" s="415"/>
      <c r="DJM149" s="393"/>
      <c r="DJN149" s="392"/>
      <c r="DJO149" s="395"/>
      <c r="DJP149" s="396"/>
      <c r="DJQ149" s="397"/>
      <c r="DJR149" s="415"/>
      <c r="DJS149" s="393"/>
      <c r="DJT149" s="392"/>
      <c r="DJU149" s="395"/>
      <c r="DJV149" s="396"/>
      <c r="DJW149" s="397"/>
      <c r="DJX149" s="415"/>
      <c r="DJY149" s="393"/>
      <c r="DJZ149" s="392"/>
      <c r="DKA149" s="395"/>
      <c r="DKB149" s="396"/>
      <c r="DKC149" s="397"/>
      <c r="DKD149" s="415"/>
      <c r="DKE149" s="393"/>
      <c r="DKF149" s="392"/>
      <c r="DKG149" s="395"/>
      <c r="DKH149" s="396"/>
      <c r="DKI149" s="397"/>
      <c r="DKJ149" s="415"/>
      <c r="DKK149" s="393"/>
      <c r="DKL149" s="392"/>
      <c r="DKM149" s="395"/>
      <c r="DKN149" s="396"/>
      <c r="DKO149" s="397"/>
      <c r="DKP149" s="415"/>
      <c r="DKQ149" s="393"/>
      <c r="DKR149" s="392"/>
      <c r="DKS149" s="395"/>
      <c r="DKT149" s="396"/>
      <c r="DKU149" s="397"/>
      <c r="DKV149" s="415"/>
      <c r="DKW149" s="393"/>
      <c r="DKX149" s="392"/>
      <c r="DKY149" s="395"/>
      <c r="DKZ149" s="396"/>
      <c r="DLA149" s="397"/>
      <c r="DLB149" s="415"/>
      <c r="DLC149" s="393"/>
      <c r="DLD149" s="392"/>
      <c r="DLE149" s="395"/>
      <c r="DLF149" s="396"/>
      <c r="DLG149" s="397"/>
      <c r="DLH149" s="415"/>
      <c r="DLI149" s="393"/>
      <c r="DLJ149" s="392"/>
      <c r="DLK149" s="395"/>
      <c r="DLL149" s="396"/>
      <c r="DLM149" s="397"/>
      <c r="DLN149" s="415"/>
      <c r="DLO149" s="393"/>
      <c r="DLP149" s="392"/>
      <c r="DLQ149" s="395"/>
      <c r="DLR149" s="396"/>
      <c r="DLS149" s="397"/>
      <c r="DLT149" s="415"/>
      <c r="DLU149" s="393"/>
      <c r="DLV149" s="392"/>
      <c r="DLW149" s="395"/>
      <c r="DLX149" s="396"/>
      <c r="DLY149" s="397"/>
      <c r="DLZ149" s="415"/>
      <c r="DMA149" s="393"/>
      <c r="DMB149" s="392"/>
      <c r="DMC149" s="395"/>
      <c r="DMD149" s="396"/>
      <c r="DME149" s="397"/>
      <c r="DMF149" s="415"/>
      <c r="DMG149" s="393"/>
      <c r="DMH149" s="392"/>
      <c r="DMI149" s="395"/>
      <c r="DMJ149" s="396"/>
      <c r="DMK149" s="397"/>
      <c r="DML149" s="415"/>
      <c r="DMM149" s="393"/>
      <c r="DMN149" s="392"/>
      <c r="DMO149" s="395"/>
      <c r="DMP149" s="396"/>
      <c r="DMQ149" s="397"/>
      <c r="DMR149" s="415"/>
      <c r="DMS149" s="393"/>
      <c r="DMT149" s="392"/>
      <c r="DMU149" s="395"/>
      <c r="DMV149" s="396"/>
      <c r="DMW149" s="397"/>
      <c r="DMX149" s="415"/>
      <c r="DMY149" s="393"/>
      <c r="DMZ149" s="392"/>
      <c r="DNA149" s="395"/>
      <c r="DNB149" s="396"/>
      <c r="DNC149" s="397"/>
      <c r="DND149" s="415"/>
      <c r="DNE149" s="393"/>
      <c r="DNF149" s="392"/>
      <c r="DNG149" s="395"/>
      <c r="DNH149" s="396"/>
      <c r="DNI149" s="397"/>
      <c r="DNJ149" s="415"/>
      <c r="DNK149" s="393"/>
      <c r="DNL149" s="392"/>
      <c r="DNM149" s="395"/>
      <c r="DNN149" s="396"/>
      <c r="DNO149" s="397"/>
      <c r="DNP149" s="415"/>
      <c r="DNQ149" s="393"/>
      <c r="DNR149" s="392"/>
      <c r="DNS149" s="395"/>
      <c r="DNT149" s="396"/>
      <c r="DNU149" s="397"/>
      <c r="DNV149" s="415"/>
      <c r="DNW149" s="393"/>
      <c r="DNX149" s="392"/>
      <c r="DNY149" s="395"/>
      <c r="DNZ149" s="396"/>
      <c r="DOA149" s="397"/>
      <c r="DOB149" s="415"/>
      <c r="DOC149" s="393"/>
      <c r="DOD149" s="392"/>
      <c r="DOE149" s="395"/>
      <c r="DOF149" s="396"/>
      <c r="DOG149" s="397"/>
      <c r="DOH149" s="415"/>
      <c r="DOI149" s="393"/>
      <c r="DOJ149" s="392"/>
      <c r="DOK149" s="395"/>
      <c r="DOL149" s="396"/>
      <c r="DOM149" s="397"/>
      <c r="DON149" s="415"/>
      <c r="DOO149" s="393"/>
      <c r="DOP149" s="392"/>
      <c r="DOQ149" s="395"/>
      <c r="DOR149" s="396"/>
      <c r="DOS149" s="397"/>
      <c r="DOT149" s="415"/>
      <c r="DOU149" s="393"/>
      <c r="DOV149" s="392"/>
      <c r="DOW149" s="395"/>
      <c r="DOX149" s="396"/>
      <c r="DOY149" s="397"/>
      <c r="DOZ149" s="415"/>
      <c r="DPA149" s="393"/>
      <c r="DPB149" s="392"/>
      <c r="DPC149" s="395"/>
      <c r="DPD149" s="396"/>
      <c r="DPE149" s="397"/>
      <c r="DPF149" s="415"/>
      <c r="DPG149" s="393"/>
      <c r="DPH149" s="392"/>
      <c r="DPI149" s="395"/>
      <c r="DPJ149" s="396"/>
      <c r="DPK149" s="397"/>
      <c r="DPL149" s="415"/>
      <c r="DPM149" s="393"/>
      <c r="DPN149" s="392"/>
      <c r="DPO149" s="395"/>
      <c r="DPP149" s="396"/>
      <c r="DPQ149" s="397"/>
      <c r="DPR149" s="415"/>
      <c r="DPS149" s="393"/>
      <c r="DPT149" s="392"/>
      <c r="DPU149" s="395"/>
      <c r="DPV149" s="396"/>
      <c r="DPW149" s="397"/>
      <c r="DPX149" s="415"/>
      <c r="DPY149" s="393"/>
      <c r="DPZ149" s="392"/>
      <c r="DQA149" s="395"/>
      <c r="DQB149" s="396"/>
      <c r="DQC149" s="397"/>
      <c r="DQD149" s="415"/>
      <c r="DQE149" s="393"/>
      <c r="DQF149" s="392"/>
      <c r="DQG149" s="395"/>
      <c r="DQH149" s="396"/>
      <c r="DQI149" s="397"/>
      <c r="DQJ149" s="415"/>
      <c r="DQK149" s="393"/>
      <c r="DQL149" s="392"/>
      <c r="DQM149" s="395"/>
      <c r="DQN149" s="396"/>
      <c r="DQO149" s="397"/>
      <c r="DQP149" s="415"/>
      <c r="DQQ149" s="393"/>
      <c r="DQR149" s="392"/>
      <c r="DQS149" s="395"/>
      <c r="DQT149" s="396"/>
      <c r="DQU149" s="397"/>
      <c r="DQV149" s="415"/>
      <c r="DQW149" s="393"/>
      <c r="DQX149" s="392"/>
      <c r="DQY149" s="395"/>
      <c r="DQZ149" s="396"/>
      <c r="DRA149" s="397"/>
      <c r="DRB149" s="415"/>
      <c r="DRC149" s="393"/>
      <c r="DRD149" s="392"/>
      <c r="DRE149" s="395"/>
      <c r="DRF149" s="396"/>
      <c r="DRG149" s="397"/>
      <c r="DRH149" s="415"/>
      <c r="DRI149" s="393"/>
      <c r="DRJ149" s="392"/>
      <c r="DRK149" s="395"/>
      <c r="DRL149" s="396"/>
      <c r="DRM149" s="397"/>
      <c r="DRN149" s="415"/>
      <c r="DRO149" s="393"/>
      <c r="DRP149" s="392"/>
      <c r="DRQ149" s="395"/>
      <c r="DRR149" s="396"/>
      <c r="DRS149" s="397"/>
      <c r="DRT149" s="415"/>
      <c r="DRU149" s="393"/>
      <c r="DRV149" s="392"/>
      <c r="DRW149" s="395"/>
      <c r="DRX149" s="396"/>
      <c r="DRY149" s="397"/>
      <c r="DRZ149" s="415"/>
      <c r="DSA149" s="393"/>
      <c r="DSB149" s="392"/>
      <c r="DSC149" s="395"/>
      <c r="DSD149" s="396"/>
      <c r="DSE149" s="397"/>
      <c r="DSF149" s="415"/>
      <c r="DSG149" s="393"/>
      <c r="DSH149" s="392"/>
      <c r="DSI149" s="395"/>
      <c r="DSJ149" s="396"/>
      <c r="DSK149" s="397"/>
      <c r="DSL149" s="415"/>
      <c r="DSM149" s="393"/>
      <c r="DSN149" s="392"/>
      <c r="DSO149" s="395"/>
      <c r="DSP149" s="396"/>
      <c r="DSQ149" s="397"/>
      <c r="DSR149" s="415"/>
      <c r="DSS149" s="393"/>
      <c r="DST149" s="392"/>
      <c r="DSU149" s="395"/>
      <c r="DSV149" s="396"/>
      <c r="DSW149" s="397"/>
      <c r="DSX149" s="415"/>
      <c r="DSY149" s="393"/>
      <c r="DSZ149" s="392"/>
      <c r="DTA149" s="395"/>
      <c r="DTB149" s="396"/>
      <c r="DTC149" s="397"/>
      <c r="DTD149" s="415"/>
      <c r="DTE149" s="393"/>
      <c r="DTF149" s="392"/>
      <c r="DTG149" s="395"/>
      <c r="DTH149" s="396"/>
      <c r="DTI149" s="397"/>
      <c r="DTJ149" s="415"/>
      <c r="DTK149" s="393"/>
      <c r="DTL149" s="392"/>
      <c r="DTM149" s="395"/>
      <c r="DTN149" s="396"/>
      <c r="DTO149" s="397"/>
      <c r="DTP149" s="415"/>
      <c r="DTQ149" s="393"/>
      <c r="DTR149" s="392"/>
      <c r="DTS149" s="395"/>
      <c r="DTT149" s="396"/>
      <c r="DTU149" s="397"/>
      <c r="DTV149" s="415"/>
      <c r="DTW149" s="393"/>
      <c r="DTX149" s="392"/>
      <c r="DTY149" s="395"/>
      <c r="DTZ149" s="396"/>
      <c r="DUA149" s="397"/>
      <c r="DUB149" s="415"/>
      <c r="DUC149" s="393"/>
      <c r="DUD149" s="392"/>
      <c r="DUE149" s="395"/>
      <c r="DUF149" s="396"/>
      <c r="DUG149" s="397"/>
      <c r="DUH149" s="415"/>
      <c r="DUI149" s="393"/>
      <c r="DUJ149" s="392"/>
      <c r="DUK149" s="395"/>
      <c r="DUL149" s="396"/>
      <c r="DUM149" s="397"/>
      <c r="DUN149" s="415"/>
      <c r="DUO149" s="393"/>
      <c r="DUP149" s="392"/>
      <c r="DUQ149" s="395"/>
      <c r="DUR149" s="396"/>
      <c r="DUS149" s="397"/>
      <c r="DUT149" s="415"/>
      <c r="DUU149" s="393"/>
      <c r="DUV149" s="392"/>
      <c r="DUW149" s="395"/>
      <c r="DUX149" s="396"/>
      <c r="DUY149" s="397"/>
      <c r="DUZ149" s="415"/>
      <c r="DVA149" s="393"/>
      <c r="DVB149" s="392"/>
      <c r="DVC149" s="395"/>
      <c r="DVD149" s="396"/>
      <c r="DVE149" s="397"/>
      <c r="DVF149" s="415"/>
      <c r="DVG149" s="393"/>
      <c r="DVH149" s="392"/>
      <c r="DVI149" s="395"/>
      <c r="DVJ149" s="396"/>
      <c r="DVK149" s="397"/>
      <c r="DVL149" s="415"/>
      <c r="DVM149" s="393"/>
      <c r="DVN149" s="392"/>
      <c r="DVO149" s="395"/>
      <c r="DVP149" s="396"/>
      <c r="DVQ149" s="397"/>
      <c r="DVR149" s="415"/>
      <c r="DVS149" s="393"/>
      <c r="DVT149" s="392"/>
      <c r="DVU149" s="395"/>
      <c r="DVV149" s="396"/>
      <c r="DVW149" s="397"/>
      <c r="DVX149" s="415"/>
      <c r="DVY149" s="393"/>
      <c r="DVZ149" s="392"/>
      <c r="DWA149" s="395"/>
      <c r="DWB149" s="396"/>
      <c r="DWC149" s="397"/>
      <c r="DWD149" s="415"/>
      <c r="DWE149" s="393"/>
      <c r="DWF149" s="392"/>
      <c r="DWG149" s="395"/>
      <c r="DWH149" s="396"/>
      <c r="DWI149" s="397"/>
      <c r="DWJ149" s="415"/>
      <c r="DWK149" s="393"/>
      <c r="DWL149" s="392"/>
      <c r="DWM149" s="395"/>
      <c r="DWN149" s="396"/>
      <c r="DWO149" s="397"/>
      <c r="DWP149" s="415"/>
      <c r="DWQ149" s="393"/>
      <c r="DWR149" s="392"/>
      <c r="DWS149" s="395"/>
      <c r="DWT149" s="396"/>
      <c r="DWU149" s="397"/>
      <c r="DWV149" s="415"/>
      <c r="DWW149" s="393"/>
      <c r="DWX149" s="392"/>
      <c r="DWY149" s="395"/>
      <c r="DWZ149" s="396"/>
      <c r="DXA149" s="397"/>
      <c r="DXB149" s="415"/>
      <c r="DXC149" s="393"/>
      <c r="DXD149" s="392"/>
      <c r="DXE149" s="395"/>
      <c r="DXF149" s="396"/>
      <c r="DXG149" s="397"/>
      <c r="DXH149" s="415"/>
      <c r="DXI149" s="393"/>
      <c r="DXJ149" s="392"/>
      <c r="DXK149" s="395"/>
      <c r="DXL149" s="396"/>
      <c r="DXM149" s="397"/>
      <c r="DXN149" s="415"/>
      <c r="DXO149" s="393"/>
      <c r="DXP149" s="392"/>
      <c r="DXQ149" s="395"/>
      <c r="DXR149" s="396"/>
      <c r="DXS149" s="397"/>
      <c r="DXT149" s="415"/>
      <c r="DXU149" s="393"/>
      <c r="DXV149" s="392"/>
      <c r="DXW149" s="395"/>
      <c r="DXX149" s="396"/>
      <c r="DXY149" s="397"/>
      <c r="DXZ149" s="415"/>
      <c r="DYA149" s="393"/>
      <c r="DYB149" s="392"/>
      <c r="DYC149" s="395"/>
      <c r="DYD149" s="396"/>
      <c r="DYE149" s="397"/>
      <c r="DYF149" s="415"/>
      <c r="DYG149" s="393"/>
      <c r="DYH149" s="392"/>
      <c r="DYI149" s="395"/>
      <c r="DYJ149" s="396"/>
      <c r="DYK149" s="397"/>
      <c r="DYL149" s="415"/>
      <c r="DYM149" s="393"/>
      <c r="DYN149" s="392"/>
      <c r="DYO149" s="395"/>
      <c r="DYP149" s="396"/>
      <c r="DYQ149" s="397"/>
      <c r="DYR149" s="415"/>
      <c r="DYS149" s="393"/>
      <c r="DYT149" s="392"/>
      <c r="DYU149" s="395"/>
      <c r="DYV149" s="396"/>
      <c r="DYW149" s="397"/>
      <c r="DYX149" s="415"/>
      <c r="DYY149" s="393"/>
      <c r="DYZ149" s="392"/>
      <c r="DZA149" s="395"/>
      <c r="DZB149" s="396"/>
      <c r="DZC149" s="397"/>
      <c r="DZD149" s="415"/>
      <c r="DZE149" s="393"/>
      <c r="DZF149" s="392"/>
      <c r="DZG149" s="395"/>
      <c r="DZH149" s="396"/>
      <c r="DZI149" s="397"/>
      <c r="DZJ149" s="415"/>
      <c r="DZK149" s="393"/>
      <c r="DZL149" s="392"/>
      <c r="DZM149" s="395"/>
      <c r="DZN149" s="396"/>
      <c r="DZO149" s="397"/>
      <c r="DZP149" s="415"/>
      <c r="DZQ149" s="393"/>
      <c r="DZR149" s="392"/>
      <c r="DZS149" s="395"/>
      <c r="DZT149" s="396"/>
      <c r="DZU149" s="397"/>
      <c r="DZV149" s="415"/>
      <c r="DZW149" s="393"/>
      <c r="DZX149" s="392"/>
      <c r="DZY149" s="395"/>
      <c r="DZZ149" s="396"/>
      <c r="EAA149" s="397"/>
      <c r="EAB149" s="415"/>
      <c r="EAC149" s="393"/>
      <c r="EAD149" s="392"/>
      <c r="EAE149" s="395"/>
      <c r="EAF149" s="396"/>
      <c r="EAG149" s="397"/>
      <c r="EAH149" s="415"/>
      <c r="EAI149" s="393"/>
      <c r="EAJ149" s="392"/>
      <c r="EAK149" s="395"/>
      <c r="EAL149" s="396"/>
      <c r="EAM149" s="397"/>
      <c r="EAN149" s="415"/>
      <c r="EAO149" s="393"/>
      <c r="EAP149" s="392"/>
      <c r="EAQ149" s="395"/>
      <c r="EAR149" s="396"/>
      <c r="EAS149" s="397"/>
      <c r="EAT149" s="415"/>
      <c r="EAU149" s="393"/>
      <c r="EAV149" s="392"/>
      <c r="EAW149" s="395"/>
      <c r="EAX149" s="396"/>
      <c r="EAY149" s="397"/>
      <c r="EAZ149" s="415"/>
      <c r="EBA149" s="393"/>
      <c r="EBB149" s="392"/>
      <c r="EBC149" s="395"/>
      <c r="EBD149" s="396"/>
      <c r="EBE149" s="397"/>
      <c r="EBF149" s="415"/>
      <c r="EBG149" s="393"/>
      <c r="EBH149" s="392"/>
      <c r="EBI149" s="395"/>
      <c r="EBJ149" s="396"/>
      <c r="EBK149" s="397"/>
      <c r="EBL149" s="415"/>
      <c r="EBM149" s="393"/>
      <c r="EBN149" s="392"/>
      <c r="EBO149" s="395"/>
      <c r="EBP149" s="396"/>
      <c r="EBQ149" s="397"/>
      <c r="EBR149" s="415"/>
      <c r="EBS149" s="393"/>
      <c r="EBT149" s="392"/>
      <c r="EBU149" s="395"/>
      <c r="EBV149" s="396"/>
      <c r="EBW149" s="397"/>
      <c r="EBX149" s="415"/>
      <c r="EBY149" s="393"/>
      <c r="EBZ149" s="392"/>
      <c r="ECA149" s="395"/>
      <c r="ECB149" s="396"/>
      <c r="ECC149" s="397"/>
      <c r="ECD149" s="415"/>
      <c r="ECE149" s="393"/>
      <c r="ECF149" s="392"/>
      <c r="ECG149" s="395"/>
      <c r="ECH149" s="396"/>
      <c r="ECI149" s="397"/>
      <c r="ECJ149" s="415"/>
      <c r="ECK149" s="393"/>
      <c r="ECL149" s="392"/>
      <c r="ECM149" s="395"/>
      <c r="ECN149" s="396"/>
      <c r="ECO149" s="397"/>
      <c r="ECP149" s="415"/>
      <c r="ECQ149" s="393"/>
      <c r="ECR149" s="392"/>
      <c r="ECS149" s="395"/>
      <c r="ECT149" s="396"/>
      <c r="ECU149" s="397"/>
      <c r="ECV149" s="415"/>
      <c r="ECW149" s="393"/>
      <c r="ECX149" s="392"/>
      <c r="ECY149" s="395"/>
      <c r="ECZ149" s="396"/>
      <c r="EDA149" s="397"/>
      <c r="EDB149" s="415"/>
      <c r="EDC149" s="393"/>
      <c r="EDD149" s="392"/>
      <c r="EDE149" s="395"/>
      <c r="EDF149" s="396"/>
      <c r="EDG149" s="397"/>
      <c r="EDH149" s="415"/>
      <c r="EDI149" s="393"/>
      <c r="EDJ149" s="392"/>
      <c r="EDK149" s="395"/>
      <c r="EDL149" s="396"/>
      <c r="EDM149" s="397"/>
      <c r="EDN149" s="415"/>
      <c r="EDO149" s="393"/>
      <c r="EDP149" s="392"/>
      <c r="EDQ149" s="395"/>
      <c r="EDR149" s="396"/>
      <c r="EDS149" s="397"/>
      <c r="EDT149" s="415"/>
      <c r="EDU149" s="393"/>
      <c r="EDV149" s="392"/>
      <c r="EDW149" s="395"/>
      <c r="EDX149" s="396"/>
      <c r="EDY149" s="397"/>
      <c r="EDZ149" s="415"/>
      <c r="EEA149" s="393"/>
      <c r="EEB149" s="392"/>
      <c r="EEC149" s="395"/>
      <c r="EED149" s="396"/>
      <c r="EEE149" s="397"/>
      <c r="EEF149" s="415"/>
      <c r="EEG149" s="393"/>
      <c r="EEH149" s="392"/>
      <c r="EEI149" s="395"/>
      <c r="EEJ149" s="396"/>
      <c r="EEK149" s="397"/>
      <c r="EEL149" s="415"/>
      <c r="EEM149" s="393"/>
      <c r="EEN149" s="392"/>
      <c r="EEO149" s="395"/>
      <c r="EEP149" s="396"/>
      <c r="EEQ149" s="397"/>
      <c r="EER149" s="415"/>
      <c r="EES149" s="393"/>
      <c r="EET149" s="392"/>
      <c r="EEU149" s="395"/>
      <c r="EEV149" s="396"/>
      <c r="EEW149" s="397"/>
      <c r="EEX149" s="415"/>
      <c r="EEY149" s="393"/>
      <c r="EEZ149" s="392"/>
      <c r="EFA149" s="395"/>
      <c r="EFB149" s="396"/>
      <c r="EFC149" s="397"/>
      <c r="EFD149" s="415"/>
      <c r="EFE149" s="393"/>
      <c r="EFF149" s="392"/>
      <c r="EFG149" s="395"/>
      <c r="EFH149" s="396"/>
      <c r="EFI149" s="397"/>
      <c r="EFJ149" s="415"/>
      <c r="EFK149" s="393"/>
      <c r="EFL149" s="392"/>
      <c r="EFM149" s="395"/>
      <c r="EFN149" s="396"/>
      <c r="EFO149" s="397"/>
      <c r="EFP149" s="415"/>
      <c r="EFQ149" s="393"/>
      <c r="EFR149" s="392"/>
      <c r="EFS149" s="395"/>
      <c r="EFT149" s="396"/>
      <c r="EFU149" s="397"/>
      <c r="EFV149" s="415"/>
      <c r="EFW149" s="393"/>
      <c r="EFX149" s="392"/>
      <c r="EFY149" s="395"/>
      <c r="EFZ149" s="396"/>
      <c r="EGA149" s="397"/>
      <c r="EGB149" s="415"/>
      <c r="EGC149" s="393"/>
      <c r="EGD149" s="392"/>
      <c r="EGE149" s="395"/>
      <c r="EGF149" s="396"/>
      <c r="EGG149" s="397"/>
      <c r="EGH149" s="415"/>
      <c r="EGI149" s="393"/>
      <c r="EGJ149" s="392"/>
      <c r="EGK149" s="395"/>
      <c r="EGL149" s="396"/>
      <c r="EGM149" s="397"/>
      <c r="EGN149" s="415"/>
      <c r="EGO149" s="393"/>
      <c r="EGP149" s="392"/>
      <c r="EGQ149" s="395"/>
      <c r="EGR149" s="396"/>
      <c r="EGS149" s="397"/>
      <c r="EGT149" s="415"/>
      <c r="EGU149" s="393"/>
      <c r="EGV149" s="392"/>
      <c r="EGW149" s="395"/>
      <c r="EGX149" s="396"/>
      <c r="EGY149" s="397"/>
      <c r="EGZ149" s="415"/>
      <c r="EHA149" s="393"/>
      <c r="EHB149" s="392"/>
      <c r="EHC149" s="395"/>
      <c r="EHD149" s="396"/>
      <c r="EHE149" s="397"/>
      <c r="EHF149" s="415"/>
      <c r="EHG149" s="393"/>
      <c r="EHH149" s="392"/>
      <c r="EHI149" s="395"/>
      <c r="EHJ149" s="396"/>
      <c r="EHK149" s="397"/>
      <c r="EHL149" s="415"/>
      <c r="EHM149" s="393"/>
      <c r="EHN149" s="392"/>
      <c r="EHO149" s="395"/>
      <c r="EHP149" s="396"/>
      <c r="EHQ149" s="397"/>
      <c r="EHR149" s="415"/>
      <c r="EHS149" s="393"/>
      <c r="EHT149" s="392"/>
      <c r="EHU149" s="395"/>
      <c r="EHV149" s="396"/>
      <c r="EHW149" s="397"/>
      <c r="EHX149" s="415"/>
      <c r="EHY149" s="393"/>
      <c r="EHZ149" s="392"/>
      <c r="EIA149" s="395"/>
      <c r="EIB149" s="396"/>
      <c r="EIC149" s="397"/>
      <c r="EID149" s="415"/>
      <c r="EIE149" s="393"/>
      <c r="EIF149" s="392"/>
      <c r="EIG149" s="395"/>
      <c r="EIH149" s="396"/>
      <c r="EII149" s="397"/>
      <c r="EIJ149" s="415"/>
      <c r="EIK149" s="393"/>
      <c r="EIL149" s="392"/>
      <c r="EIM149" s="395"/>
      <c r="EIN149" s="396"/>
      <c r="EIO149" s="397"/>
      <c r="EIP149" s="415"/>
      <c r="EIQ149" s="393"/>
      <c r="EIR149" s="392"/>
      <c r="EIS149" s="395"/>
      <c r="EIT149" s="396"/>
      <c r="EIU149" s="397"/>
      <c r="EIV149" s="415"/>
      <c r="EIW149" s="393"/>
      <c r="EIX149" s="392"/>
      <c r="EIY149" s="395"/>
      <c r="EIZ149" s="396"/>
      <c r="EJA149" s="397"/>
      <c r="EJB149" s="415"/>
      <c r="EJC149" s="393"/>
      <c r="EJD149" s="392"/>
      <c r="EJE149" s="395"/>
      <c r="EJF149" s="396"/>
      <c r="EJG149" s="397"/>
      <c r="EJH149" s="415"/>
      <c r="EJI149" s="393"/>
      <c r="EJJ149" s="392"/>
      <c r="EJK149" s="395"/>
      <c r="EJL149" s="396"/>
      <c r="EJM149" s="397"/>
      <c r="EJN149" s="415"/>
      <c r="EJO149" s="393"/>
      <c r="EJP149" s="392"/>
      <c r="EJQ149" s="395"/>
      <c r="EJR149" s="396"/>
      <c r="EJS149" s="397"/>
      <c r="EJT149" s="415"/>
      <c r="EJU149" s="393"/>
      <c r="EJV149" s="392"/>
      <c r="EJW149" s="395"/>
      <c r="EJX149" s="396"/>
      <c r="EJY149" s="397"/>
      <c r="EJZ149" s="415"/>
      <c r="EKA149" s="393"/>
      <c r="EKB149" s="392"/>
      <c r="EKC149" s="395"/>
      <c r="EKD149" s="396"/>
      <c r="EKE149" s="397"/>
      <c r="EKF149" s="415"/>
      <c r="EKG149" s="393"/>
      <c r="EKH149" s="392"/>
      <c r="EKI149" s="395"/>
      <c r="EKJ149" s="396"/>
      <c r="EKK149" s="397"/>
      <c r="EKL149" s="415"/>
      <c r="EKM149" s="393"/>
      <c r="EKN149" s="392"/>
      <c r="EKO149" s="395"/>
      <c r="EKP149" s="396"/>
      <c r="EKQ149" s="397"/>
      <c r="EKR149" s="415"/>
      <c r="EKS149" s="393"/>
      <c r="EKT149" s="392"/>
      <c r="EKU149" s="395"/>
      <c r="EKV149" s="396"/>
      <c r="EKW149" s="397"/>
      <c r="EKX149" s="415"/>
      <c r="EKY149" s="393"/>
      <c r="EKZ149" s="392"/>
      <c r="ELA149" s="395"/>
      <c r="ELB149" s="396"/>
      <c r="ELC149" s="397"/>
      <c r="ELD149" s="415"/>
      <c r="ELE149" s="393"/>
      <c r="ELF149" s="392"/>
      <c r="ELG149" s="395"/>
      <c r="ELH149" s="396"/>
      <c r="ELI149" s="397"/>
      <c r="ELJ149" s="415"/>
      <c r="ELK149" s="393"/>
      <c r="ELL149" s="392"/>
      <c r="ELM149" s="395"/>
      <c r="ELN149" s="396"/>
      <c r="ELO149" s="397"/>
      <c r="ELP149" s="415"/>
      <c r="ELQ149" s="393"/>
      <c r="ELR149" s="392"/>
      <c r="ELS149" s="395"/>
      <c r="ELT149" s="396"/>
      <c r="ELU149" s="397"/>
      <c r="ELV149" s="415"/>
      <c r="ELW149" s="393"/>
      <c r="ELX149" s="392"/>
      <c r="ELY149" s="395"/>
      <c r="ELZ149" s="396"/>
      <c r="EMA149" s="397"/>
      <c r="EMB149" s="415"/>
      <c r="EMC149" s="393"/>
      <c r="EMD149" s="392"/>
      <c r="EME149" s="395"/>
      <c r="EMF149" s="396"/>
      <c r="EMG149" s="397"/>
      <c r="EMH149" s="415"/>
      <c r="EMI149" s="393"/>
      <c r="EMJ149" s="392"/>
      <c r="EMK149" s="395"/>
      <c r="EML149" s="396"/>
      <c r="EMM149" s="397"/>
      <c r="EMN149" s="415"/>
      <c r="EMO149" s="393"/>
      <c r="EMP149" s="392"/>
      <c r="EMQ149" s="395"/>
      <c r="EMR149" s="396"/>
      <c r="EMS149" s="397"/>
      <c r="EMT149" s="415"/>
      <c r="EMU149" s="393"/>
      <c r="EMV149" s="392"/>
      <c r="EMW149" s="395"/>
      <c r="EMX149" s="396"/>
      <c r="EMY149" s="397"/>
      <c r="EMZ149" s="415"/>
      <c r="ENA149" s="393"/>
      <c r="ENB149" s="392"/>
      <c r="ENC149" s="395"/>
      <c r="END149" s="396"/>
      <c r="ENE149" s="397"/>
      <c r="ENF149" s="415"/>
      <c r="ENG149" s="393"/>
      <c r="ENH149" s="392"/>
      <c r="ENI149" s="395"/>
      <c r="ENJ149" s="396"/>
      <c r="ENK149" s="397"/>
      <c r="ENL149" s="415"/>
      <c r="ENM149" s="393"/>
      <c r="ENN149" s="392"/>
      <c r="ENO149" s="395"/>
      <c r="ENP149" s="396"/>
      <c r="ENQ149" s="397"/>
      <c r="ENR149" s="415"/>
      <c r="ENS149" s="393"/>
      <c r="ENT149" s="392"/>
      <c r="ENU149" s="395"/>
      <c r="ENV149" s="396"/>
      <c r="ENW149" s="397"/>
      <c r="ENX149" s="415"/>
      <c r="ENY149" s="393"/>
      <c r="ENZ149" s="392"/>
      <c r="EOA149" s="395"/>
      <c r="EOB149" s="396"/>
      <c r="EOC149" s="397"/>
      <c r="EOD149" s="415"/>
      <c r="EOE149" s="393"/>
      <c r="EOF149" s="392"/>
      <c r="EOG149" s="395"/>
      <c r="EOH149" s="396"/>
      <c r="EOI149" s="397"/>
      <c r="EOJ149" s="415"/>
      <c r="EOK149" s="393"/>
      <c r="EOL149" s="392"/>
      <c r="EOM149" s="395"/>
      <c r="EON149" s="396"/>
      <c r="EOO149" s="397"/>
      <c r="EOP149" s="415"/>
      <c r="EOQ149" s="393"/>
      <c r="EOR149" s="392"/>
      <c r="EOS149" s="395"/>
      <c r="EOT149" s="396"/>
      <c r="EOU149" s="397"/>
      <c r="EOV149" s="415"/>
      <c r="EOW149" s="393"/>
      <c r="EOX149" s="392"/>
      <c r="EOY149" s="395"/>
      <c r="EOZ149" s="396"/>
      <c r="EPA149" s="397"/>
      <c r="EPB149" s="415"/>
      <c r="EPC149" s="393"/>
      <c r="EPD149" s="392"/>
      <c r="EPE149" s="395"/>
      <c r="EPF149" s="396"/>
      <c r="EPG149" s="397"/>
      <c r="EPH149" s="415"/>
      <c r="EPI149" s="393"/>
      <c r="EPJ149" s="392"/>
      <c r="EPK149" s="395"/>
      <c r="EPL149" s="396"/>
      <c r="EPM149" s="397"/>
      <c r="EPN149" s="415"/>
      <c r="EPO149" s="393"/>
      <c r="EPP149" s="392"/>
      <c r="EPQ149" s="395"/>
      <c r="EPR149" s="396"/>
      <c r="EPS149" s="397"/>
      <c r="EPT149" s="415"/>
      <c r="EPU149" s="393"/>
      <c r="EPV149" s="392"/>
      <c r="EPW149" s="395"/>
      <c r="EPX149" s="396"/>
      <c r="EPY149" s="397"/>
      <c r="EPZ149" s="415"/>
      <c r="EQA149" s="393"/>
      <c r="EQB149" s="392"/>
      <c r="EQC149" s="395"/>
      <c r="EQD149" s="396"/>
      <c r="EQE149" s="397"/>
      <c r="EQF149" s="415"/>
      <c r="EQG149" s="393"/>
      <c r="EQH149" s="392"/>
      <c r="EQI149" s="395"/>
      <c r="EQJ149" s="396"/>
      <c r="EQK149" s="397"/>
      <c r="EQL149" s="415"/>
      <c r="EQM149" s="393"/>
      <c r="EQN149" s="392"/>
      <c r="EQO149" s="395"/>
      <c r="EQP149" s="396"/>
      <c r="EQQ149" s="397"/>
      <c r="EQR149" s="415"/>
      <c r="EQS149" s="393"/>
      <c r="EQT149" s="392"/>
      <c r="EQU149" s="395"/>
      <c r="EQV149" s="396"/>
      <c r="EQW149" s="397"/>
      <c r="EQX149" s="415"/>
      <c r="EQY149" s="393"/>
      <c r="EQZ149" s="392"/>
      <c r="ERA149" s="395"/>
      <c r="ERB149" s="396"/>
      <c r="ERC149" s="397"/>
      <c r="ERD149" s="415"/>
      <c r="ERE149" s="393"/>
      <c r="ERF149" s="392"/>
      <c r="ERG149" s="395"/>
      <c r="ERH149" s="396"/>
      <c r="ERI149" s="397"/>
      <c r="ERJ149" s="415"/>
      <c r="ERK149" s="393"/>
      <c r="ERL149" s="392"/>
      <c r="ERM149" s="395"/>
      <c r="ERN149" s="396"/>
      <c r="ERO149" s="397"/>
      <c r="ERP149" s="415"/>
      <c r="ERQ149" s="393"/>
      <c r="ERR149" s="392"/>
      <c r="ERS149" s="395"/>
      <c r="ERT149" s="396"/>
      <c r="ERU149" s="397"/>
      <c r="ERV149" s="415"/>
      <c r="ERW149" s="393"/>
      <c r="ERX149" s="392"/>
      <c r="ERY149" s="395"/>
      <c r="ERZ149" s="396"/>
      <c r="ESA149" s="397"/>
      <c r="ESB149" s="415"/>
      <c r="ESC149" s="393"/>
      <c r="ESD149" s="392"/>
      <c r="ESE149" s="395"/>
      <c r="ESF149" s="396"/>
      <c r="ESG149" s="397"/>
      <c r="ESH149" s="415"/>
      <c r="ESI149" s="393"/>
      <c r="ESJ149" s="392"/>
      <c r="ESK149" s="395"/>
      <c r="ESL149" s="396"/>
      <c r="ESM149" s="397"/>
      <c r="ESN149" s="415"/>
      <c r="ESO149" s="393"/>
      <c r="ESP149" s="392"/>
      <c r="ESQ149" s="395"/>
      <c r="ESR149" s="396"/>
      <c r="ESS149" s="397"/>
      <c r="EST149" s="415"/>
      <c r="ESU149" s="393"/>
      <c r="ESV149" s="392"/>
      <c r="ESW149" s="395"/>
      <c r="ESX149" s="396"/>
      <c r="ESY149" s="397"/>
      <c r="ESZ149" s="415"/>
      <c r="ETA149" s="393"/>
      <c r="ETB149" s="392"/>
      <c r="ETC149" s="395"/>
      <c r="ETD149" s="396"/>
      <c r="ETE149" s="397"/>
      <c r="ETF149" s="415"/>
      <c r="ETG149" s="393"/>
      <c r="ETH149" s="392"/>
      <c r="ETI149" s="395"/>
      <c r="ETJ149" s="396"/>
      <c r="ETK149" s="397"/>
      <c r="ETL149" s="415"/>
      <c r="ETM149" s="393"/>
      <c r="ETN149" s="392"/>
      <c r="ETO149" s="395"/>
      <c r="ETP149" s="396"/>
      <c r="ETQ149" s="397"/>
      <c r="ETR149" s="415"/>
      <c r="ETS149" s="393"/>
      <c r="ETT149" s="392"/>
      <c r="ETU149" s="395"/>
      <c r="ETV149" s="396"/>
      <c r="ETW149" s="397"/>
      <c r="ETX149" s="415"/>
      <c r="ETY149" s="393"/>
      <c r="ETZ149" s="392"/>
      <c r="EUA149" s="395"/>
      <c r="EUB149" s="396"/>
      <c r="EUC149" s="397"/>
      <c r="EUD149" s="415"/>
      <c r="EUE149" s="393"/>
      <c r="EUF149" s="392"/>
      <c r="EUG149" s="395"/>
      <c r="EUH149" s="396"/>
      <c r="EUI149" s="397"/>
      <c r="EUJ149" s="415"/>
      <c r="EUK149" s="393"/>
      <c r="EUL149" s="392"/>
      <c r="EUM149" s="395"/>
      <c r="EUN149" s="396"/>
      <c r="EUO149" s="397"/>
      <c r="EUP149" s="415"/>
      <c r="EUQ149" s="393"/>
      <c r="EUR149" s="392"/>
      <c r="EUS149" s="395"/>
      <c r="EUT149" s="396"/>
      <c r="EUU149" s="397"/>
      <c r="EUV149" s="415"/>
      <c r="EUW149" s="393"/>
      <c r="EUX149" s="392"/>
      <c r="EUY149" s="395"/>
      <c r="EUZ149" s="396"/>
      <c r="EVA149" s="397"/>
      <c r="EVB149" s="415"/>
      <c r="EVC149" s="393"/>
      <c r="EVD149" s="392"/>
      <c r="EVE149" s="395"/>
      <c r="EVF149" s="396"/>
      <c r="EVG149" s="397"/>
      <c r="EVH149" s="415"/>
      <c r="EVI149" s="393"/>
      <c r="EVJ149" s="392"/>
      <c r="EVK149" s="395"/>
      <c r="EVL149" s="396"/>
      <c r="EVM149" s="397"/>
      <c r="EVN149" s="415"/>
      <c r="EVO149" s="393"/>
      <c r="EVP149" s="392"/>
      <c r="EVQ149" s="395"/>
      <c r="EVR149" s="396"/>
      <c r="EVS149" s="397"/>
      <c r="EVT149" s="415"/>
      <c r="EVU149" s="393"/>
      <c r="EVV149" s="392"/>
      <c r="EVW149" s="395"/>
      <c r="EVX149" s="396"/>
      <c r="EVY149" s="397"/>
      <c r="EVZ149" s="415"/>
      <c r="EWA149" s="393"/>
      <c r="EWB149" s="392"/>
      <c r="EWC149" s="395"/>
      <c r="EWD149" s="396"/>
      <c r="EWE149" s="397"/>
      <c r="EWF149" s="415"/>
      <c r="EWG149" s="393"/>
      <c r="EWH149" s="392"/>
      <c r="EWI149" s="395"/>
      <c r="EWJ149" s="396"/>
      <c r="EWK149" s="397"/>
      <c r="EWL149" s="415"/>
      <c r="EWM149" s="393"/>
      <c r="EWN149" s="392"/>
      <c r="EWO149" s="395"/>
      <c r="EWP149" s="396"/>
      <c r="EWQ149" s="397"/>
      <c r="EWR149" s="415"/>
      <c r="EWS149" s="393"/>
      <c r="EWT149" s="392"/>
      <c r="EWU149" s="395"/>
      <c r="EWV149" s="396"/>
      <c r="EWW149" s="397"/>
      <c r="EWX149" s="415"/>
      <c r="EWY149" s="393"/>
      <c r="EWZ149" s="392"/>
      <c r="EXA149" s="395"/>
      <c r="EXB149" s="396"/>
      <c r="EXC149" s="397"/>
      <c r="EXD149" s="415"/>
      <c r="EXE149" s="393"/>
      <c r="EXF149" s="392"/>
      <c r="EXG149" s="395"/>
      <c r="EXH149" s="396"/>
      <c r="EXI149" s="397"/>
      <c r="EXJ149" s="415"/>
      <c r="EXK149" s="393"/>
      <c r="EXL149" s="392"/>
      <c r="EXM149" s="395"/>
      <c r="EXN149" s="396"/>
      <c r="EXO149" s="397"/>
      <c r="EXP149" s="415"/>
      <c r="EXQ149" s="393"/>
      <c r="EXR149" s="392"/>
      <c r="EXS149" s="395"/>
      <c r="EXT149" s="396"/>
      <c r="EXU149" s="397"/>
      <c r="EXV149" s="415"/>
      <c r="EXW149" s="393"/>
      <c r="EXX149" s="392"/>
      <c r="EXY149" s="395"/>
      <c r="EXZ149" s="396"/>
      <c r="EYA149" s="397"/>
      <c r="EYB149" s="415"/>
      <c r="EYC149" s="393"/>
      <c r="EYD149" s="392"/>
      <c r="EYE149" s="395"/>
      <c r="EYF149" s="396"/>
      <c r="EYG149" s="397"/>
      <c r="EYH149" s="415"/>
      <c r="EYI149" s="393"/>
      <c r="EYJ149" s="392"/>
      <c r="EYK149" s="395"/>
      <c r="EYL149" s="396"/>
      <c r="EYM149" s="397"/>
      <c r="EYN149" s="415"/>
      <c r="EYO149" s="393"/>
      <c r="EYP149" s="392"/>
      <c r="EYQ149" s="395"/>
      <c r="EYR149" s="396"/>
      <c r="EYS149" s="397"/>
      <c r="EYT149" s="415"/>
      <c r="EYU149" s="393"/>
      <c r="EYV149" s="392"/>
      <c r="EYW149" s="395"/>
      <c r="EYX149" s="396"/>
      <c r="EYY149" s="397"/>
      <c r="EYZ149" s="415"/>
      <c r="EZA149" s="393"/>
      <c r="EZB149" s="392"/>
      <c r="EZC149" s="395"/>
      <c r="EZD149" s="396"/>
      <c r="EZE149" s="397"/>
      <c r="EZF149" s="415"/>
      <c r="EZG149" s="393"/>
      <c r="EZH149" s="392"/>
      <c r="EZI149" s="395"/>
      <c r="EZJ149" s="396"/>
      <c r="EZK149" s="397"/>
      <c r="EZL149" s="415"/>
      <c r="EZM149" s="393"/>
      <c r="EZN149" s="392"/>
      <c r="EZO149" s="395"/>
      <c r="EZP149" s="396"/>
      <c r="EZQ149" s="397"/>
      <c r="EZR149" s="415"/>
      <c r="EZS149" s="393"/>
      <c r="EZT149" s="392"/>
      <c r="EZU149" s="395"/>
      <c r="EZV149" s="396"/>
      <c r="EZW149" s="397"/>
      <c r="EZX149" s="415"/>
      <c r="EZY149" s="393"/>
      <c r="EZZ149" s="392"/>
      <c r="FAA149" s="395"/>
      <c r="FAB149" s="396"/>
      <c r="FAC149" s="397"/>
      <c r="FAD149" s="415"/>
      <c r="FAE149" s="393"/>
      <c r="FAF149" s="392"/>
      <c r="FAG149" s="395"/>
      <c r="FAH149" s="396"/>
      <c r="FAI149" s="397"/>
      <c r="FAJ149" s="415"/>
      <c r="FAK149" s="393"/>
      <c r="FAL149" s="392"/>
      <c r="FAM149" s="395"/>
      <c r="FAN149" s="396"/>
      <c r="FAO149" s="397"/>
      <c r="FAP149" s="415"/>
      <c r="FAQ149" s="393"/>
      <c r="FAR149" s="392"/>
      <c r="FAS149" s="395"/>
      <c r="FAT149" s="396"/>
      <c r="FAU149" s="397"/>
      <c r="FAV149" s="415"/>
      <c r="FAW149" s="393"/>
      <c r="FAX149" s="392"/>
      <c r="FAY149" s="395"/>
      <c r="FAZ149" s="396"/>
      <c r="FBA149" s="397"/>
      <c r="FBB149" s="415"/>
      <c r="FBC149" s="393"/>
      <c r="FBD149" s="392"/>
      <c r="FBE149" s="395"/>
      <c r="FBF149" s="396"/>
      <c r="FBG149" s="397"/>
      <c r="FBH149" s="415"/>
      <c r="FBI149" s="393"/>
      <c r="FBJ149" s="392"/>
      <c r="FBK149" s="395"/>
      <c r="FBL149" s="396"/>
      <c r="FBM149" s="397"/>
      <c r="FBN149" s="415"/>
      <c r="FBO149" s="393"/>
      <c r="FBP149" s="392"/>
      <c r="FBQ149" s="395"/>
      <c r="FBR149" s="396"/>
      <c r="FBS149" s="397"/>
      <c r="FBT149" s="415"/>
      <c r="FBU149" s="393"/>
      <c r="FBV149" s="392"/>
      <c r="FBW149" s="395"/>
      <c r="FBX149" s="396"/>
      <c r="FBY149" s="397"/>
      <c r="FBZ149" s="415"/>
      <c r="FCA149" s="393"/>
      <c r="FCB149" s="392"/>
      <c r="FCC149" s="395"/>
      <c r="FCD149" s="396"/>
      <c r="FCE149" s="397"/>
      <c r="FCF149" s="415"/>
      <c r="FCG149" s="393"/>
      <c r="FCH149" s="392"/>
      <c r="FCI149" s="395"/>
      <c r="FCJ149" s="396"/>
      <c r="FCK149" s="397"/>
      <c r="FCL149" s="415"/>
      <c r="FCM149" s="393"/>
      <c r="FCN149" s="392"/>
      <c r="FCO149" s="395"/>
      <c r="FCP149" s="396"/>
      <c r="FCQ149" s="397"/>
      <c r="FCR149" s="415"/>
      <c r="FCS149" s="393"/>
      <c r="FCT149" s="392"/>
      <c r="FCU149" s="395"/>
      <c r="FCV149" s="396"/>
      <c r="FCW149" s="397"/>
      <c r="FCX149" s="415"/>
      <c r="FCY149" s="393"/>
      <c r="FCZ149" s="392"/>
      <c r="FDA149" s="395"/>
      <c r="FDB149" s="396"/>
      <c r="FDC149" s="397"/>
      <c r="FDD149" s="415"/>
      <c r="FDE149" s="393"/>
      <c r="FDF149" s="392"/>
      <c r="FDG149" s="395"/>
      <c r="FDH149" s="396"/>
      <c r="FDI149" s="397"/>
      <c r="FDJ149" s="415"/>
      <c r="FDK149" s="393"/>
      <c r="FDL149" s="392"/>
      <c r="FDM149" s="395"/>
      <c r="FDN149" s="396"/>
      <c r="FDO149" s="397"/>
      <c r="FDP149" s="415"/>
      <c r="FDQ149" s="393"/>
      <c r="FDR149" s="392"/>
      <c r="FDS149" s="395"/>
      <c r="FDT149" s="396"/>
      <c r="FDU149" s="397"/>
      <c r="FDV149" s="415"/>
      <c r="FDW149" s="393"/>
      <c r="FDX149" s="392"/>
      <c r="FDY149" s="395"/>
      <c r="FDZ149" s="396"/>
      <c r="FEA149" s="397"/>
      <c r="FEB149" s="415"/>
      <c r="FEC149" s="393"/>
      <c r="FED149" s="392"/>
      <c r="FEE149" s="395"/>
      <c r="FEF149" s="396"/>
      <c r="FEG149" s="397"/>
      <c r="FEH149" s="415"/>
      <c r="FEI149" s="393"/>
      <c r="FEJ149" s="392"/>
      <c r="FEK149" s="395"/>
      <c r="FEL149" s="396"/>
      <c r="FEM149" s="397"/>
      <c r="FEN149" s="415"/>
      <c r="FEO149" s="393"/>
      <c r="FEP149" s="392"/>
      <c r="FEQ149" s="395"/>
      <c r="FER149" s="396"/>
      <c r="FES149" s="397"/>
      <c r="FET149" s="415"/>
      <c r="FEU149" s="393"/>
      <c r="FEV149" s="392"/>
      <c r="FEW149" s="395"/>
      <c r="FEX149" s="396"/>
      <c r="FEY149" s="397"/>
      <c r="FEZ149" s="415"/>
      <c r="FFA149" s="393"/>
      <c r="FFB149" s="392"/>
      <c r="FFC149" s="395"/>
      <c r="FFD149" s="396"/>
      <c r="FFE149" s="397"/>
      <c r="FFF149" s="415"/>
      <c r="FFG149" s="393"/>
      <c r="FFH149" s="392"/>
      <c r="FFI149" s="395"/>
      <c r="FFJ149" s="396"/>
      <c r="FFK149" s="397"/>
      <c r="FFL149" s="415"/>
      <c r="FFM149" s="393"/>
      <c r="FFN149" s="392"/>
      <c r="FFO149" s="395"/>
      <c r="FFP149" s="396"/>
      <c r="FFQ149" s="397"/>
      <c r="FFR149" s="415"/>
      <c r="FFS149" s="393"/>
      <c r="FFT149" s="392"/>
      <c r="FFU149" s="395"/>
      <c r="FFV149" s="396"/>
      <c r="FFW149" s="397"/>
      <c r="FFX149" s="415"/>
      <c r="FFY149" s="393"/>
      <c r="FFZ149" s="392"/>
      <c r="FGA149" s="395"/>
      <c r="FGB149" s="396"/>
      <c r="FGC149" s="397"/>
      <c r="FGD149" s="415"/>
      <c r="FGE149" s="393"/>
      <c r="FGF149" s="392"/>
      <c r="FGG149" s="395"/>
      <c r="FGH149" s="396"/>
      <c r="FGI149" s="397"/>
      <c r="FGJ149" s="415"/>
      <c r="FGK149" s="393"/>
      <c r="FGL149" s="392"/>
      <c r="FGM149" s="395"/>
      <c r="FGN149" s="396"/>
      <c r="FGO149" s="397"/>
      <c r="FGP149" s="415"/>
      <c r="FGQ149" s="393"/>
      <c r="FGR149" s="392"/>
      <c r="FGS149" s="395"/>
      <c r="FGT149" s="396"/>
      <c r="FGU149" s="397"/>
      <c r="FGV149" s="415"/>
      <c r="FGW149" s="393"/>
      <c r="FGX149" s="392"/>
      <c r="FGY149" s="395"/>
      <c r="FGZ149" s="396"/>
      <c r="FHA149" s="397"/>
      <c r="FHB149" s="415"/>
      <c r="FHC149" s="393"/>
      <c r="FHD149" s="392"/>
      <c r="FHE149" s="395"/>
      <c r="FHF149" s="396"/>
      <c r="FHG149" s="397"/>
      <c r="FHH149" s="415"/>
      <c r="FHI149" s="393"/>
      <c r="FHJ149" s="392"/>
      <c r="FHK149" s="395"/>
      <c r="FHL149" s="396"/>
      <c r="FHM149" s="397"/>
      <c r="FHN149" s="415"/>
      <c r="FHO149" s="393"/>
      <c r="FHP149" s="392"/>
      <c r="FHQ149" s="395"/>
      <c r="FHR149" s="396"/>
      <c r="FHS149" s="397"/>
      <c r="FHT149" s="415"/>
      <c r="FHU149" s="393"/>
      <c r="FHV149" s="392"/>
      <c r="FHW149" s="395"/>
      <c r="FHX149" s="396"/>
      <c r="FHY149" s="397"/>
      <c r="FHZ149" s="415"/>
      <c r="FIA149" s="393"/>
      <c r="FIB149" s="392"/>
      <c r="FIC149" s="395"/>
      <c r="FID149" s="396"/>
      <c r="FIE149" s="397"/>
      <c r="FIF149" s="415"/>
      <c r="FIG149" s="393"/>
      <c r="FIH149" s="392"/>
      <c r="FII149" s="395"/>
      <c r="FIJ149" s="396"/>
      <c r="FIK149" s="397"/>
      <c r="FIL149" s="415"/>
      <c r="FIM149" s="393"/>
      <c r="FIN149" s="392"/>
      <c r="FIO149" s="395"/>
      <c r="FIP149" s="396"/>
      <c r="FIQ149" s="397"/>
      <c r="FIR149" s="415"/>
      <c r="FIS149" s="393"/>
      <c r="FIT149" s="392"/>
      <c r="FIU149" s="395"/>
      <c r="FIV149" s="396"/>
      <c r="FIW149" s="397"/>
      <c r="FIX149" s="415"/>
      <c r="FIY149" s="393"/>
      <c r="FIZ149" s="392"/>
      <c r="FJA149" s="395"/>
      <c r="FJB149" s="396"/>
      <c r="FJC149" s="397"/>
      <c r="FJD149" s="415"/>
      <c r="FJE149" s="393"/>
      <c r="FJF149" s="392"/>
      <c r="FJG149" s="395"/>
      <c r="FJH149" s="396"/>
      <c r="FJI149" s="397"/>
      <c r="FJJ149" s="415"/>
      <c r="FJK149" s="393"/>
      <c r="FJL149" s="392"/>
      <c r="FJM149" s="395"/>
      <c r="FJN149" s="396"/>
      <c r="FJO149" s="397"/>
      <c r="FJP149" s="415"/>
      <c r="FJQ149" s="393"/>
      <c r="FJR149" s="392"/>
      <c r="FJS149" s="395"/>
      <c r="FJT149" s="396"/>
      <c r="FJU149" s="397"/>
      <c r="FJV149" s="415"/>
      <c r="FJW149" s="393"/>
      <c r="FJX149" s="392"/>
      <c r="FJY149" s="395"/>
      <c r="FJZ149" s="396"/>
      <c r="FKA149" s="397"/>
      <c r="FKB149" s="415"/>
      <c r="FKC149" s="393"/>
      <c r="FKD149" s="392"/>
      <c r="FKE149" s="395"/>
      <c r="FKF149" s="396"/>
      <c r="FKG149" s="397"/>
      <c r="FKH149" s="415"/>
      <c r="FKI149" s="393"/>
      <c r="FKJ149" s="392"/>
      <c r="FKK149" s="395"/>
      <c r="FKL149" s="396"/>
      <c r="FKM149" s="397"/>
      <c r="FKN149" s="415"/>
      <c r="FKO149" s="393"/>
      <c r="FKP149" s="392"/>
      <c r="FKQ149" s="395"/>
      <c r="FKR149" s="396"/>
      <c r="FKS149" s="397"/>
      <c r="FKT149" s="415"/>
      <c r="FKU149" s="393"/>
      <c r="FKV149" s="392"/>
      <c r="FKW149" s="395"/>
      <c r="FKX149" s="396"/>
      <c r="FKY149" s="397"/>
      <c r="FKZ149" s="415"/>
      <c r="FLA149" s="393"/>
      <c r="FLB149" s="392"/>
      <c r="FLC149" s="395"/>
      <c r="FLD149" s="396"/>
      <c r="FLE149" s="397"/>
      <c r="FLF149" s="415"/>
      <c r="FLG149" s="393"/>
      <c r="FLH149" s="392"/>
      <c r="FLI149" s="395"/>
      <c r="FLJ149" s="396"/>
      <c r="FLK149" s="397"/>
      <c r="FLL149" s="415"/>
      <c r="FLM149" s="393"/>
      <c r="FLN149" s="392"/>
      <c r="FLO149" s="395"/>
      <c r="FLP149" s="396"/>
      <c r="FLQ149" s="397"/>
      <c r="FLR149" s="415"/>
      <c r="FLS149" s="393"/>
      <c r="FLT149" s="392"/>
      <c r="FLU149" s="395"/>
      <c r="FLV149" s="396"/>
      <c r="FLW149" s="397"/>
      <c r="FLX149" s="415"/>
      <c r="FLY149" s="393"/>
      <c r="FLZ149" s="392"/>
      <c r="FMA149" s="395"/>
      <c r="FMB149" s="396"/>
      <c r="FMC149" s="397"/>
      <c r="FMD149" s="415"/>
      <c r="FME149" s="393"/>
      <c r="FMF149" s="392"/>
      <c r="FMG149" s="395"/>
      <c r="FMH149" s="396"/>
      <c r="FMI149" s="397"/>
      <c r="FMJ149" s="415"/>
      <c r="FMK149" s="393"/>
      <c r="FML149" s="392"/>
      <c r="FMM149" s="395"/>
      <c r="FMN149" s="396"/>
      <c r="FMO149" s="397"/>
      <c r="FMP149" s="415"/>
      <c r="FMQ149" s="393"/>
      <c r="FMR149" s="392"/>
      <c r="FMS149" s="395"/>
      <c r="FMT149" s="396"/>
      <c r="FMU149" s="397"/>
      <c r="FMV149" s="415"/>
      <c r="FMW149" s="393"/>
      <c r="FMX149" s="392"/>
      <c r="FMY149" s="395"/>
      <c r="FMZ149" s="396"/>
      <c r="FNA149" s="397"/>
      <c r="FNB149" s="415"/>
      <c r="FNC149" s="393"/>
      <c r="FND149" s="392"/>
      <c r="FNE149" s="395"/>
      <c r="FNF149" s="396"/>
      <c r="FNG149" s="397"/>
      <c r="FNH149" s="415"/>
      <c r="FNI149" s="393"/>
      <c r="FNJ149" s="392"/>
      <c r="FNK149" s="395"/>
      <c r="FNL149" s="396"/>
      <c r="FNM149" s="397"/>
      <c r="FNN149" s="415"/>
      <c r="FNO149" s="393"/>
      <c r="FNP149" s="392"/>
      <c r="FNQ149" s="395"/>
      <c r="FNR149" s="396"/>
      <c r="FNS149" s="397"/>
      <c r="FNT149" s="415"/>
      <c r="FNU149" s="393"/>
      <c r="FNV149" s="392"/>
      <c r="FNW149" s="395"/>
      <c r="FNX149" s="396"/>
      <c r="FNY149" s="397"/>
      <c r="FNZ149" s="415"/>
      <c r="FOA149" s="393"/>
      <c r="FOB149" s="392"/>
      <c r="FOC149" s="395"/>
      <c r="FOD149" s="396"/>
      <c r="FOE149" s="397"/>
      <c r="FOF149" s="415"/>
      <c r="FOG149" s="393"/>
      <c r="FOH149" s="392"/>
      <c r="FOI149" s="395"/>
      <c r="FOJ149" s="396"/>
      <c r="FOK149" s="397"/>
      <c r="FOL149" s="415"/>
      <c r="FOM149" s="393"/>
      <c r="FON149" s="392"/>
      <c r="FOO149" s="395"/>
      <c r="FOP149" s="396"/>
      <c r="FOQ149" s="397"/>
      <c r="FOR149" s="415"/>
      <c r="FOS149" s="393"/>
      <c r="FOT149" s="392"/>
      <c r="FOU149" s="395"/>
      <c r="FOV149" s="396"/>
      <c r="FOW149" s="397"/>
      <c r="FOX149" s="415"/>
      <c r="FOY149" s="393"/>
      <c r="FOZ149" s="392"/>
      <c r="FPA149" s="395"/>
      <c r="FPB149" s="396"/>
      <c r="FPC149" s="397"/>
      <c r="FPD149" s="415"/>
      <c r="FPE149" s="393"/>
      <c r="FPF149" s="392"/>
      <c r="FPG149" s="395"/>
      <c r="FPH149" s="396"/>
      <c r="FPI149" s="397"/>
      <c r="FPJ149" s="415"/>
      <c r="FPK149" s="393"/>
      <c r="FPL149" s="392"/>
      <c r="FPM149" s="395"/>
      <c r="FPN149" s="396"/>
      <c r="FPO149" s="397"/>
      <c r="FPP149" s="415"/>
      <c r="FPQ149" s="393"/>
      <c r="FPR149" s="392"/>
      <c r="FPS149" s="395"/>
      <c r="FPT149" s="396"/>
      <c r="FPU149" s="397"/>
      <c r="FPV149" s="415"/>
      <c r="FPW149" s="393"/>
      <c r="FPX149" s="392"/>
      <c r="FPY149" s="395"/>
      <c r="FPZ149" s="396"/>
      <c r="FQA149" s="397"/>
      <c r="FQB149" s="415"/>
      <c r="FQC149" s="393"/>
      <c r="FQD149" s="392"/>
      <c r="FQE149" s="395"/>
      <c r="FQF149" s="396"/>
      <c r="FQG149" s="397"/>
      <c r="FQH149" s="415"/>
      <c r="FQI149" s="393"/>
      <c r="FQJ149" s="392"/>
      <c r="FQK149" s="395"/>
      <c r="FQL149" s="396"/>
      <c r="FQM149" s="397"/>
      <c r="FQN149" s="415"/>
      <c r="FQO149" s="393"/>
      <c r="FQP149" s="392"/>
      <c r="FQQ149" s="395"/>
      <c r="FQR149" s="396"/>
      <c r="FQS149" s="397"/>
      <c r="FQT149" s="415"/>
      <c r="FQU149" s="393"/>
      <c r="FQV149" s="392"/>
      <c r="FQW149" s="395"/>
      <c r="FQX149" s="396"/>
      <c r="FQY149" s="397"/>
      <c r="FQZ149" s="415"/>
      <c r="FRA149" s="393"/>
      <c r="FRB149" s="392"/>
      <c r="FRC149" s="395"/>
      <c r="FRD149" s="396"/>
      <c r="FRE149" s="397"/>
      <c r="FRF149" s="415"/>
      <c r="FRG149" s="393"/>
      <c r="FRH149" s="392"/>
      <c r="FRI149" s="395"/>
      <c r="FRJ149" s="396"/>
      <c r="FRK149" s="397"/>
      <c r="FRL149" s="415"/>
      <c r="FRM149" s="393"/>
      <c r="FRN149" s="392"/>
      <c r="FRO149" s="395"/>
      <c r="FRP149" s="396"/>
      <c r="FRQ149" s="397"/>
      <c r="FRR149" s="415"/>
      <c r="FRS149" s="393"/>
      <c r="FRT149" s="392"/>
      <c r="FRU149" s="395"/>
      <c r="FRV149" s="396"/>
      <c r="FRW149" s="397"/>
      <c r="FRX149" s="415"/>
      <c r="FRY149" s="393"/>
      <c r="FRZ149" s="392"/>
      <c r="FSA149" s="395"/>
      <c r="FSB149" s="396"/>
      <c r="FSC149" s="397"/>
      <c r="FSD149" s="415"/>
      <c r="FSE149" s="393"/>
      <c r="FSF149" s="392"/>
      <c r="FSG149" s="395"/>
      <c r="FSH149" s="396"/>
      <c r="FSI149" s="397"/>
      <c r="FSJ149" s="415"/>
      <c r="FSK149" s="393"/>
      <c r="FSL149" s="392"/>
      <c r="FSM149" s="395"/>
      <c r="FSN149" s="396"/>
      <c r="FSO149" s="397"/>
      <c r="FSP149" s="415"/>
      <c r="FSQ149" s="393"/>
      <c r="FSR149" s="392"/>
      <c r="FSS149" s="395"/>
      <c r="FST149" s="396"/>
      <c r="FSU149" s="397"/>
      <c r="FSV149" s="415"/>
      <c r="FSW149" s="393"/>
      <c r="FSX149" s="392"/>
      <c r="FSY149" s="395"/>
      <c r="FSZ149" s="396"/>
      <c r="FTA149" s="397"/>
      <c r="FTB149" s="415"/>
      <c r="FTC149" s="393"/>
      <c r="FTD149" s="392"/>
      <c r="FTE149" s="395"/>
      <c r="FTF149" s="396"/>
      <c r="FTG149" s="397"/>
      <c r="FTH149" s="415"/>
      <c r="FTI149" s="393"/>
      <c r="FTJ149" s="392"/>
      <c r="FTK149" s="395"/>
      <c r="FTL149" s="396"/>
      <c r="FTM149" s="397"/>
      <c r="FTN149" s="415"/>
      <c r="FTO149" s="393"/>
      <c r="FTP149" s="392"/>
      <c r="FTQ149" s="395"/>
      <c r="FTR149" s="396"/>
      <c r="FTS149" s="397"/>
      <c r="FTT149" s="415"/>
      <c r="FTU149" s="393"/>
      <c r="FTV149" s="392"/>
      <c r="FTW149" s="395"/>
      <c r="FTX149" s="396"/>
      <c r="FTY149" s="397"/>
      <c r="FTZ149" s="415"/>
      <c r="FUA149" s="393"/>
      <c r="FUB149" s="392"/>
      <c r="FUC149" s="395"/>
      <c r="FUD149" s="396"/>
      <c r="FUE149" s="397"/>
      <c r="FUF149" s="415"/>
      <c r="FUG149" s="393"/>
      <c r="FUH149" s="392"/>
      <c r="FUI149" s="395"/>
      <c r="FUJ149" s="396"/>
      <c r="FUK149" s="397"/>
      <c r="FUL149" s="415"/>
      <c r="FUM149" s="393"/>
      <c r="FUN149" s="392"/>
      <c r="FUO149" s="395"/>
      <c r="FUP149" s="396"/>
      <c r="FUQ149" s="397"/>
      <c r="FUR149" s="415"/>
      <c r="FUS149" s="393"/>
      <c r="FUT149" s="392"/>
      <c r="FUU149" s="395"/>
      <c r="FUV149" s="396"/>
      <c r="FUW149" s="397"/>
      <c r="FUX149" s="415"/>
      <c r="FUY149" s="393"/>
      <c r="FUZ149" s="392"/>
      <c r="FVA149" s="395"/>
      <c r="FVB149" s="396"/>
      <c r="FVC149" s="397"/>
      <c r="FVD149" s="415"/>
      <c r="FVE149" s="393"/>
      <c r="FVF149" s="392"/>
      <c r="FVG149" s="395"/>
      <c r="FVH149" s="396"/>
      <c r="FVI149" s="397"/>
      <c r="FVJ149" s="415"/>
      <c r="FVK149" s="393"/>
      <c r="FVL149" s="392"/>
      <c r="FVM149" s="395"/>
      <c r="FVN149" s="396"/>
      <c r="FVO149" s="397"/>
      <c r="FVP149" s="415"/>
      <c r="FVQ149" s="393"/>
      <c r="FVR149" s="392"/>
      <c r="FVS149" s="395"/>
      <c r="FVT149" s="396"/>
      <c r="FVU149" s="397"/>
      <c r="FVV149" s="415"/>
      <c r="FVW149" s="393"/>
      <c r="FVX149" s="392"/>
      <c r="FVY149" s="395"/>
      <c r="FVZ149" s="396"/>
      <c r="FWA149" s="397"/>
      <c r="FWB149" s="415"/>
      <c r="FWC149" s="393"/>
      <c r="FWD149" s="392"/>
      <c r="FWE149" s="395"/>
      <c r="FWF149" s="396"/>
      <c r="FWG149" s="397"/>
      <c r="FWH149" s="415"/>
      <c r="FWI149" s="393"/>
      <c r="FWJ149" s="392"/>
      <c r="FWK149" s="395"/>
      <c r="FWL149" s="396"/>
      <c r="FWM149" s="397"/>
      <c r="FWN149" s="415"/>
      <c r="FWO149" s="393"/>
      <c r="FWP149" s="392"/>
      <c r="FWQ149" s="395"/>
      <c r="FWR149" s="396"/>
      <c r="FWS149" s="397"/>
      <c r="FWT149" s="415"/>
      <c r="FWU149" s="393"/>
      <c r="FWV149" s="392"/>
      <c r="FWW149" s="395"/>
      <c r="FWX149" s="396"/>
      <c r="FWY149" s="397"/>
      <c r="FWZ149" s="415"/>
      <c r="FXA149" s="393"/>
      <c r="FXB149" s="392"/>
      <c r="FXC149" s="395"/>
      <c r="FXD149" s="396"/>
      <c r="FXE149" s="397"/>
      <c r="FXF149" s="415"/>
      <c r="FXG149" s="393"/>
      <c r="FXH149" s="392"/>
      <c r="FXI149" s="395"/>
      <c r="FXJ149" s="396"/>
      <c r="FXK149" s="397"/>
      <c r="FXL149" s="415"/>
      <c r="FXM149" s="393"/>
      <c r="FXN149" s="392"/>
      <c r="FXO149" s="395"/>
      <c r="FXP149" s="396"/>
      <c r="FXQ149" s="397"/>
      <c r="FXR149" s="415"/>
      <c r="FXS149" s="393"/>
      <c r="FXT149" s="392"/>
      <c r="FXU149" s="395"/>
      <c r="FXV149" s="396"/>
      <c r="FXW149" s="397"/>
      <c r="FXX149" s="415"/>
      <c r="FXY149" s="393"/>
      <c r="FXZ149" s="392"/>
      <c r="FYA149" s="395"/>
      <c r="FYB149" s="396"/>
      <c r="FYC149" s="397"/>
      <c r="FYD149" s="415"/>
      <c r="FYE149" s="393"/>
      <c r="FYF149" s="392"/>
      <c r="FYG149" s="395"/>
      <c r="FYH149" s="396"/>
      <c r="FYI149" s="397"/>
      <c r="FYJ149" s="415"/>
      <c r="FYK149" s="393"/>
      <c r="FYL149" s="392"/>
      <c r="FYM149" s="395"/>
      <c r="FYN149" s="396"/>
      <c r="FYO149" s="397"/>
      <c r="FYP149" s="415"/>
      <c r="FYQ149" s="393"/>
      <c r="FYR149" s="392"/>
      <c r="FYS149" s="395"/>
      <c r="FYT149" s="396"/>
      <c r="FYU149" s="397"/>
      <c r="FYV149" s="415"/>
      <c r="FYW149" s="393"/>
      <c r="FYX149" s="392"/>
      <c r="FYY149" s="395"/>
      <c r="FYZ149" s="396"/>
      <c r="FZA149" s="397"/>
      <c r="FZB149" s="415"/>
      <c r="FZC149" s="393"/>
      <c r="FZD149" s="392"/>
      <c r="FZE149" s="395"/>
      <c r="FZF149" s="396"/>
      <c r="FZG149" s="397"/>
      <c r="FZH149" s="415"/>
      <c r="FZI149" s="393"/>
      <c r="FZJ149" s="392"/>
      <c r="FZK149" s="395"/>
      <c r="FZL149" s="396"/>
      <c r="FZM149" s="397"/>
      <c r="FZN149" s="415"/>
      <c r="FZO149" s="393"/>
      <c r="FZP149" s="392"/>
      <c r="FZQ149" s="395"/>
      <c r="FZR149" s="396"/>
      <c r="FZS149" s="397"/>
      <c r="FZT149" s="415"/>
      <c r="FZU149" s="393"/>
      <c r="FZV149" s="392"/>
      <c r="FZW149" s="395"/>
      <c r="FZX149" s="396"/>
      <c r="FZY149" s="397"/>
      <c r="FZZ149" s="415"/>
      <c r="GAA149" s="393"/>
      <c r="GAB149" s="392"/>
      <c r="GAC149" s="395"/>
      <c r="GAD149" s="396"/>
      <c r="GAE149" s="397"/>
      <c r="GAF149" s="415"/>
      <c r="GAG149" s="393"/>
      <c r="GAH149" s="392"/>
      <c r="GAI149" s="395"/>
      <c r="GAJ149" s="396"/>
      <c r="GAK149" s="397"/>
      <c r="GAL149" s="415"/>
      <c r="GAM149" s="393"/>
      <c r="GAN149" s="392"/>
      <c r="GAO149" s="395"/>
      <c r="GAP149" s="396"/>
      <c r="GAQ149" s="397"/>
      <c r="GAR149" s="415"/>
      <c r="GAS149" s="393"/>
      <c r="GAT149" s="392"/>
      <c r="GAU149" s="395"/>
      <c r="GAV149" s="396"/>
      <c r="GAW149" s="397"/>
      <c r="GAX149" s="415"/>
      <c r="GAY149" s="393"/>
      <c r="GAZ149" s="392"/>
      <c r="GBA149" s="395"/>
      <c r="GBB149" s="396"/>
      <c r="GBC149" s="397"/>
      <c r="GBD149" s="415"/>
      <c r="GBE149" s="393"/>
      <c r="GBF149" s="392"/>
      <c r="GBG149" s="395"/>
      <c r="GBH149" s="396"/>
      <c r="GBI149" s="397"/>
      <c r="GBJ149" s="415"/>
      <c r="GBK149" s="393"/>
      <c r="GBL149" s="392"/>
      <c r="GBM149" s="395"/>
      <c r="GBN149" s="396"/>
      <c r="GBO149" s="397"/>
      <c r="GBP149" s="415"/>
      <c r="GBQ149" s="393"/>
      <c r="GBR149" s="392"/>
      <c r="GBS149" s="395"/>
      <c r="GBT149" s="396"/>
      <c r="GBU149" s="397"/>
      <c r="GBV149" s="415"/>
      <c r="GBW149" s="393"/>
      <c r="GBX149" s="392"/>
      <c r="GBY149" s="395"/>
      <c r="GBZ149" s="396"/>
      <c r="GCA149" s="397"/>
      <c r="GCB149" s="415"/>
      <c r="GCC149" s="393"/>
      <c r="GCD149" s="392"/>
      <c r="GCE149" s="395"/>
      <c r="GCF149" s="396"/>
      <c r="GCG149" s="397"/>
      <c r="GCH149" s="415"/>
      <c r="GCI149" s="393"/>
      <c r="GCJ149" s="392"/>
      <c r="GCK149" s="395"/>
      <c r="GCL149" s="396"/>
      <c r="GCM149" s="397"/>
      <c r="GCN149" s="415"/>
      <c r="GCO149" s="393"/>
      <c r="GCP149" s="392"/>
      <c r="GCQ149" s="395"/>
      <c r="GCR149" s="396"/>
      <c r="GCS149" s="397"/>
      <c r="GCT149" s="415"/>
      <c r="GCU149" s="393"/>
      <c r="GCV149" s="392"/>
      <c r="GCW149" s="395"/>
      <c r="GCX149" s="396"/>
      <c r="GCY149" s="397"/>
      <c r="GCZ149" s="415"/>
      <c r="GDA149" s="393"/>
      <c r="GDB149" s="392"/>
      <c r="GDC149" s="395"/>
      <c r="GDD149" s="396"/>
      <c r="GDE149" s="397"/>
      <c r="GDF149" s="415"/>
      <c r="GDG149" s="393"/>
      <c r="GDH149" s="392"/>
      <c r="GDI149" s="395"/>
      <c r="GDJ149" s="396"/>
      <c r="GDK149" s="397"/>
      <c r="GDL149" s="415"/>
      <c r="GDM149" s="393"/>
      <c r="GDN149" s="392"/>
      <c r="GDO149" s="395"/>
      <c r="GDP149" s="396"/>
      <c r="GDQ149" s="397"/>
      <c r="GDR149" s="415"/>
      <c r="GDS149" s="393"/>
      <c r="GDT149" s="392"/>
      <c r="GDU149" s="395"/>
      <c r="GDV149" s="396"/>
      <c r="GDW149" s="397"/>
      <c r="GDX149" s="415"/>
      <c r="GDY149" s="393"/>
      <c r="GDZ149" s="392"/>
      <c r="GEA149" s="395"/>
      <c r="GEB149" s="396"/>
      <c r="GEC149" s="397"/>
      <c r="GED149" s="415"/>
      <c r="GEE149" s="393"/>
      <c r="GEF149" s="392"/>
      <c r="GEG149" s="395"/>
      <c r="GEH149" s="396"/>
      <c r="GEI149" s="397"/>
      <c r="GEJ149" s="415"/>
      <c r="GEK149" s="393"/>
      <c r="GEL149" s="392"/>
      <c r="GEM149" s="395"/>
      <c r="GEN149" s="396"/>
      <c r="GEO149" s="397"/>
      <c r="GEP149" s="415"/>
      <c r="GEQ149" s="393"/>
      <c r="GER149" s="392"/>
      <c r="GES149" s="395"/>
      <c r="GET149" s="396"/>
      <c r="GEU149" s="397"/>
      <c r="GEV149" s="415"/>
      <c r="GEW149" s="393"/>
      <c r="GEX149" s="392"/>
      <c r="GEY149" s="395"/>
      <c r="GEZ149" s="396"/>
      <c r="GFA149" s="397"/>
      <c r="GFB149" s="415"/>
      <c r="GFC149" s="393"/>
      <c r="GFD149" s="392"/>
      <c r="GFE149" s="395"/>
      <c r="GFF149" s="396"/>
      <c r="GFG149" s="397"/>
      <c r="GFH149" s="415"/>
      <c r="GFI149" s="393"/>
      <c r="GFJ149" s="392"/>
      <c r="GFK149" s="395"/>
      <c r="GFL149" s="396"/>
      <c r="GFM149" s="397"/>
      <c r="GFN149" s="415"/>
      <c r="GFO149" s="393"/>
      <c r="GFP149" s="392"/>
      <c r="GFQ149" s="395"/>
      <c r="GFR149" s="396"/>
      <c r="GFS149" s="397"/>
      <c r="GFT149" s="415"/>
      <c r="GFU149" s="393"/>
      <c r="GFV149" s="392"/>
      <c r="GFW149" s="395"/>
      <c r="GFX149" s="396"/>
      <c r="GFY149" s="397"/>
      <c r="GFZ149" s="415"/>
      <c r="GGA149" s="393"/>
      <c r="GGB149" s="392"/>
      <c r="GGC149" s="395"/>
      <c r="GGD149" s="396"/>
      <c r="GGE149" s="397"/>
      <c r="GGF149" s="415"/>
      <c r="GGG149" s="393"/>
      <c r="GGH149" s="392"/>
      <c r="GGI149" s="395"/>
      <c r="GGJ149" s="396"/>
      <c r="GGK149" s="397"/>
      <c r="GGL149" s="415"/>
      <c r="GGM149" s="393"/>
      <c r="GGN149" s="392"/>
      <c r="GGO149" s="395"/>
      <c r="GGP149" s="396"/>
      <c r="GGQ149" s="397"/>
      <c r="GGR149" s="415"/>
      <c r="GGS149" s="393"/>
      <c r="GGT149" s="392"/>
      <c r="GGU149" s="395"/>
      <c r="GGV149" s="396"/>
      <c r="GGW149" s="397"/>
      <c r="GGX149" s="415"/>
      <c r="GGY149" s="393"/>
      <c r="GGZ149" s="392"/>
      <c r="GHA149" s="395"/>
      <c r="GHB149" s="396"/>
      <c r="GHC149" s="397"/>
      <c r="GHD149" s="415"/>
      <c r="GHE149" s="393"/>
      <c r="GHF149" s="392"/>
      <c r="GHG149" s="395"/>
      <c r="GHH149" s="396"/>
      <c r="GHI149" s="397"/>
      <c r="GHJ149" s="415"/>
      <c r="GHK149" s="393"/>
      <c r="GHL149" s="392"/>
      <c r="GHM149" s="395"/>
      <c r="GHN149" s="396"/>
      <c r="GHO149" s="397"/>
      <c r="GHP149" s="415"/>
      <c r="GHQ149" s="393"/>
      <c r="GHR149" s="392"/>
      <c r="GHS149" s="395"/>
      <c r="GHT149" s="396"/>
      <c r="GHU149" s="397"/>
      <c r="GHV149" s="415"/>
      <c r="GHW149" s="393"/>
      <c r="GHX149" s="392"/>
      <c r="GHY149" s="395"/>
      <c r="GHZ149" s="396"/>
      <c r="GIA149" s="397"/>
      <c r="GIB149" s="415"/>
      <c r="GIC149" s="393"/>
      <c r="GID149" s="392"/>
      <c r="GIE149" s="395"/>
      <c r="GIF149" s="396"/>
      <c r="GIG149" s="397"/>
      <c r="GIH149" s="415"/>
      <c r="GII149" s="393"/>
      <c r="GIJ149" s="392"/>
      <c r="GIK149" s="395"/>
      <c r="GIL149" s="396"/>
      <c r="GIM149" s="397"/>
      <c r="GIN149" s="415"/>
      <c r="GIO149" s="393"/>
      <c r="GIP149" s="392"/>
      <c r="GIQ149" s="395"/>
      <c r="GIR149" s="396"/>
      <c r="GIS149" s="397"/>
      <c r="GIT149" s="415"/>
      <c r="GIU149" s="393"/>
      <c r="GIV149" s="392"/>
      <c r="GIW149" s="395"/>
      <c r="GIX149" s="396"/>
      <c r="GIY149" s="397"/>
      <c r="GIZ149" s="415"/>
      <c r="GJA149" s="393"/>
      <c r="GJB149" s="392"/>
      <c r="GJC149" s="395"/>
      <c r="GJD149" s="396"/>
      <c r="GJE149" s="397"/>
      <c r="GJF149" s="415"/>
      <c r="GJG149" s="393"/>
      <c r="GJH149" s="392"/>
      <c r="GJI149" s="395"/>
      <c r="GJJ149" s="396"/>
      <c r="GJK149" s="397"/>
      <c r="GJL149" s="415"/>
      <c r="GJM149" s="393"/>
      <c r="GJN149" s="392"/>
      <c r="GJO149" s="395"/>
      <c r="GJP149" s="396"/>
      <c r="GJQ149" s="397"/>
      <c r="GJR149" s="415"/>
      <c r="GJS149" s="393"/>
      <c r="GJT149" s="392"/>
      <c r="GJU149" s="395"/>
      <c r="GJV149" s="396"/>
      <c r="GJW149" s="397"/>
      <c r="GJX149" s="415"/>
      <c r="GJY149" s="393"/>
      <c r="GJZ149" s="392"/>
      <c r="GKA149" s="395"/>
      <c r="GKB149" s="396"/>
      <c r="GKC149" s="397"/>
      <c r="GKD149" s="415"/>
      <c r="GKE149" s="393"/>
      <c r="GKF149" s="392"/>
      <c r="GKG149" s="395"/>
      <c r="GKH149" s="396"/>
      <c r="GKI149" s="397"/>
      <c r="GKJ149" s="415"/>
      <c r="GKK149" s="393"/>
      <c r="GKL149" s="392"/>
      <c r="GKM149" s="395"/>
      <c r="GKN149" s="396"/>
      <c r="GKO149" s="397"/>
      <c r="GKP149" s="415"/>
      <c r="GKQ149" s="393"/>
      <c r="GKR149" s="392"/>
      <c r="GKS149" s="395"/>
      <c r="GKT149" s="396"/>
      <c r="GKU149" s="397"/>
      <c r="GKV149" s="415"/>
      <c r="GKW149" s="393"/>
      <c r="GKX149" s="392"/>
      <c r="GKY149" s="395"/>
      <c r="GKZ149" s="396"/>
      <c r="GLA149" s="397"/>
      <c r="GLB149" s="415"/>
      <c r="GLC149" s="393"/>
      <c r="GLD149" s="392"/>
      <c r="GLE149" s="395"/>
      <c r="GLF149" s="396"/>
      <c r="GLG149" s="397"/>
      <c r="GLH149" s="415"/>
      <c r="GLI149" s="393"/>
      <c r="GLJ149" s="392"/>
      <c r="GLK149" s="395"/>
      <c r="GLL149" s="396"/>
      <c r="GLM149" s="397"/>
      <c r="GLN149" s="415"/>
      <c r="GLO149" s="393"/>
      <c r="GLP149" s="392"/>
      <c r="GLQ149" s="395"/>
      <c r="GLR149" s="396"/>
      <c r="GLS149" s="397"/>
      <c r="GLT149" s="415"/>
      <c r="GLU149" s="393"/>
      <c r="GLV149" s="392"/>
      <c r="GLW149" s="395"/>
      <c r="GLX149" s="396"/>
      <c r="GLY149" s="397"/>
      <c r="GLZ149" s="415"/>
      <c r="GMA149" s="393"/>
      <c r="GMB149" s="392"/>
      <c r="GMC149" s="395"/>
      <c r="GMD149" s="396"/>
      <c r="GME149" s="397"/>
      <c r="GMF149" s="415"/>
      <c r="GMG149" s="393"/>
      <c r="GMH149" s="392"/>
      <c r="GMI149" s="395"/>
      <c r="GMJ149" s="396"/>
      <c r="GMK149" s="397"/>
      <c r="GML149" s="415"/>
      <c r="GMM149" s="393"/>
      <c r="GMN149" s="392"/>
      <c r="GMO149" s="395"/>
      <c r="GMP149" s="396"/>
      <c r="GMQ149" s="397"/>
      <c r="GMR149" s="415"/>
      <c r="GMS149" s="393"/>
      <c r="GMT149" s="392"/>
      <c r="GMU149" s="395"/>
      <c r="GMV149" s="396"/>
      <c r="GMW149" s="397"/>
      <c r="GMX149" s="415"/>
      <c r="GMY149" s="393"/>
      <c r="GMZ149" s="392"/>
      <c r="GNA149" s="395"/>
      <c r="GNB149" s="396"/>
      <c r="GNC149" s="397"/>
      <c r="GND149" s="415"/>
      <c r="GNE149" s="393"/>
      <c r="GNF149" s="392"/>
      <c r="GNG149" s="395"/>
      <c r="GNH149" s="396"/>
      <c r="GNI149" s="397"/>
      <c r="GNJ149" s="415"/>
      <c r="GNK149" s="393"/>
      <c r="GNL149" s="392"/>
      <c r="GNM149" s="395"/>
      <c r="GNN149" s="396"/>
      <c r="GNO149" s="397"/>
      <c r="GNP149" s="415"/>
      <c r="GNQ149" s="393"/>
      <c r="GNR149" s="392"/>
      <c r="GNS149" s="395"/>
      <c r="GNT149" s="396"/>
      <c r="GNU149" s="397"/>
      <c r="GNV149" s="415"/>
      <c r="GNW149" s="393"/>
      <c r="GNX149" s="392"/>
      <c r="GNY149" s="395"/>
      <c r="GNZ149" s="396"/>
      <c r="GOA149" s="397"/>
      <c r="GOB149" s="415"/>
      <c r="GOC149" s="393"/>
      <c r="GOD149" s="392"/>
      <c r="GOE149" s="395"/>
      <c r="GOF149" s="396"/>
      <c r="GOG149" s="397"/>
      <c r="GOH149" s="415"/>
      <c r="GOI149" s="393"/>
      <c r="GOJ149" s="392"/>
      <c r="GOK149" s="395"/>
      <c r="GOL149" s="396"/>
      <c r="GOM149" s="397"/>
      <c r="GON149" s="415"/>
      <c r="GOO149" s="393"/>
      <c r="GOP149" s="392"/>
      <c r="GOQ149" s="395"/>
      <c r="GOR149" s="396"/>
      <c r="GOS149" s="397"/>
      <c r="GOT149" s="415"/>
      <c r="GOU149" s="393"/>
      <c r="GOV149" s="392"/>
      <c r="GOW149" s="395"/>
      <c r="GOX149" s="396"/>
      <c r="GOY149" s="397"/>
      <c r="GOZ149" s="415"/>
      <c r="GPA149" s="393"/>
      <c r="GPB149" s="392"/>
      <c r="GPC149" s="395"/>
      <c r="GPD149" s="396"/>
      <c r="GPE149" s="397"/>
      <c r="GPF149" s="415"/>
      <c r="GPG149" s="393"/>
      <c r="GPH149" s="392"/>
      <c r="GPI149" s="395"/>
      <c r="GPJ149" s="396"/>
      <c r="GPK149" s="397"/>
      <c r="GPL149" s="415"/>
      <c r="GPM149" s="393"/>
      <c r="GPN149" s="392"/>
      <c r="GPO149" s="395"/>
      <c r="GPP149" s="396"/>
      <c r="GPQ149" s="397"/>
      <c r="GPR149" s="415"/>
      <c r="GPS149" s="393"/>
      <c r="GPT149" s="392"/>
      <c r="GPU149" s="395"/>
      <c r="GPV149" s="396"/>
      <c r="GPW149" s="397"/>
      <c r="GPX149" s="415"/>
      <c r="GPY149" s="393"/>
      <c r="GPZ149" s="392"/>
      <c r="GQA149" s="395"/>
      <c r="GQB149" s="396"/>
      <c r="GQC149" s="397"/>
      <c r="GQD149" s="415"/>
      <c r="GQE149" s="393"/>
      <c r="GQF149" s="392"/>
      <c r="GQG149" s="395"/>
      <c r="GQH149" s="396"/>
      <c r="GQI149" s="397"/>
      <c r="GQJ149" s="415"/>
      <c r="GQK149" s="393"/>
      <c r="GQL149" s="392"/>
      <c r="GQM149" s="395"/>
      <c r="GQN149" s="396"/>
      <c r="GQO149" s="397"/>
      <c r="GQP149" s="415"/>
      <c r="GQQ149" s="393"/>
      <c r="GQR149" s="392"/>
      <c r="GQS149" s="395"/>
      <c r="GQT149" s="396"/>
      <c r="GQU149" s="397"/>
      <c r="GQV149" s="415"/>
      <c r="GQW149" s="393"/>
      <c r="GQX149" s="392"/>
      <c r="GQY149" s="395"/>
      <c r="GQZ149" s="396"/>
      <c r="GRA149" s="397"/>
      <c r="GRB149" s="415"/>
      <c r="GRC149" s="393"/>
      <c r="GRD149" s="392"/>
      <c r="GRE149" s="395"/>
      <c r="GRF149" s="396"/>
      <c r="GRG149" s="397"/>
      <c r="GRH149" s="415"/>
      <c r="GRI149" s="393"/>
      <c r="GRJ149" s="392"/>
      <c r="GRK149" s="395"/>
      <c r="GRL149" s="396"/>
      <c r="GRM149" s="397"/>
      <c r="GRN149" s="415"/>
      <c r="GRO149" s="393"/>
      <c r="GRP149" s="392"/>
      <c r="GRQ149" s="395"/>
      <c r="GRR149" s="396"/>
      <c r="GRS149" s="397"/>
      <c r="GRT149" s="415"/>
      <c r="GRU149" s="393"/>
      <c r="GRV149" s="392"/>
      <c r="GRW149" s="395"/>
      <c r="GRX149" s="396"/>
      <c r="GRY149" s="397"/>
      <c r="GRZ149" s="415"/>
      <c r="GSA149" s="393"/>
      <c r="GSB149" s="392"/>
      <c r="GSC149" s="395"/>
      <c r="GSD149" s="396"/>
      <c r="GSE149" s="397"/>
      <c r="GSF149" s="415"/>
      <c r="GSG149" s="393"/>
      <c r="GSH149" s="392"/>
      <c r="GSI149" s="395"/>
      <c r="GSJ149" s="396"/>
      <c r="GSK149" s="397"/>
      <c r="GSL149" s="415"/>
      <c r="GSM149" s="393"/>
      <c r="GSN149" s="392"/>
      <c r="GSO149" s="395"/>
      <c r="GSP149" s="396"/>
      <c r="GSQ149" s="397"/>
      <c r="GSR149" s="415"/>
      <c r="GSS149" s="393"/>
      <c r="GST149" s="392"/>
      <c r="GSU149" s="395"/>
      <c r="GSV149" s="396"/>
      <c r="GSW149" s="397"/>
      <c r="GSX149" s="415"/>
      <c r="GSY149" s="393"/>
      <c r="GSZ149" s="392"/>
      <c r="GTA149" s="395"/>
      <c r="GTB149" s="396"/>
      <c r="GTC149" s="397"/>
      <c r="GTD149" s="415"/>
      <c r="GTE149" s="393"/>
      <c r="GTF149" s="392"/>
      <c r="GTG149" s="395"/>
      <c r="GTH149" s="396"/>
      <c r="GTI149" s="397"/>
      <c r="GTJ149" s="415"/>
      <c r="GTK149" s="393"/>
      <c r="GTL149" s="392"/>
      <c r="GTM149" s="395"/>
      <c r="GTN149" s="396"/>
      <c r="GTO149" s="397"/>
      <c r="GTP149" s="415"/>
      <c r="GTQ149" s="393"/>
      <c r="GTR149" s="392"/>
      <c r="GTS149" s="395"/>
      <c r="GTT149" s="396"/>
      <c r="GTU149" s="397"/>
      <c r="GTV149" s="415"/>
      <c r="GTW149" s="393"/>
      <c r="GTX149" s="392"/>
      <c r="GTY149" s="395"/>
      <c r="GTZ149" s="396"/>
      <c r="GUA149" s="397"/>
      <c r="GUB149" s="415"/>
      <c r="GUC149" s="393"/>
      <c r="GUD149" s="392"/>
      <c r="GUE149" s="395"/>
      <c r="GUF149" s="396"/>
      <c r="GUG149" s="397"/>
      <c r="GUH149" s="415"/>
      <c r="GUI149" s="393"/>
      <c r="GUJ149" s="392"/>
      <c r="GUK149" s="395"/>
      <c r="GUL149" s="396"/>
      <c r="GUM149" s="397"/>
      <c r="GUN149" s="415"/>
      <c r="GUO149" s="393"/>
      <c r="GUP149" s="392"/>
      <c r="GUQ149" s="395"/>
      <c r="GUR149" s="396"/>
      <c r="GUS149" s="397"/>
      <c r="GUT149" s="415"/>
      <c r="GUU149" s="393"/>
      <c r="GUV149" s="392"/>
      <c r="GUW149" s="395"/>
      <c r="GUX149" s="396"/>
      <c r="GUY149" s="397"/>
      <c r="GUZ149" s="415"/>
      <c r="GVA149" s="393"/>
      <c r="GVB149" s="392"/>
      <c r="GVC149" s="395"/>
      <c r="GVD149" s="396"/>
      <c r="GVE149" s="397"/>
      <c r="GVF149" s="415"/>
      <c r="GVG149" s="393"/>
      <c r="GVH149" s="392"/>
      <c r="GVI149" s="395"/>
      <c r="GVJ149" s="396"/>
      <c r="GVK149" s="397"/>
      <c r="GVL149" s="415"/>
      <c r="GVM149" s="393"/>
      <c r="GVN149" s="392"/>
      <c r="GVO149" s="395"/>
      <c r="GVP149" s="396"/>
      <c r="GVQ149" s="397"/>
      <c r="GVR149" s="415"/>
      <c r="GVS149" s="393"/>
      <c r="GVT149" s="392"/>
      <c r="GVU149" s="395"/>
      <c r="GVV149" s="396"/>
      <c r="GVW149" s="397"/>
      <c r="GVX149" s="415"/>
      <c r="GVY149" s="393"/>
      <c r="GVZ149" s="392"/>
      <c r="GWA149" s="395"/>
      <c r="GWB149" s="396"/>
      <c r="GWC149" s="397"/>
      <c r="GWD149" s="415"/>
      <c r="GWE149" s="393"/>
      <c r="GWF149" s="392"/>
      <c r="GWG149" s="395"/>
      <c r="GWH149" s="396"/>
      <c r="GWI149" s="397"/>
      <c r="GWJ149" s="415"/>
      <c r="GWK149" s="393"/>
      <c r="GWL149" s="392"/>
      <c r="GWM149" s="395"/>
      <c r="GWN149" s="396"/>
      <c r="GWO149" s="397"/>
      <c r="GWP149" s="415"/>
      <c r="GWQ149" s="393"/>
      <c r="GWR149" s="392"/>
      <c r="GWS149" s="395"/>
      <c r="GWT149" s="396"/>
      <c r="GWU149" s="397"/>
      <c r="GWV149" s="415"/>
      <c r="GWW149" s="393"/>
      <c r="GWX149" s="392"/>
      <c r="GWY149" s="395"/>
      <c r="GWZ149" s="396"/>
      <c r="GXA149" s="397"/>
      <c r="GXB149" s="415"/>
      <c r="GXC149" s="393"/>
      <c r="GXD149" s="392"/>
      <c r="GXE149" s="395"/>
      <c r="GXF149" s="396"/>
      <c r="GXG149" s="397"/>
      <c r="GXH149" s="415"/>
      <c r="GXI149" s="393"/>
      <c r="GXJ149" s="392"/>
      <c r="GXK149" s="395"/>
      <c r="GXL149" s="396"/>
      <c r="GXM149" s="397"/>
      <c r="GXN149" s="415"/>
      <c r="GXO149" s="393"/>
      <c r="GXP149" s="392"/>
      <c r="GXQ149" s="395"/>
      <c r="GXR149" s="396"/>
      <c r="GXS149" s="397"/>
      <c r="GXT149" s="415"/>
      <c r="GXU149" s="393"/>
      <c r="GXV149" s="392"/>
      <c r="GXW149" s="395"/>
      <c r="GXX149" s="396"/>
      <c r="GXY149" s="397"/>
      <c r="GXZ149" s="415"/>
      <c r="GYA149" s="393"/>
      <c r="GYB149" s="392"/>
      <c r="GYC149" s="395"/>
      <c r="GYD149" s="396"/>
      <c r="GYE149" s="397"/>
      <c r="GYF149" s="415"/>
      <c r="GYG149" s="393"/>
      <c r="GYH149" s="392"/>
      <c r="GYI149" s="395"/>
      <c r="GYJ149" s="396"/>
      <c r="GYK149" s="397"/>
      <c r="GYL149" s="415"/>
      <c r="GYM149" s="393"/>
      <c r="GYN149" s="392"/>
      <c r="GYO149" s="395"/>
      <c r="GYP149" s="396"/>
      <c r="GYQ149" s="397"/>
      <c r="GYR149" s="415"/>
      <c r="GYS149" s="393"/>
      <c r="GYT149" s="392"/>
      <c r="GYU149" s="395"/>
      <c r="GYV149" s="396"/>
      <c r="GYW149" s="397"/>
      <c r="GYX149" s="415"/>
      <c r="GYY149" s="393"/>
      <c r="GYZ149" s="392"/>
      <c r="GZA149" s="395"/>
      <c r="GZB149" s="396"/>
      <c r="GZC149" s="397"/>
      <c r="GZD149" s="415"/>
      <c r="GZE149" s="393"/>
      <c r="GZF149" s="392"/>
      <c r="GZG149" s="395"/>
      <c r="GZH149" s="396"/>
      <c r="GZI149" s="397"/>
      <c r="GZJ149" s="415"/>
      <c r="GZK149" s="393"/>
      <c r="GZL149" s="392"/>
      <c r="GZM149" s="395"/>
      <c r="GZN149" s="396"/>
      <c r="GZO149" s="397"/>
      <c r="GZP149" s="415"/>
      <c r="GZQ149" s="393"/>
      <c r="GZR149" s="392"/>
      <c r="GZS149" s="395"/>
      <c r="GZT149" s="396"/>
      <c r="GZU149" s="397"/>
      <c r="GZV149" s="415"/>
      <c r="GZW149" s="393"/>
      <c r="GZX149" s="392"/>
      <c r="GZY149" s="395"/>
      <c r="GZZ149" s="396"/>
      <c r="HAA149" s="397"/>
      <c r="HAB149" s="415"/>
      <c r="HAC149" s="393"/>
      <c r="HAD149" s="392"/>
      <c r="HAE149" s="395"/>
      <c r="HAF149" s="396"/>
      <c r="HAG149" s="397"/>
      <c r="HAH149" s="415"/>
      <c r="HAI149" s="393"/>
      <c r="HAJ149" s="392"/>
      <c r="HAK149" s="395"/>
      <c r="HAL149" s="396"/>
      <c r="HAM149" s="397"/>
      <c r="HAN149" s="415"/>
      <c r="HAO149" s="393"/>
      <c r="HAP149" s="392"/>
      <c r="HAQ149" s="395"/>
      <c r="HAR149" s="396"/>
      <c r="HAS149" s="397"/>
      <c r="HAT149" s="415"/>
      <c r="HAU149" s="393"/>
      <c r="HAV149" s="392"/>
      <c r="HAW149" s="395"/>
      <c r="HAX149" s="396"/>
      <c r="HAY149" s="397"/>
      <c r="HAZ149" s="415"/>
      <c r="HBA149" s="393"/>
      <c r="HBB149" s="392"/>
      <c r="HBC149" s="395"/>
      <c r="HBD149" s="396"/>
      <c r="HBE149" s="397"/>
      <c r="HBF149" s="415"/>
      <c r="HBG149" s="393"/>
      <c r="HBH149" s="392"/>
      <c r="HBI149" s="395"/>
      <c r="HBJ149" s="396"/>
      <c r="HBK149" s="397"/>
      <c r="HBL149" s="415"/>
      <c r="HBM149" s="393"/>
      <c r="HBN149" s="392"/>
      <c r="HBO149" s="395"/>
      <c r="HBP149" s="396"/>
      <c r="HBQ149" s="397"/>
      <c r="HBR149" s="415"/>
      <c r="HBS149" s="393"/>
      <c r="HBT149" s="392"/>
      <c r="HBU149" s="395"/>
      <c r="HBV149" s="396"/>
      <c r="HBW149" s="397"/>
      <c r="HBX149" s="415"/>
      <c r="HBY149" s="393"/>
      <c r="HBZ149" s="392"/>
      <c r="HCA149" s="395"/>
      <c r="HCB149" s="396"/>
      <c r="HCC149" s="397"/>
      <c r="HCD149" s="415"/>
      <c r="HCE149" s="393"/>
      <c r="HCF149" s="392"/>
      <c r="HCG149" s="395"/>
      <c r="HCH149" s="396"/>
      <c r="HCI149" s="397"/>
      <c r="HCJ149" s="415"/>
      <c r="HCK149" s="393"/>
      <c r="HCL149" s="392"/>
      <c r="HCM149" s="395"/>
      <c r="HCN149" s="396"/>
      <c r="HCO149" s="397"/>
      <c r="HCP149" s="415"/>
      <c r="HCQ149" s="393"/>
      <c r="HCR149" s="392"/>
      <c r="HCS149" s="395"/>
      <c r="HCT149" s="396"/>
      <c r="HCU149" s="397"/>
      <c r="HCV149" s="415"/>
      <c r="HCW149" s="393"/>
      <c r="HCX149" s="392"/>
      <c r="HCY149" s="395"/>
      <c r="HCZ149" s="396"/>
      <c r="HDA149" s="397"/>
      <c r="HDB149" s="415"/>
      <c r="HDC149" s="393"/>
      <c r="HDD149" s="392"/>
      <c r="HDE149" s="395"/>
      <c r="HDF149" s="396"/>
      <c r="HDG149" s="397"/>
      <c r="HDH149" s="415"/>
      <c r="HDI149" s="393"/>
      <c r="HDJ149" s="392"/>
      <c r="HDK149" s="395"/>
      <c r="HDL149" s="396"/>
      <c r="HDM149" s="397"/>
      <c r="HDN149" s="415"/>
      <c r="HDO149" s="393"/>
      <c r="HDP149" s="392"/>
      <c r="HDQ149" s="395"/>
      <c r="HDR149" s="396"/>
      <c r="HDS149" s="397"/>
      <c r="HDT149" s="415"/>
      <c r="HDU149" s="393"/>
      <c r="HDV149" s="392"/>
      <c r="HDW149" s="395"/>
      <c r="HDX149" s="396"/>
      <c r="HDY149" s="397"/>
      <c r="HDZ149" s="415"/>
      <c r="HEA149" s="393"/>
      <c r="HEB149" s="392"/>
      <c r="HEC149" s="395"/>
      <c r="HED149" s="396"/>
      <c r="HEE149" s="397"/>
      <c r="HEF149" s="415"/>
      <c r="HEG149" s="393"/>
      <c r="HEH149" s="392"/>
      <c r="HEI149" s="395"/>
      <c r="HEJ149" s="396"/>
      <c r="HEK149" s="397"/>
      <c r="HEL149" s="415"/>
      <c r="HEM149" s="393"/>
      <c r="HEN149" s="392"/>
      <c r="HEO149" s="395"/>
      <c r="HEP149" s="396"/>
      <c r="HEQ149" s="397"/>
      <c r="HER149" s="415"/>
      <c r="HES149" s="393"/>
      <c r="HET149" s="392"/>
      <c r="HEU149" s="395"/>
      <c r="HEV149" s="396"/>
      <c r="HEW149" s="397"/>
      <c r="HEX149" s="415"/>
      <c r="HEY149" s="393"/>
      <c r="HEZ149" s="392"/>
      <c r="HFA149" s="395"/>
      <c r="HFB149" s="396"/>
      <c r="HFC149" s="397"/>
      <c r="HFD149" s="415"/>
      <c r="HFE149" s="393"/>
      <c r="HFF149" s="392"/>
      <c r="HFG149" s="395"/>
      <c r="HFH149" s="396"/>
      <c r="HFI149" s="397"/>
      <c r="HFJ149" s="415"/>
      <c r="HFK149" s="393"/>
      <c r="HFL149" s="392"/>
      <c r="HFM149" s="395"/>
      <c r="HFN149" s="396"/>
      <c r="HFO149" s="397"/>
      <c r="HFP149" s="415"/>
      <c r="HFQ149" s="393"/>
      <c r="HFR149" s="392"/>
      <c r="HFS149" s="395"/>
      <c r="HFT149" s="396"/>
      <c r="HFU149" s="397"/>
      <c r="HFV149" s="415"/>
      <c r="HFW149" s="393"/>
      <c r="HFX149" s="392"/>
      <c r="HFY149" s="395"/>
      <c r="HFZ149" s="396"/>
      <c r="HGA149" s="397"/>
      <c r="HGB149" s="415"/>
      <c r="HGC149" s="393"/>
      <c r="HGD149" s="392"/>
      <c r="HGE149" s="395"/>
      <c r="HGF149" s="396"/>
      <c r="HGG149" s="397"/>
      <c r="HGH149" s="415"/>
      <c r="HGI149" s="393"/>
      <c r="HGJ149" s="392"/>
      <c r="HGK149" s="395"/>
      <c r="HGL149" s="396"/>
      <c r="HGM149" s="397"/>
      <c r="HGN149" s="415"/>
      <c r="HGO149" s="393"/>
      <c r="HGP149" s="392"/>
      <c r="HGQ149" s="395"/>
      <c r="HGR149" s="396"/>
      <c r="HGS149" s="397"/>
      <c r="HGT149" s="415"/>
      <c r="HGU149" s="393"/>
      <c r="HGV149" s="392"/>
      <c r="HGW149" s="395"/>
      <c r="HGX149" s="396"/>
      <c r="HGY149" s="397"/>
      <c r="HGZ149" s="415"/>
      <c r="HHA149" s="393"/>
      <c r="HHB149" s="392"/>
      <c r="HHC149" s="395"/>
      <c r="HHD149" s="396"/>
      <c r="HHE149" s="397"/>
      <c r="HHF149" s="415"/>
      <c r="HHG149" s="393"/>
      <c r="HHH149" s="392"/>
      <c r="HHI149" s="395"/>
      <c r="HHJ149" s="396"/>
      <c r="HHK149" s="397"/>
      <c r="HHL149" s="415"/>
      <c r="HHM149" s="393"/>
      <c r="HHN149" s="392"/>
      <c r="HHO149" s="395"/>
      <c r="HHP149" s="396"/>
      <c r="HHQ149" s="397"/>
      <c r="HHR149" s="415"/>
      <c r="HHS149" s="393"/>
      <c r="HHT149" s="392"/>
      <c r="HHU149" s="395"/>
      <c r="HHV149" s="396"/>
      <c r="HHW149" s="397"/>
      <c r="HHX149" s="415"/>
      <c r="HHY149" s="393"/>
      <c r="HHZ149" s="392"/>
      <c r="HIA149" s="395"/>
      <c r="HIB149" s="396"/>
      <c r="HIC149" s="397"/>
      <c r="HID149" s="415"/>
      <c r="HIE149" s="393"/>
      <c r="HIF149" s="392"/>
      <c r="HIG149" s="395"/>
      <c r="HIH149" s="396"/>
      <c r="HII149" s="397"/>
      <c r="HIJ149" s="415"/>
      <c r="HIK149" s="393"/>
      <c r="HIL149" s="392"/>
      <c r="HIM149" s="395"/>
      <c r="HIN149" s="396"/>
      <c r="HIO149" s="397"/>
      <c r="HIP149" s="415"/>
      <c r="HIQ149" s="393"/>
      <c r="HIR149" s="392"/>
      <c r="HIS149" s="395"/>
      <c r="HIT149" s="396"/>
      <c r="HIU149" s="397"/>
      <c r="HIV149" s="415"/>
      <c r="HIW149" s="393"/>
      <c r="HIX149" s="392"/>
      <c r="HIY149" s="395"/>
      <c r="HIZ149" s="396"/>
      <c r="HJA149" s="397"/>
      <c r="HJB149" s="415"/>
      <c r="HJC149" s="393"/>
      <c r="HJD149" s="392"/>
      <c r="HJE149" s="395"/>
      <c r="HJF149" s="396"/>
      <c r="HJG149" s="397"/>
      <c r="HJH149" s="415"/>
      <c r="HJI149" s="393"/>
      <c r="HJJ149" s="392"/>
      <c r="HJK149" s="395"/>
      <c r="HJL149" s="396"/>
      <c r="HJM149" s="397"/>
      <c r="HJN149" s="415"/>
      <c r="HJO149" s="393"/>
      <c r="HJP149" s="392"/>
      <c r="HJQ149" s="395"/>
      <c r="HJR149" s="396"/>
      <c r="HJS149" s="397"/>
      <c r="HJT149" s="415"/>
      <c r="HJU149" s="393"/>
      <c r="HJV149" s="392"/>
      <c r="HJW149" s="395"/>
      <c r="HJX149" s="396"/>
      <c r="HJY149" s="397"/>
      <c r="HJZ149" s="415"/>
      <c r="HKA149" s="393"/>
      <c r="HKB149" s="392"/>
      <c r="HKC149" s="395"/>
      <c r="HKD149" s="396"/>
      <c r="HKE149" s="397"/>
      <c r="HKF149" s="415"/>
      <c r="HKG149" s="393"/>
      <c r="HKH149" s="392"/>
      <c r="HKI149" s="395"/>
      <c r="HKJ149" s="396"/>
      <c r="HKK149" s="397"/>
      <c r="HKL149" s="415"/>
      <c r="HKM149" s="393"/>
      <c r="HKN149" s="392"/>
      <c r="HKO149" s="395"/>
      <c r="HKP149" s="396"/>
      <c r="HKQ149" s="397"/>
      <c r="HKR149" s="415"/>
      <c r="HKS149" s="393"/>
      <c r="HKT149" s="392"/>
      <c r="HKU149" s="395"/>
      <c r="HKV149" s="396"/>
      <c r="HKW149" s="397"/>
      <c r="HKX149" s="415"/>
      <c r="HKY149" s="393"/>
      <c r="HKZ149" s="392"/>
      <c r="HLA149" s="395"/>
      <c r="HLB149" s="396"/>
      <c r="HLC149" s="397"/>
      <c r="HLD149" s="415"/>
      <c r="HLE149" s="393"/>
      <c r="HLF149" s="392"/>
      <c r="HLG149" s="395"/>
      <c r="HLH149" s="396"/>
      <c r="HLI149" s="397"/>
      <c r="HLJ149" s="415"/>
      <c r="HLK149" s="393"/>
      <c r="HLL149" s="392"/>
      <c r="HLM149" s="395"/>
      <c r="HLN149" s="396"/>
      <c r="HLO149" s="397"/>
      <c r="HLP149" s="415"/>
      <c r="HLQ149" s="393"/>
      <c r="HLR149" s="392"/>
      <c r="HLS149" s="395"/>
      <c r="HLT149" s="396"/>
      <c r="HLU149" s="397"/>
      <c r="HLV149" s="415"/>
      <c r="HLW149" s="393"/>
      <c r="HLX149" s="392"/>
      <c r="HLY149" s="395"/>
      <c r="HLZ149" s="396"/>
      <c r="HMA149" s="397"/>
      <c r="HMB149" s="415"/>
      <c r="HMC149" s="393"/>
      <c r="HMD149" s="392"/>
      <c r="HME149" s="395"/>
      <c r="HMF149" s="396"/>
      <c r="HMG149" s="397"/>
      <c r="HMH149" s="415"/>
      <c r="HMI149" s="393"/>
      <c r="HMJ149" s="392"/>
      <c r="HMK149" s="395"/>
      <c r="HML149" s="396"/>
      <c r="HMM149" s="397"/>
      <c r="HMN149" s="415"/>
      <c r="HMO149" s="393"/>
      <c r="HMP149" s="392"/>
      <c r="HMQ149" s="395"/>
      <c r="HMR149" s="396"/>
      <c r="HMS149" s="397"/>
      <c r="HMT149" s="415"/>
      <c r="HMU149" s="393"/>
      <c r="HMV149" s="392"/>
      <c r="HMW149" s="395"/>
      <c r="HMX149" s="396"/>
      <c r="HMY149" s="397"/>
      <c r="HMZ149" s="415"/>
      <c r="HNA149" s="393"/>
      <c r="HNB149" s="392"/>
      <c r="HNC149" s="395"/>
      <c r="HND149" s="396"/>
      <c r="HNE149" s="397"/>
      <c r="HNF149" s="415"/>
      <c r="HNG149" s="393"/>
      <c r="HNH149" s="392"/>
      <c r="HNI149" s="395"/>
      <c r="HNJ149" s="396"/>
      <c r="HNK149" s="397"/>
      <c r="HNL149" s="415"/>
      <c r="HNM149" s="393"/>
      <c r="HNN149" s="392"/>
      <c r="HNO149" s="395"/>
      <c r="HNP149" s="396"/>
      <c r="HNQ149" s="397"/>
      <c r="HNR149" s="415"/>
      <c r="HNS149" s="393"/>
      <c r="HNT149" s="392"/>
      <c r="HNU149" s="395"/>
      <c r="HNV149" s="396"/>
      <c r="HNW149" s="397"/>
      <c r="HNX149" s="415"/>
      <c r="HNY149" s="393"/>
      <c r="HNZ149" s="392"/>
      <c r="HOA149" s="395"/>
      <c r="HOB149" s="396"/>
      <c r="HOC149" s="397"/>
      <c r="HOD149" s="415"/>
      <c r="HOE149" s="393"/>
      <c r="HOF149" s="392"/>
      <c r="HOG149" s="395"/>
      <c r="HOH149" s="396"/>
      <c r="HOI149" s="397"/>
      <c r="HOJ149" s="415"/>
      <c r="HOK149" s="393"/>
      <c r="HOL149" s="392"/>
      <c r="HOM149" s="395"/>
      <c r="HON149" s="396"/>
      <c r="HOO149" s="397"/>
      <c r="HOP149" s="415"/>
      <c r="HOQ149" s="393"/>
      <c r="HOR149" s="392"/>
      <c r="HOS149" s="395"/>
      <c r="HOT149" s="396"/>
      <c r="HOU149" s="397"/>
      <c r="HOV149" s="415"/>
      <c r="HOW149" s="393"/>
      <c r="HOX149" s="392"/>
      <c r="HOY149" s="395"/>
      <c r="HOZ149" s="396"/>
      <c r="HPA149" s="397"/>
      <c r="HPB149" s="415"/>
      <c r="HPC149" s="393"/>
      <c r="HPD149" s="392"/>
      <c r="HPE149" s="395"/>
      <c r="HPF149" s="396"/>
      <c r="HPG149" s="397"/>
      <c r="HPH149" s="415"/>
      <c r="HPI149" s="393"/>
      <c r="HPJ149" s="392"/>
      <c r="HPK149" s="395"/>
      <c r="HPL149" s="396"/>
      <c r="HPM149" s="397"/>
      <c r="HPN149" s="415"/>
      <c r="HPO149" s="393"/>
      <c r="HPP149" s="392"/>
      <c r="HPQ149" s="395"/>
      <c r="HPR149" s="396"/>
      <c r="HPS149" s="397"/>
      <c r="HPT149" s="415"/>
      <c r="HPU149" s="393"/>
      <c r="HPV149" s="392"/>
      <c r="HPW149" s="395"/>
      <c r="HPX149" s="396"/>
      <c r="HPY149" s="397"/>
      <c r="HPZ149" s="415"/>
      <c r="HQA149" s="393"/>
      <c r="HQB149" s="392"/>
      <c r="HQC149" s="395"/>
      <c r="HQD149" s="396"/>
      <c r="HQE149" s="397"/>
      <c r="HQF149" s="415"/>
      <c r="HQG149" s="393"/>
      <c r="HQH149" s="392"/>
      <c r="HQI149" s="395"/>
      <c r="HQJ149" s="396"/>
      <c r="HQK149" s="397"/>
      <c r="HQL149" s="415"/>
      <c r="HQM149" s="393"/>
      <c r="HQN149" s="392"/>
      <c r="HQO149" s="395"/>
      <c r="HQP149" s="396"/>
      <c r="HQQ149" s="397"/>
      <c r="HQR149" s="415"/>
      <c r="HQS149" s="393"/>
      <c r="HQT149" s="392"/>
      <c r="HQU149" s="395"/>
      <c r="HQV149" s="396"/>
      <c r="HQW149" s="397"/>
      <c r="HQX149" s="415"/>
      <c r="HQY149" s="393"/>
      <c r="HQZ149" s="392"/>
      <c r="HRA149" s="395"/>
      <c r="HRB149" s="396"/>
      <c r="HRC149" s="397"/>
      <c r="HRD149" s="415"/>
      <c r="HRE149" s="393"/>
      <c r="HRF149" s="392"/>
      <c r="HRG149" s="395"/>
      <c r="HRH149" s="396"/>
      <c r="HRI149" s="397"/>
      <c r="HRJ149" s="415"/>
      <c r="HRK149" s="393"/>
      <c r="HRL149" s="392"/>
      <c r="HRM149" s="395"/>
      <c r="HRN149" s="396"/>
      <c r="HRO149" s="397"/>
      <c r="HRP149" s="415"/>
      <c r="HRQ149" s="393"/>
      <c r="HRR149" s="392"/>
      <c r="HRS149" s="395"/>
      <c r="HRT149" s="396"/>
      <c r="HRU149" s="397"/>
      <c r="HRV149" s="415"/>
      <c r="HRW149" s="393"/>
      <c r="HRX149" s="392"/>
      <c r="HRY149" s="395"/>
      <c r="HRZ149" s="396"/>
      <c r="HSA149" s="397"/>
      <c r="HSB149" s="415"/>
      <c r="HSC149" s="393"/>
      <c r="HSD149" s="392"/>
      <c r="HSE149" s="395"/>
      <c r="HSF149" s="396"/>
      <c r="HSG149" s="397"/>
      <c r="HSH149" s="415"/>
      <c r="HSI149" s="393"/>
      <c r="HSJ149" s="392"/>
      <c r="HSK149" s="395"/>
      <c r="HSL149" s="396"/>
      <c r="HSM149" s="397"/>
      <c r="HSN149" s="415"/>
      <c r="HSO149" s="393"/>
      <c r="HSP149" s="392"/>
      <c r="HSQ149" s="395"/>
      <c r="HSR149" s="396"/>
      <c r="HSS149" s="397"/>
      <c r="HST149" s="415"/>
      <c r="HSU149" s="393"/>
      <c r="HSV149" s="392"/>
      <c r="HSW149" s="395"/>
      <c r="HSX149" s="396"/>
      <c r="HSY149" s="397"/>
      <c r="HSZ149" s="415"/>
      <c r="HTA149" s="393"/>
      <c r="HTB149" s="392"/>
      <c r="HTC149" s="395"/>
      <c r="HTD149" s="396"/>
      <c r="HTE149" s="397"/>
      <c r="HTF149" s="415"/>
      <c r="HTG149" s="393"/>
      <c r="HTH149" s="392"/>
      <c r="HTI149" s="395"/>
      <c r="HTJ149" s="396"/>
      <c r="HTK149" s="397"/>
      <c r="HTL149" s="415"/>
      <c r="HTM149" s="393"/>
      <c r="HTN149" s="392"/>
      <c r="HTO149" s="395"/>
      <c r="HTP149" s="396"/>
      <c r="HTQ149" s="397"/>
      <c r="HTR149" s="415"/>
      <c r="HTS149" s="393"/>
      <c r="HTT149" s="392"/>
      <c r="HTU149" s="395"/>
      <c r="HTV149" s="396"/>
      <c r="HTW149" s="397"/>
      <c r="HTX149" s="415"/>
      <c r="HTY149" s="393"/>
      <c r="HTZ149" s="392"/>
      <c r="HUA149" s="395"/>
      <c r="HUB149" s="396"/>
      <c r="HUC149" s="397"/>
      <c r="HUD149" s="415"/>
      <c r="HUE149" s="393"/>
      <c r="HUF149" s="392"/>
      <c r="HUG149" s="395"/>
      <c r="HUH149" s="396"/>
      <c r="HUI149" s="397"/>
      <c r="HUJ149" s="415"/>
      <c r="HUK149" s="393"/>
      <c r="HUL149" s="392"/>
      <c r="HUM149" s="395"/>
      <c r="HUN149" s="396"/>
      <c r="HUO149" s="397"/>
      <c r="HUP149" s="415"/>
      <c r="HUQ149" s="393"/>
      <c r="HUR149" s="392"/>
      <c r="HUS149" s="395"/>
      <c r="HUT149" s="396"/>
      <c r="HUU149" s="397"/>
      <c r="HUV149" s="415"/>
      <c r="HUW149" s="393"/>
      <c r="HUX149" s="392"/>
      <c r="HUY149" s="395"/>
      <c r="HUZ149" s="396"/>
      <c r="HVA149" s="397"/>
      <c r="HVB149" s="415"/>
      <c r="HVC149" s="393"/>
      <c r="HVD149" s="392"/>
      <c r="HVE149" s="395"/>
      <c r="HVF149" s="396"/>
      <c r="HVG149" s="397"/>
      <c r="HVH149" s="415"/>
      <c r="HVI149" s="393"/>
      <c r="HVJ149" s="392"/>
      <c r="HVK149" s="395"/>
      <c r="HVL149" s="396"/>
      <c r="HVM149" s="397"/>
      <c r="HVN149" s="415"/>
      <c r="HVO149" s="393"/>
      <c r="HVP149" s="392"/>
      <c r="HVQ149" s="395"/>
      <c r="HVR149" s="396"/>
      <c r="HVS149" s="397"/>
      <c r="HVT149" s="415"/>
      <c r="HVU149" s="393"/>
      <c r="HVV149" s="392"/>
      <c r="HVW149" s="395"/>
      <c r="HVX149" s="396"/>
      <c r="HVY149" s="397"/>
      <c r="HVZ149" s="415"/>
      <c r="HWA149" s="393"/>
      <c r="HWB149" s="392"/>
      <c r="HWC149" s="395"/>
      <c r="HWD149" s="396"/>
      <c r="HWE149" s="397"/>
      <c r="HWF149" s="415"/>
      <c r="HWG149" s="393"/>
      <c r="HWH149" s="392"/>
      <c r="HWI149" s="395"/>
      <c r="HWJ149" s="396"/>
      <c r="HWK149" s="397"/>
      <c r="HWL149" s="415"/>
      <c r="HWM149" s="393"/>
      <c r="HWN149" s="392"/>
      <c r="HWO149" s="395"/>
      <c r="HWP149" s="396"/>
      <c r="HWQ149" s="397"/>
      <c r="HWR149" s="415"/>
      <c r="HWS149" s="393"/>
      <c r="HWT149" s="392"/>
      <c r="HWU149" s="395"/>
      <c r="HWV149" s="396"/>
      <c r="HWW149" s="397"/>
      <c r="HWX149" s="415"/>
      <c r="HWY149" s="393"/>
      <c r="HWZ149" s="392"/>
      <c r="HXA149" s="395"/>
      <c r="HXB149" s="396"/>
      <c r="HXC149" s="397"/>
      <c r="HXD149" s="415"/>
      <c r="HXE149" s="393"/>
      <c r="HXF149" s="392"/>
      <c r="HXG149" s="395"/>
      <c r="HXH149" s="396"/>
      <c r="HXI149" s="397"/>
      <c r="HXJ149" s="415"/>
      <c r="HXK149" s="393"/>
      <c r="HXL149" s="392"/>
      <c r="HXM149" s="395"/>
      <c r="HXN149" s="396"/>
      <c r="HXO149" s="397"/>
      <c r="HXP149" s="415"/>
      <c r="HXQ149" s="393"/>
      <c r="HXR149" s="392"/>
      <c r="HXS149" s="395"/>
      <c r="HXT149" s="396"/>
      <c r="HXU149" s="397"/>
      <c r="HXV149" s="415"/>
      <c r="HXW149" s="393"/>
      <c r="HXX149" s="392"/>
      <c r="HXY149" s="395"/>
      <c r="HXZ149" s="396"/>
      <c r="HYA149" s="397"/>
      <c r="HYB149" s="415"/>
      <c r="HYC149" s="393"/>
      <c r="HYD149" s="392"/>
      <c r="HYE149" s="395"/>
      <c r="HYF149" s="396"/>
      <c r="HYG149" s="397"/>
      <c r="HYH149" s="415"/>
      <c r="HYI149" s="393"/>
      <c r="HYJ149" s="392"/>
      <c r="HYK149" s="395"/>
      <c r="HYL149" s="396"/>
      <c r="HYM149" s="397"/>
      <c r="HYN149" s="415"/>
      <c r="HYO149" s="393"/>
      <c r="HYP149" s="392"/>
      <c r="HYQ149" s="395"/>
      <c r="HYR149" s="396"/>
      <c r="HYS149" s="397"/>
      <c r="HYT149" s="415"/>
      <c r="HYU149" s="393"/>
      <c r="HYV149" s="392"/>
      <c r="HYW149" s="395"/>
      <c r="HYX149" s="396"/>
      <c r="HYY149" s="397"/>
      <c r="HYZ149" s="415"/>
      <c r="HZA149" s="393"/>
      <c r="HZB149" s="392"/>
      <c r="HZC149" s="395"/>
      <c r="HZD149" s="396"/>
      <c r="HZE149" s="397"/>
      <c r="HZF149" s="415"/>
      <c r="HZG149" s="393"/>
      <c r="HZH149" s="392"/>
      <c r="HZI149" s="395"/>
      <c r="HZJ149" s="396"/>
      <c r="HZK149" s="397"/>
      <c r="HZL149" s="415"/>
      <c r="HZM149" s="393"/>
      <c r="HZN149" s="392"/>
      <c r="HZO149" s="395"/>
      <c r="HZP149" s="396"/>
      <c r="HZQ149" s="397"/>
      <c r="HZR149" s="415"/>
      <c r="HZS149" s="393"/>
      <c r="HZT149" s="392"/>
      <c r="HZU149" s="395"/>
      <c r="HZV149" s="396"/>
      <c r="HZW149" s="397"/>
      <c r="HZX149" s="415"/>
      <c r="HZY149" s="393"/>
      <c r="HZZ149" s="392"/>
      <c r="IAA149" s="395"/>
      <c r="IAB149" s="396"/>
      <c r="IAC149" s="397"/>
      <c r="IAD149" s="415"/>
      <c r="IAE149" s="393"/>
      <c r="IAF149" s="392"/>
      <c r="IAG149" s="395"/>
      <c r="IAH149" s="396"/>
      <c r="IAI149" s="397"/>
      <c r="IAJ149" s="415"/>
      <c r="IAK149" s="393"/>
      <c r="IAL149" s="392"/>
      <c r="IAM149" s="395"/>
      <c r="IAN149" s="396"/>
      <c r="IAO149" s="397"/>
      <c r="IAP149" s="415"/>
      <c r="IAQ149" s="393"/>
      <c r="IAR149" s="392"/>
      <c r="IAS149" s="395"/>
      <c r="IAT149" s="396"/>
      <c r="IAU149" s="397"/>
      <c r="IAV149" s="415"/>
      <c r="IAW149" s="393"/>
      <c r="IAX149" s="392"/>
      <c r="IAY149" s="395"/>
      <c r="IAZ149" s="396"/>
      <c r="IBA149" s="397"/>
      <c r="IBB149" s="415"/>
      <c r="IBC149" s="393"/>
      <c r="IBD149" s="392"/>
      <c r="IBE149" s="395"/>
      <c r="IBF149" s="396"/>
      <c r="IBG149" s="397"/>
      <c r="IBH149" s="415"/>
      <c r="IBI149" s="393"/>
      <c r="IBJ149" s="392"/>
      <c r="IBK149" s="395"/>
      <c r="IBL149" s="396"/>
      <c r="IBM149" s="397"/>
      <c r="IBN149" s="415"/>
      <c r="IBO149" s="393"/>
      <c r="IBP149" s="392"/>
      <c r="IBQ149" s="395"/>
      <c r="IBR149" s="396"/>
      <c r="IBS149" s="397"/>
      <c r="IBT149" s="415"/>
      <c r="IBU149" s="393"/>
      <c r="IBV149" s="392"/>
      <c r="IBW149" s="395"/>
      <c r="IBX149" s="396"/>
      <c r="IBY149" s="397"/>
      <c r="IBZ149" s="415"/>
      <c r="ICA149" s="393"/>
      <c r="ICB149" s="392"/>
      <c r="ICC149" s="395"/>
      <c r="ICD149" s="396"/>
      <c r="ICE149" s="397"/>
      <c r="ICF149" s="415"/>
      <c r="ICG149" s="393"/>
      <c r="ICH149" s="392"/>
      <c r="ICI149" s="395"/>
      <c r="ICJ149" s="396"/>
      <c r="ICK149" s="397"/>
      <c r="ICL149" s="415"/>
      <c r="ICM149" s="393"/>
      <c r="ICN149" s="392"/>
      <c r="ICO149" s="395"/>
      <c r="ICP149" s="396"/>
      <c r="ICQ149" s="397"/>
      <c r="ICR149" s="415"/>
      <c r="ICS149" s="393"/>
      <c r="ICT149" s="392"/>
      <c r="ICU149" s="395"/>
      <c r="ICV149" s="396"/>
      <c r="ICW149" s="397"/>
      <c r="ICX149" s="415"/>
      <c r="ICY149" s="393"/>
      <c r="ICZ149" s="392"/>
      <c r="IDA149" s="395"/>
      <c r="IDB149" s="396"/>
      <c r="IDC149" s="397"/>
      <c r="IDD149" s="415"/>
      <c r="IDE149" s="393"/>
      <c r="IDF149" s="392"/>
      <c r="IDG149" s="395"/>
      <c r="IDH149" s="396"/>
      <c r="IDI149" s="397"/>
      <c r="IDJ149" s="415"/>
      <c r="IDK149" s="393"/>
      <c r="IDL149" s="392"/>
      <c r="IDM149" s="395"/>
      <c r="IDN149" s="396"/>
      <c r="IDO149" s="397"/>
      <c r="IDP149" s="415"/>
      <c r="IDQ149" s="393"/>
      <c r="IDR149" s="392"/>
      <c r="IDS149" s="395"/>
      <c r="IDT149" s="396"/>
      <c r="IDU149" s="397"/>
      <c r="IDV149" s="415"/>
      <c r="IDW149" s="393"/>
      <c r="IDX149" s="392"/>
      <c r="IDY149" s="395"/>
      <c r="IDZ149" s="396"/>
      <c r="IEA149" s="397"/>
      <c r="IEB149" s="415"/>
      <c r="IEC149" s="393"/>
      <c r="IED149" s="392"/>
      <c r="IEE149" s="395"/>
      <c r="IEF149" s="396"/>
      <c r="IEG149" s="397"/>
      <c r="IEH149" s="415"/>
      <c r="IEI149" s="393"/>
      <c r="IEJ149" s="392"/>
      <c r="IEK149" s="395"/>
      <c r="IEL149" s="396"/>
      <c r="IEM149" s="397"/>
      <c r="IEN149" s="415"/>
      <c r="IEO149" s="393"/>
      <c r="IEP149" s="392"/>
      <c r="IEQ149" s="395"/>
      <c r="IER149" s="396"/>
      <c r="IES149" s="397"/>
      <c r="IET149" s="415"/>
      <c r="IEU149" s="393"/>
      <c r="IEV149" s="392"/>
      <c r="IEW149" s="395"/>
      <c r="IEX149" s="396"/>
      <c r="IEY149" s="397"/>
      <c r="IEZ149" s="415"/>
      <c r="IFA149" s="393"/>
      <c r="IFB149" s="392"/>
      <c r="IFC149" s="395"/>
      <c r="IFD149" s="396"/>
      <c r="IFE149" s="397"/>
      <c r="IFF149" s="415"/>
      <c r="IFG149" s="393"/>
      <c r="IFH149" s="392"/>
      <c r="IFI149" s="395"/>
      <c r="IFJ149" s="396"/>
      <c r="IFK149" s="397"/>
      <c r="IFL149" s="415"/>
      <c r="IFM149" s="393"/>
      <c r="IFN149" s="392"/>
      <c r="IFO149" s="395"/>
      <c r="IFP149" s="396"/>
      <c r="IFQ149" s="397"/>
      <c r="IFR149" s="415"/>
      <c r="IFS149" s="393"/>
      <c r="IFT149" s="392"/>
      <c r="IFU149" s="395"/>
      <c r="IFV149" s="396"/>
      <c r="IFW149" s="397"/>
      <c r="IFX149" s="415"/>
      <c r="IFY149" s="393"/>
      <c r="IFZ149" s="392"/>
      <c r="IGA149" s="395"/>
      <c r="IGB149" s="396"/>
      <c r="IGC149" s="397"/>
      <c r="IGD149" s="415"/>
      <c r="IGE149" s="393"/>
      <c r="IGF149" s="392"/>
      <c r="IGG149" s="395"/>
      <c r="IGH149" s="396"/>
      <c r="IGI149" s="397"/>
      <c r="IGJ149" s="415"/>
      <c r="IGK149" s="393"/>
      <c r="IGL149" s="392"/>
      <c r="IGM149" s="395"/>
      <c r="IGN149" s="396"/>
      <c r="IGO149" s="397"/>
      <c r="IGP149" s="415"/>
      <c r="IGQ149" s="393"/>
      <c r="IGR149" s="392"/>
      <c r="IGS149" s="395"/>
      <c r="IGT149" s="396"/>
      <c r="IGU149" s="397"/>
      <c r="IGV149" s="415"/>
      <c r="IGW149" s="393"/>
      <c r="IGX149" s="392"/>
      <c r="IGY149" s="395"/>
      <c r="IGZ149" s="396"/>
      <c r="IHA149" s="397"/>
      <c r="IHB149" s="415"/>
      <c r="IHC149" s="393"/>
      <c r="IHD149" s="392"/>
      <c r="IHE149" s="395"/>
      <c r="IHF149" s="396"/>
      <c r="IHG149" s="397"/>
      <c r="IHH149" s="415"/>
      <c r="IHI149" s="393"/>
      <c r="IHJ149" s="392"/>
      <c r="IHK149" s="395"/>
      <c r="IHL149" s="396"/>
      <c r="IHM149" s="397"/>
      <c r="IHN149" s="415"/>
      <c r="IHO149" s="393"/>
      <c r="IHP149" s="392"/>
      <c r="IHQ149" s="395"/>
      <c r="IHR149" s="396"/>
      <c r="IHS149" s="397"/>
      <c r="IHT149" s="415"/>
      <c r="IHU149" s="393"/>
      <c r="IHV149" s="392"/>
      <c r="IHW149" s="395"/>
      <c r="IHX149" s="396"/>
      <c r="IHY149" s="397"/>
      <c r="IHZ149" s="415"/>
      <c r="IIA149" s="393"/>
      <c r="IIB149" s="392"/>
      <c r="IIC149" s="395"/>
      <c r="IID149" s="396"/>
      <c r="IIE149" s="397"/>
      <c r="IIF149" s="415"/>
      <c r="IIG149" s="393"/>
      <c r="IIH149" s="392"/>
      <c r="III149" s="395"/>
      <c r="IIJ149" s="396"/>
      <c r="IIK149" s="397"/>
      <c r="IIL149" s="415"/>
      <c r="IIM149" s="393"/>
      <c r="IIN149" s="392"/>
      <c r="IIO149" s="395"/>
      <c r="IIP149" s="396"/>
      <c r="IIQ149" s="397"/>
      <c r="IIR149" s="415"/>
      <c r="IIS149" s="393"/>
      <c r="IIT149" s="392"/>
      <c r="IIU149" s="395"/>
      <c r="IIV149" s="396"/>
      <c r="IIW149" s="397"/>
      <c r="IIX149" s="415"/>
      <c r="IIY149" s="393"/>
      <c r="IIZ149" s="392"/>
      <c r="IJA149" s="395"/>
      <c r="IJB149" s="396"/>
      <c r="IJC149" s="397"/>
      <c r="IJD149" s="415"/>
      <c r="IJE149" s="393"/>
      <c r="IJF149" s="392"/>
      <c r="IJG149" s="395"/>
      <c r="IJH149" s="396"/>
      <c r="IJI149" s="397"/>
      <c r="IJJ149" s="415"/>
      <c r="IJK149" s="393"/>
      <c r="IJL149" s="392"/>
      <c r="IJM149" s="395"/>
      <c r="IJN149" s="396"/>
      <c r="IJO149" s="397"/>
      <c r="IJP149" s="415"/>
      <c r="IJQ149" s="393"/>
      <c r="IJR149" s="392"/>
      <c r="IJS149" s="395"/>
      <c r="IJT149" s="396"/>
      <c r="IJU149" s="397"/>
      <c r="IJV149" s="415"/>
      <c r="IJW149" s="393"/>
      <c r="IJX149" s="392"/>
      <c r="IJY149" s="395"/>
      <c r="IJZ149" s="396"/>
      <c r="IKA149" s="397"/>
      <c r="IKB149" s="415"/>
      <c r="IKC149" s="393"/>
      <c r="IKD149" s="392"/>
      <c r="IKE149" s="395"/>
      <c r="IKF149" s="396"/>
      <c r="IKG149" s="397"/>
      <c r="IKH149" s="415"/>
      <c r="IKI149" s="393"/>
      <c r="IKJ149" s="392"/>
      <c r="IKK149" s="395"/>
      <c r="IKL149" s="396"/>
      <c r="IKM149" s="397"/>
      <c r="IKN149" s="415"/>
      <c r="IKO149" s="393"/>
      <c r="IKP149" s="392"/>
      <c r="IKQ149" s="395"/>
      <c r="IKR149" s="396"/>
      <c r="IKS149" s="397"/>
      <c r="IKT149" s="415"/>
      <c r="IKU149" s="393"/>
      <c r="IKV149" s="392"/>
      <c r="IKW149" s="395"/>
      <c r="IKX149" s="396"/>
      <c r="IKY149" s="397"/>
      <c r="IKZ149" s="415"/>
      <c r="ILA149" s="393"/>
      <c r="ILB149" s="392"/>
      <c r="ILC149" s="395"/>
      <c r="ILD149" s="396"/>
      <c r="ILE149" s="397"/>
      <c r="ILF149" s="415"/>
      <c r="ILG149" s="393"/>
      <c r="ILH149" s="392"/>
      <c r="ILI149" s="395"/>
      <c r="ILJ149" s="396"/>
      <c r="ILK149" s="397"/>
      <c r="ILL149" s="415"/>
      <c r="ILM149" s="393"/>
      <c r="ILN149" s="392"/>
      <c r="ILO149" s="395"/>
      <c r="ILP149" s="396"/>
      <c r="ILQ149" s="397"/>
      <c r="ILR149" s="415"/>
      <c r="ILS149" s="393"/>
      <c r="ILT149" s="392"/>
      <c r="ILU149" s="395"/>
      <c r="ILV149" s="396"/>
      <c r="ILW149" s="397"/>
      <c r="ILX149" s="415"/>
      <c r="ILY149" s="393"/>
      <c r="ILZ149" s="392"/>
      <c r="IMA149" s="395"/>
      <c r="IMB149" s="396"/>
      <c r="IMC149" s="397"/>
      <c r="IMD149" s="415"/>
      <c r="IME149" s="393"/>
      <c r="IMF149" s="392"/>
      <c r="IMG149" s="395"/>
      <c r="IMH149" s="396"/>
      <c r="IMI149" s="397"/>
      <c r="IMJ149" s="415"/>
      <c r="IMK149" s="393"/>
      <c r="IML149" s="392"/>
      <c r="IMM149" s="395"/>
      <c r="IMN149" s="396"/>
      <c r="IMO149" s="397"/>
      <c r="IMP149" s="415"/>
      <c r="IMQ149" s="393"/>
      <c r="IMR149" s="392"/>
      <c r="IMS149" s="395"/>
      <c r="IMT149" s="396"/>
      <c r="IMU149" s="397"/>
      <c r="IMV149" s="415"/>
      <c r="IMW149" s="393"/>
      <c r="IMX149" s="392"/>
      <c r="IMY149" s="395"/>
      <c r="IMZ149" s="396"/>
      <c r="INA149" s="397"/>
      <c r="INB149" s="415"/>
      <c r="INC149" s="393"/>
      <c r="IND149" s="392"/>
      <c r="INE149" s="395"/>
      <c r="INF149" s="396"/>
      <c r="ING149" s="397"/>
      <c r="INH149" s="415"/>
      <c r="INI149" s="393"/>
      <c r="INJ149" s="392"/>
      <c r="INK149" s="395"/>
      <c r="INL149" s="396"/>
      <c r="INM149" s="397"/>
      <c r="INN149" s="415"/>
      <c r="INO149" s="393"/>
      <c r="INP149" s="392"/>
      <c r="INQ149" s="395"/>
      <c r="INR149" s="396"/>
      <c r="INS149" s="397"/>
      <c r="INT149" s="415"/>
      <c r="INU149" s="393"/>
      <c r="INV149" s="392"/>
      <c r="INW149" s="395"/>
      <c r="INX149" s="396"/>
      <c r="INY149" s="397"/>
      <c r="INZ149" s="415"/>
      <c r="IOA149" s="393"/>
      <c r="IOB149" s="392"/>
      <c r="IOC149" s="395"/>
      <c r="IOD149" s="396"/>
      <c r="IOE149" s="397"/>
      <c r="IOF149" s="415"/>
      <c r="IOG149" s="393"/>
      <c r="IOH149" s="392"/>
      <c r="IOI149" s="395"/>
      <c r="IOJ149" s="396"/>
      <c r="IOK149" s="397"/>
      <c r="IOL149" s="415"/>
      <c r="IOM149" s="393"/>
      <c r="ION149" s="392"/>
      <c r="IOO149" s="395"/>
      <c r="IOP149" s="396"/>
      <c r="IOQ149" s="397"/>
      <c r="IOR149" s="415"/>
      <c r="IOS149" s="393"/>
      <c r="IOT149" s="392"/>
      <c r="IOU149" s="395"/>
      <c r="IOV149" s="396"/>
      <c r="IOW149" s="397"/>
      <c r="IOX149" s="415"/>
      <c r="IOY149" s="393"/>
      <c r="IOZ149" s="392"/>
      <c r="IPA149" s="395"/>
      <c r="IPB149" s="396"/>
      <c r="IPC149" s="397"/>
      <c r="IPD149" s="415"/>
      <c r="IPE149" s="393"/>
      <c r="IPF149" s="392"/>
      <c r="IPG149" s="395"/>
      <c r="IPH149" s="396"/>
      <c r="IPI149" s="397"/>
      <c r="IPJ149" s="415"/>
      <c r="IPK149" s="393"/>
      <c r="IPL149" s="392"/>
      <c r="IPM149" s="395"/>
      <c r="IPN149" s="396"/>
      <c r="IPO149" s="397"/>
      <c r="IPP149" s="415"/>
      <c r="IPQ149" s="393"/>
      <c r="IPR149" s="392"/>
      <c r="IPS149" s="395"/>
      <c r="IPT149" s="396"/>
      <c r="IPU149" s="397"/>
      <c r="IPV149" s="415"/>
      <c r="IPW149" s="393"/>
      <c r="IPX149" s="392"/>
      <c r="IPY149" s="395"/>
      <c r="IPZ149" s="396"/>
      <c r="IQA149" s="397"/>
      <c r="IQB149" s="415"/>
      <c r="IQC149" s="393"/>
      <c r="IQD149" s="392"/>
      <c r="IQE149" s="395"/>
      <c r="IQF149" s="396"/>
      <c r="IQG149" s="397"/>
      <c r="IQH149" s="415"/>
      <c r="IQI149" s="393"/>
      <c r="IQJ149" s="392"/>
      <c r="IQK149" s="395"/>
      <c r="IQL149" s="396"/>
      <c r="IQM149" s="397"/>
      <c r="IQN149" s="415"/>
      <c r="IQO149" s="393"/>
      <c r="IQP149" s="392"/>
      <c r="IQQ149" s="395"/>
      <c r="IQR149" s="396"/>
      <c r="IQS149" s="397"/>
      <c r="IQT149" s="415"/>
      <c r="IQU149" s="393"/>
      <c r="IQV149" s="392"/>
      <c r="IQW149" s="395"/>
      <c r="IQX149" s="396"/>
      <c r="IQY149" s="397"/>
      <c r="IQZ149" s="415"/>
      <c r="IRA149" s="393"/>
      <c r="IRB149" s="392"/>
      <c r="IRC149" s="395"/>
      <c r="IRD149" s="396"/>
      <c r="IRE149" s="397"/>
      <c r="IRF149" s="415"/>
      <c r="IRG149" s="393"/>
      <c r="IRH149" s="392"/>
      <c r="IRI149" s="395"/>
      <c r="IRJ149" s="396"/>
      <c r="IRK149" s="397"/>
      <c r="IRL149" s="415"/>
      <c r="IRM149" s="393"/>
      <c r="IRN149" s="392"/>
      <c r="IRO149" s="395"/>
      <c r="IRP149" s="396"/>
      <c r="IRQ149" s="397"/>
      <c r="IRR149" s="415"/>
      <c r="IRS149" s="393"/>
      <c r="IRT149" s="392"/>
      <c r="IRU149" s="395"/>
      <c r="IRV149" s="396"/>
      <c r="IRW149" s="397"/>
      <c r="IRX149" s="415"/>
      <c r="IRY149" s="393"/>
      <c r="IRZ149" s="392"/>
      <c r="ISA149" s="395"/>
      <c r="ISB149" s="396"/>
      <c r="ISC149" s="397"/>
      <c r="ISD149" s="415"/>
      <c r="ISE149" s="393"/>
      <c r="ISF149" s="392"/>
      <c r="ISG149" s="395"/>
      <c r="ISH149" s="396"/>
      <c r="ISI149" s="397"/>
      <c r="ISJ149" s="415"/>
      <c r="ISK149" s="393"/>
      <c r="ISL149" s="392"/>
      <c r="ISM149" s="395"/>
      <c r="ISN149" s="396"/>
      <c r="ISO149" s="397"/>
      <c r="ISP149" s="415"/>
      <c r="ISQ149" s="393"/>
      <c r="ISR149" s="392"/>
      <c r="ISS149" s="395"/>
      <c r="IST149" s="396"/>
      <c r="ISU149" s="397"/>
      <c r="ISV149" s="415"/>
      <c r="ISW149" s="393"/>
      <c r="ISX149" s="392"/>
      <c r="ISY149" s="395"/>
      <c r="ISZ149" s="396"/>
      <c r="ITA149" s="397"/>
      <c r="ITB149" s="415"/>
      <c r="ITC149" s="393"/>
      <c r="ITD149" s="392"/>
      <c r="ITE149" s="395"/>
      <c r="ITF149" s="396"/>
      <c r="ITG149" s="397"/>
      <c r="ITH149" s="415"/>
      <c r="ITI149" s="393"/>
      <c r="ITJ149" s="392"/>
      <c r="ITK149" s="395"/>
      <c r="ITL149" s="396"/>
      <c r="ITM149" s="397"/>
      <c r="ITN149" s="415"/>
      <c r="ITO149" s="393"/>
      <c r="ITP149" s="392"/>
      <c r="ITQ149" s="395"/>
      <c r="ITR149" s="396"/>
      <c r="ITS149" s="397"/>
      <c r="ITT149" s="415"/>
      <c r="ITU149" s="393"/>
      <c r="ITV149" s="392"/>
      <c r="ITW149" s="395"/>
      <c r="ITX149" s="396"/>
      <c r="ITY149" s="397"/>
      <c r="ITZ149" s="415"/>
      <c r="IUA149" s="393"/>
      <c r="IUB149" s="392"/>
      <c r="IUC149" s="395"/>
      <c r="IUD149" s="396"/>
      <c r="IUE149" s="397"/>
      <c r="IUF149" s="415"/>
      <c r="IUG149" s="393"/>
      <c r="IUH149" s="392"/>
      <c r="IUI149" s="395"/>
      <c r="IUJ149" s="396"/>
      <c r="IUK149" s="397"/>
      <c r="IUL149" s="415"/>
      <c r="IUM149" s="393"/>
      <c r="IUN149" s="392"/>
      <c r="IUO149" s="395"/>
      <c r="IUP149" s="396"/>
      <c r="IUQ149" s="397"/>
      <c r="IUR149" s="415"/>
      <c r="IUS149" s="393"/>
      <c r="IUT149" s="392"/>
      <c r="IUU149" s="395"/>
      <c r="IUV149" s="396"/>
      <c r="IUW149" s="397"/>
      <c r="IUX149" s="415"/>
      <c r="IUY149" s="393"/>
      <c r="IUZ149" s="392"/>
      <c r="IVA149" s="395"/>
      <c r="IVB149" s="396"/>
      <c r="IVC149" s="397"/>
      <c r="IVD149" s="415"/>
      <c r="IVE149" s="393"/>
      <c r="IVF149" s="392"/>
      <c r="IVG149" s="395"/>
      <c r="IVH149" s="396"/>
      <c r="IVI149" s="397"/>
      <c r="IVJ149" s="415"/>
      <c r="IVK149" s="393"/>
      <c r="IVL149" s="392"/>
      <c r="IVM149" s="395"/>
      <c r="IVN149" s="396"/>
      <c r="IVO149" s="397"/>
      <c r="IVP149" s="415"/>
      <c r="IVQ149" s="393"/>
      <c r="IVR149" s="392"/>
      <c r="IVS149" s="395"/>
      <c r="IVT149" s="396"/>
      <c r="IVU149" s="397"/>
      <c r="IVV149" s="415"/>
      <c r="IVW149" s="393"/>
      <c r="IVX149" s="392"/>
      <c r="IVY149" s="395"/>
      <c r="IVZ149" s="396"/>
      <c r="IWA149" s="397"/>
      <c r="IWB149" s="415"/>
      <c r="IWC149" s="393"/>
      <c r="IWD149" s="392"/>
      <c r="IWE149" s="395"/>
      <c r="IWF149" s="396"/>
      <c r="IWG149" s="397"/>
      <c r="IWH149" s="415"/>
      <c r="IWI149" s="393"/>
      <c r="IWJ149" s="392"/>
      <c r="IWK149" s="395"/>
      <c r="IWL149" s="396"/>
      <c r="IWM149" s="397"/>
      <c r="IWN149" s="415"/>
      <c r="IWO149" s="393"/>
      <c r="IWP149" s="392"/>
      <c r="IWQ149" s="395"/>
      <c r="IWR149" s="396"/>
      <c r="IWS149" s="397"/>
      <c r="IWT149" s="415"/>
      <c r="IWU149" s="393"/>
      <c r="IWV149" s="392"/>
      <c r="IWW149" s="395"/>
      <c r="IWX149" s="396"/>
      <c r="IWY149" s="397"/>
      <c r="IWZ149" s="415"/>
      <c r="IXA149" s="393"/>
      <c r="IXB149" s="392"/>
      <c r="IXC149" s="395"/>
      <c r="IXD149" s="396"/>
      <c r="IXE149" s="397"/>
      <c r="IXF149" s="415"/>
      <c r="IXG149" s="393"/>
      <c r="IXH149" s="392"/>
      <c r="IXI149" s="395"/>
      <c r="IXJ149" s="396"/>
      <c r="IXK149" s="397"/>
      <c r="IXL149" s="415"/>
      <c r="IXM149" s="393"/>
      <c r="IXN149" s="392"/>
      <c r="IXO149" s="395"/>
      <c r="IXP149" s="396"/>
      <c r="IXQ149" s="397"/>
      <c r="IXR149" s="415"/>
      <c r="IXS149" s="393"/>
      <c r="IXT149" s="392"/>
      <c r="IXU149" s="395"/>
      <c r="IXV149" s="396"/>
      <c r="IXW149" s="397"/>
      <c r="IXX149" s="415"/>
      <c r="IXY149" s="393"/>
      <c r="IXZ149" s="392"/>
      <c r="IYA149" s="395"/>
      <c r="IYB149" s="396"/>
      <c r="IYC149" s="397"/>
      <c r="IYD149" s="415"/>
      <c r="IYE149" s="393"/>
      <c r="IYF149" s="392"/>
      <c r="IYG149" s="395"/>
      <c r="IYH149" s="396"/>
      <c r="IYI149" s="397"/>
      <c r="IYJ149" s="415"/>
      <c r="IYK149" s="393"/>
      <c r="IYL149" s="392"/>
      <c r="IYM149" s="395"/>
      <c r="IYN149" s="396"/>
      <c r="IYO149" s="397"/>
      <c r="IYP149" s="415"/>
      <c r="IYQ149" s="393"/>
      <c r="IYR149" s="392"/>
      <c r="IYS149" s="395"/>
      <c r="IYT149" s="396"/>
      <c r="IYU149" s="397"/>
      <c r="IYV149" s="415"/>
      <c r="IYW149" s="393"/>
      <c r="IYX149" s="392"/>
      <c r="IYY149" s="395"/>
      <c r="IYZ149" s="396"/>
      <c r="IZA149" s="397"/>
      <c r="IZB149" s="415"/>
      <c r="IZC149" s="393"/>
      <c r="IZD149" s="392"/>
      <c r="IZE149" s="395"/>
      <c r="IZF149" s="396"/>
      <c r="IZG149" s="397"/>
      <c r="IZH149" s="415"/>
      <c r="IZI149" s="393"/>
      <c r="IZJ149" s="392"/>
      <c r="IZK149" s="395"/>
      <c r="IZL149" s="396"/>
      <c r="IZM149" s="397"/>
      <c r="IZN149" s="415"/>
      <c r="IZO149" s="393"/>
      <c r="IZP149" s="392"/>
      <c r="IZQ149" s="395"/>
      <c r="IZR149" s="396"/>
      <c r="IZS149" s="397"/>
      <c r="IZT149" s="415"/>
      <c r="IZU149" s="393"/>
      <c r="IZV149" s="392"/>
      <c r="IZW149" s="395"/>
      <c r="IZX149" s="396"/>
      <c r="IZY149" s="397"/>
      <c r="IZZ149" s="415"/>
      <c r="JAA149" s="393"/>
      <c r="JAB149" s="392"/>
      <c r="JAC149" s="395"/>
      <c r="JAD149" s="396"/>
      <c r="JAE149" s="397"/>
      <c r="JAF149" s="415"/>
      <c r="JAG149" s="393"/>
      <c r="JAH149" s="392"/>
      <c r="JAI149" s="395"/>
      <c r="JAJ149" s="396"/>
      <c r="JAK149" s="397"/>
      <c r="JAL149" s="415"/>
      <c r="JAM149" s="393"/>
      <c r="JAN149" s="392"/>
      <c r="JAO149" s="395"/>
      <c r="JAP149" s="396"/>
      <c r="JAQ149" s="397"/>
      <c r="JAR149" s="415"/>
      <c r="JAS149" s="393"/>
      <c r="JAT149" s="392"/>
      <c r="JAU149" s="395"/>
      <c r="JAV149" s="396"/>
      <c r="JAW149" s="397"/>
      <c r="JAX149" s="415"/>
      <c r="JAY149" s="393"/>
      <c r="JAZ149" s="392"/>
      <c r="JBA149" s="395"/>
      <c r="JBB149" s="396"/>
      <c r="JBC149" s="397"/>
      <c r="JBD149" s="415"/>
      <c r="JBE149" s="393"/>
      <c r="JBF149" s="392"/>
      <c r="JBG149" s="395"/>
      <c r="JBH149" s="396"/>
      <c r="JBI149" s="397"/>
      <c r="JBJ149" s="415"/>
      <c r="JBK149" s="393"/>
      <c r="JBL149" s="392"/>
      <c r="JBM149" s="395"/>
      <c r="JBN149" s="396"/>
      <c r="JBO149" s="397"/>
      <c r="JBP149" s="415"/>
      <c r="JBQ149" s="393"/>
      <c r="JBR149" s="392"/>
      <c r="JBS149" s="395"/>
      <c r="JBT149" s="396"/>
      <c r="JBU149" s="397"/>
      <c r="JBV149" s="415"/>
      <c r="JBW149" s="393"/>
      <c r="JBX149" s="392"/>
      <c r="JBY149" s="395"/>
      <c r="JBZ149" s="396"/>
      <c r="JCA149" s="397"/>
      <c r="JCB149" s="415"/>
      <c r="JCC149" s="393"/>
      <c r="JCD149" s="392"/>
      <c r="JCE149" s="395"/>
      <c r="JCF149" s="396"/>
      <c r="JCG149" s="397"/>
      <c r="JCH149" s="415"/>
      <c r="JCI149" s="393"/>
      <c r="JCJ149" s="392"/>
      <c r="JCK149" s="395"/>
      <c r="JCL149" s="396"/>
      <c r="JCM149" s="397"/>
      <c r="JCN149" s="415"/>
      <c r="JCO149" s="393"/>
      <c r="JCP149" s="392"/>
      <c r="JCQ149" s="395"/>
      <c r="JCR149" s="396"/>
      <c r="JCS149" s="397"/>
      <c r="JCT149" s="415"/>
      <c r="JCU149" s="393"/>
      <c r="JCV149" s="392"/>
      <c r="JCW149" s="395"/>
      <c r="JCX149" s="396"/>
      <c r="JCY149" s="397"/>
      <c r="JCZ149" s="415"/>
      <c r="JDA149" s="393"/>
      <c r="JDB149" s="392"/>
      <c r="JDC149" s="395"/>
      <c r="JDD149" s="396"/>
      <c r="JDE149" s="397"/>
      <c r="JDF149" s="415"/>
      <c r="JDG149" s="393"/>
      <c r="JDH149" s="392"/>
      <c r="JDI149" s="395"/>
      <c r="JDJ149" s="396"/>
      <c r="JDK149" s="397"/>
      <c r="JDL149" s="415"/>
      <c r="JDM149" s="393"/>
      <c r="JDN149" s="392"/>
      <c r="JDO149" s="395"/>
      <c r="JDP149" s="396"/>
      <c r="JDQ149" s="397"/>
      <c r="JDR149" s="415"/>
      <c r="JDS149" s="393"/>
      <c r="JDT149" s="392"/>
      <c r="JDU149" s="395"/>
      <c r="JDV149" s="396"/>
      <c r="JDW149" s="397"/>
      <c r="JDX149" s="415"/>
      <c r="JDY149" s="393"/>
      <c r="JDZ149" s="392"/>
      <c r="JEA149" s="395"/>
      <c r="JEB149" s="396"/>
      <c r="JEC149" s="397"/>
      <c r="JED149" s="415"/>
      <c r="JEE149" s="393"/>
      <c r="JEF149" s="392"/>
      <c r="JEG149" s="395"/>
      <c r="JEH149" s="396"/>
      <c r="JEI149" s="397"/>
      <c r="JEJ149" s="415"/>
      <c r="JEK149" s="393"/>
      <c r="JEL149" s="392"/>
      <c r="JEM149" s="395"/>
      <c r="JEN149" s="396"/>
      <c r="JEO149" s="397"/>
      <c r="JEP149" s="415"/>
      <c r="JEQ149" s="393"/>
      <c r="JER149" s="392"/>
      <c r="JES149" s="395"/>
      <c r="JET149" s="396"/>
      <c r="JEU149" s="397"/>
      <c r="JEV149" s="415"/>
      <c r="JEW149" s="393"/>
      <c r="JEX149" s="392"/>
      <c r="JEY149" s="395"/>
      <c r="JEZ149" s="396"/>
      <c r="JFA149" s="397"/>
      <c r="JFB149" s="415"/>
      <c r="JFC149" s="393"/>
      <c r="JFD149" s="392"/>
      <c r="JFE149" s="395"/>
      <c r="JFF149" s="396"/>
      <c r="JFG149" s="397"/>
      <c r="JFH149" s="415"/>
      <c r="JFI149" s="393"/>
      <c r="JFJ149" s="392"/>
      <c r="JFK149" s="395"/>
      <c r="JFL149" s="396"/>
      <c r="JFM149" s="397"/>
      <c r="JFN149" s="415"/>
      <c r="JFO149" s="393"/>
      <c r="JFP149" s="392"/>
      <c r="JFQ149" s="395"/>
      <c r="JFR149" s="396"/>
      <c r="JFS149" s="397"/>
      <c r="JFT149" s="415"/>
      <c r="JFU149" s="393"/>
      <c r="JFV149" s="392"/>
      <c r="JFW149" s="395"/>
      <c r="JFX149" s="396"/>
      <c r="JFY149" s="397"/>
      <c r="JFZ149" s="415"/>
      <c r="JGA149" s="393"/>
      <c r="JGB149" s="392"/>
      <c r="JGC149" s="395"/>
      <c r="JGD149" s="396"/>
      <c r="JGE149" s="397"/>
      <c r="JGF149" s="415"/>
      <c r="JGG149" s="393"/>
      <c r="JGH149" s="392"/>
      <c r="JGI149" s="395"/>
      <c r="JGJ149" s="396"/>
      <c r="JGK149" s="397"/>
      <c r="JGL149" s="415"/>
      <c r="JGM149" s="393"/>
      <c r="JGN149" s="392"/>
      <c r="JGO149" s="395"/>
      <c r="JGP149" s="396"/>
      <c r="JGQ149" s="397"/>
      <c r="JGR149" s="415"/>
      <c r="JGS149" s="393"/>
      <c r="JGT149" s="392"/>
      <c r="JGU149" s="395"/>
      <c r="JGV149" s="396"/>
      <c r="JGW149" s="397"/>
      <c r="JGX149" s="415"/>
      <c r="JGY149" s="393"/>
      <c r="JGZ149" s="392"/>
      <c r="JHA149" s="395"/>
      <c r="JHB149" s="396"/>
      <c r="JHC149" s="397"/>
      <c r="JHD149" s="415"/>
      <c r="JHE149" s="393"/>
      <c r="JHF149" s="392"/>
      <c r="JHG149" s="395"/>
      <c r="JHH149" s="396"/>
      <c r="JHI149" s="397"/>
      <c r="JHJ149" s="415"/>
      <c r="JHK149" s="393"/>
      <c r="JHL149" s="392"/>
      <c r="JHM149" s="395"/>
      <c r="JHN149" s="396"/>
      <c r="JHO149" s="397"/>
      <c r="JHP149" s="415"/>
      <c r="JHQ149" s="393"/>
      <c r="JHR149" s="392"/>
      <c r="JHS149" s="395"/>
      <c r="JHT149" s="396"/>
      <c r="JHU149" s="397"/>
      <c r="JHV149" s="415"/>
      <c r="JHW149" s="393"/>
      <c r="JHX149" s="392"/>
      <c r="JHY149" s="395"/>
      <c r="JHZ149" s="396"/>
      <c r="JIA149" s="397"/>
      <c r="JIB149" s="415"/>
      <c r="JIC149" s="393"/>
      <c r="JID149" s="392"/>
      <c r="JIE149" s="395"/>
      <c r="JIF149" s="396"/>
      <c r="JIG149" s="397"/>
      <c r="JIH149" s="415"/>
      <c r="JII149" s="393"/>
      <c r="JIJ149" s="392"/>
      <c r="JIK149" s="395"/>
      <c r="JIL149" s="396"/>
      <c r="JIM149" s="397"/>
      <c r="JIN149" s="415"/>
      <c r="JIO149" s="393"/>
      <c r="JIP149" s="392"/>
      <c r="JIQ149" s="395"/>
      <c r="JIR149" s="396"/>
      <c r="JIS149" s="397"/>
      <c r="JIT149" s="415"/>
      <c r="JIU149" s="393"/>
      <c r="JIV149" s="392"/>
      <c r="JIW149" s="395"/>
      <c r="JIX149" s="396"/>
      <c r="JIY149" s="397"/>
      <c r="JIZ149" s="415"/>
      <c r="JJA149" s="393"/>
      <c r="JJB149" s="392"/>
      <c r="JJC149" s="395"/>
      <c r="JJD149" s="396"/>
      <c r="JJE149" s="397"/>
      <c r="JJF149" s="415"/>
      <c r="JJG149" s="393"/>
      <c r="JJH149" s="392"/>
      <c r="JJI149" s="395"/>
      <c r="JJJ149" s="396"/>
      <c r="JJK149" s="397"/>
      <c r="JJL149" s="415"/>
      <c r="JJM149" s="393"/>
      <c r="JJN149" s="392"/>
      <c r="JJO149" s="395"/>
      <c r="JJP149" s="396"/>
      <c r="JJQ149" s="397"/>
      <c r="JJR149" s="415"/>
      <c r="JJS149" s="393"/>
      <c r="JJT149" s="392"/>
      <c r="JJU149" s="395"/>
      <c r="JJV149" s="396"/>
      <c r="JJW149" s="397"/>
      <c r="JJX149" s="415"/>
      <c r="JJY149" s="393"/>
      <c r="JJZ149" s="392"/>
      <c r="JKA149" s="395"/>
      <c r="JKB149" s="396"/>
      <c r="JKC149" s="397"/>
      <c r="JKD149" s="415"/>
      <c r="JKE149" s="393"/>
      <c r="JKF149" s="392"/>
      <c r="JKG149" s="395"/>
      <c r="JKH149" s="396"/>
      <c r="JKI149" s="397"/>
      <c r="JKJ149" s="415"/>
      <c r="JKK149" s="393"/>
      <c r="JKL149" s="392"/>
      <c r="JKM149" s="395"/>
      <c r="JKN149" s="396"/>
      <c r="JKO149" s="397"/>
      <c r="JKP149" s="415"/>
      <c r="JKQ149" s="393"/>
      <c r="JKR149" s="392"/>
      <c r="JKS149" s="395"/>
      <c r="JKT149" s="396"/>
      <c r="JKU149" s="397"/>
      <c r="JKV149" s="415"/>
      <c r="JKW149" s="393"/>
      <c r="JKX149" s="392"/>
      <c r="JKY149" s="395"/>
      <c r="JKZ149" s="396"/>
      <c r="JLA149" s="397"/>
      <c r="JLB149" s="415"/>
      <c r="JLC149" s="393"/>
      <c r="JLD149" s="392"/>
      <c r="JLE149" s="395"/>
      <c r="JLF149" s="396"/>
      <c r="JLG149" s="397"/>
      <c r="JLH149" s="415"/>
      <c r="JLI149" s="393"/>
      <c r="JLJ149" s="392"/>
      <c r="JLK149" s="395"/>
      <c r="JLL149" s="396"/>
      <c r="JLM149" s="397"/>
      <c r="JLN149" s="415"/>
      <c r="JLO149" s="393"/>
      <c r="JLP149" s="392"/>
      <c r="JLQ149" s="395"/>
      <c r="JLR149" s="396"/>
      <c r="JLS149" s="397"/>
      <c r="JLT149" s="415"/>
      <c r="JLU149" s="393"/>
      <c r="JLV149" s="392"/>
      <c r="JLW149" s="395"/>
      <c r="JLX149" s="396"/>
      <c r="JLY149" s="397"/>
      <c r="JLZ149" s="415"/>
      <c r="JMA149" s="393"/>
      <c r="JMB149" s="392"/>
      <c r="JMC149" s="395"/>
      <c r="JMD149" s="396"/>
      <c r="JME149" s="397"/>
      <c r="JMF149" s="415"/>
      <c r="JMG149" s="393"/>
      <c r="JMH149" s="392"/>
      <c r="JMI149" s="395"/>
      <c r="JMJ149" s="396"/>
      <c r="JMK149" s="397"/>
      <c r="JML149" s="415"/>
      <c r="JMM149" s="393"/>
      <c r="JMN149" s="392"/>
      <c r="JMO149" s="395"/>
      <c r="JMP149" s="396"/>
      <c r="JMQ149" s="397"/>
      <c r="JMR149" s="415"/>
      <c r="JMS149" s="393"/>
      <c r="JMT149" s="392"/>
      <c r="JMU149" s="395"/>
      <c r="JMV149" s="396"/>
      <c r="JMW149" s="397"/>
      <c r="JMX149" s="415"/>
      <c r="JMY149" s="393"/>
      <c r="JMZ149" s="392"/>
      <c r="JNA149" s="395"/>
      <c r="JNB149" s="396"/>
      <c r="JNC149" s="397"/>
      <c r="JND149" s="415"/>
      <c r="JNE149" s="393"/>
      <c r="JNF149" s="392"/>
      <c r="JNG149" s="395"/>
      <c r="JNH149" s="396"/>
      <c r="JNI149" s="397"/>
      <c r="JNJ149" s="415"/>
      <c r="JNK149" s="393"/>
      <c r="JNL149" s="392"/>
      <c r="JNM149" s="395"/>
      <c r="JNN149" s="396"/>
      <c r="JNO149" s="397"/>
      <c r="JNP149" s="415"/>
      <c r="JNQ149" s="393"/>
      <c r="JNR149" s="392"/>
      <c r="JNS149" s="395"/>
      <c r="JNT149" s="396"/>
      <c r="JNU149" s="397"/>
      <c r="JNV149" s="415"/>
      <c r="JNW149" s="393"/>
      <c r="JNX149" s="392"/>
      <c r="JNY149" s="395"/>
      <c r="JNZ149" s="396"/>
      <c r="JOA149" s="397"/>
      <c r="JOB149" s="415"/>
      <c r="JOC149" s="393"/>
      <c r="JOD149" s="392"/>
      <c r="JOE149" s="395"/>
      <c r="JOF149" s="396"/>
      <c r="JOG149" s="397"/>
      <c r="JOH149" s="415"/>
      <c r="JOI149" s="393"/>
      <c r="JOJ149" s="392"/>
      <c r="JOK149" s="395"/>
      <c r="JOL149" s="396"/>
      <c r="JOM149" s="397"/>
      <c r="JON149" s="415"/>
      <c r="JOO149" s="393"/>
      <c r="JOP149" s="392"/>
      <c r="JOQ149" s="395"/>
      <c r="JOR149" s="396"/>
      <c r="JOS149" s="397"/>
      <c r="JOT149" s="415"/>
      <c r="JOU149" s="393"/>
      <c r="JOV149" s="392"/>
      <c r="JOW149" s="395"/>
      <c r="JOX149" s="396"/>
      <c r="JOY149" s="397"/>
      <c r="JOZ149" s="415"/>
      <c r="JPA149" s="393"/>
      <c r="JPB149" s="392"/>
      <c r="JPC149" s="395"/>
      <c r="JPD149" s="396"/>
      <c r="JPE149" s="397"/>
      <c r="JPF149" s="415"/>
      <c r="JPG149" s="393"/>
      <c r="JPH149" s="392"/>
      <c r="JPI149" s="395"/>
      <c r="JPJ149" s="396"/>
      <c r="JPK149" s="397"/>
      <c r="JPL149" s="415"/>
      <c r="JPM149" s="393"/>
      <c r="JPN149" s="392"/>
      <c r="JPO149" s="395"/>
      <c r="JPP149" s="396"/>
      <c r="JPQ149" s="397"/>
      <c r="JPR149" s="415"/>
      <c r="JPS149" s="393"/>
      <c r="JPT149" s="392"/>
      <c r="JPU149" s="395"/>
      <c r="JPV149" s="396"/>
      <c r="JPW149" s="397"/>
      <c r="JPX149" s="415"/>
      <c r="JPY149" s="393"/>
      <c r="JPZ149" s="392"/>
      <c r="JQA149" s="395"/>
      <c r="JQB149" s="396"/>
      <c r="JQC149" s="397"/>
      <c r="JQD149" s="415"/>
      <c r="JQE149" s="393"/>
      <c r="JQF149" s="392"/>
      <c r="JQG149" s="395"/>
      <c r="JQH149" s="396"/>
      <c r="JQI149" s="397"/>
      <c r="JQJ149" s="415"/>
      <c r="JQK149" s="393"/>
      <c r="JQL149" s="392"/>
      <c r="JQM149" s="395"/>
      <c r="JQN149" s="396"/>
      <c r="JQO149" s="397"/>
      <c r="JQP149" s="415"/>
      <c r="JQQ149" s="393"/>
      <c r="JQR149" s="392"/>
      <c r="JQS149" s="395"/>
      <c r="JQT149" s="396"/>
      <c r="JQU149" s="397"/>
      <c r="JQV149" s="415"/>
      <c r="JQW149" s="393"/>
      <c r="JQX149" s="392"/>
      <c r="JQY149" s="395"/>
      <c r="JQZ149" s="396"/>
      <c r="JRA149" s="397"/>
      <c r="JRB149" s="415"/>
      <c r="JRC149" s="393"/>
      <c r="JRD149" s="392"/>
      <c r="JRE149" s="395"/>
      <c r="JRF149" s="396"/>
      <c r="JRG149" s="397"/>
      <c r="JRH149" s="415"/>
      <c r="JRI149" s="393"/>
      <c r="JRJ149" s="392"/>
      <c r="JRK149" s="395"/>
      <c r="JRL149" s="396"/>
      <c r="JRM149" s="397"/>
      <c r="JRN149" s="415"/>
      <c r="JRO149" s="393"/>
      <c r="JRP149" s="392"/>
      <c r="JRQ149" s="395"/>
      <c r="JRR149" s="396"/>
      <c r="JRS149" s="397"/>
      <c r="JRT149" s="415"/>
      <c r="JRU149" s="393"/>
      <c r="JRV149" s="392"/>
      <c r="JRW149" s="395"/>
      <c r="JRX149" s="396"/>
      <c r="JRY149" s="397"/>
      <c r="JRZ149" s="415"/>
      <c r="JSA149" s="393"/>
      <c r="JSB149" s="392"/>
      <c r="JSC149" s="395"/>
      <c r="JSD149" s="396"/>
      <c r="JSE149" s="397"/>
      <c r="JSF149" s="415"/>
      <c r="JSG149" s="393"/>
      <c r="JSH149" s="392"/>
      <c r="JSI149" s="395"/>
      <c r="JSJ149" s="396"/>
      <c r="JSK149" s="397"/>
      <c r="JSL149" s="415"/>
      <c r="JSM149" s="393"/>
      <c r="JSN149" s="392"/>
      <c r="JSO149" s="395"/>
      <c r="JSP149" s="396"/>
      <c r="JSQ149" s="397"/>
      <c r="JSR149" s="415"/>
      <c r="JSS149" s="393"/>
      <c r="JST149" s="392"/>
      <c r="JSU149" s="395"/>
      <c r="JSV149" s="396"/>
      <c r="JSW149" s="397"/>
      <c r="JSX149" s="415"/>
      <c r="JSY149" s="393"/>
      <c r="JSZ149" s="392"/>
      <c r="JTA149" s="395"/>
      <c r="JTB149" s="396"/>
      <c r="JTC149" s="397"/>
      <c r="JTD149" s="415"/>
      <c r="JTE149" s="393"/>
      <c r="JTF149" s="392"/>
      <c r="JTG149" s="395"/>
      <c r="JTH149" s="396"/>
      <c r="JTI149" s="397"/>
      <c r="JTJ149" s="415"/>
      <c r="JTK149" s="393"/>
      <c r="JTL149" s="392"/>
      <c r="JTM149" s="395"/>
      <c r="JTN149" s="396"/>
      <c r="JTO149" s="397"/>
      <c r="JTP149" s="415"/>
      <c r="JTQ149" s="393"/>
      <c r="JTR149" s="392"/>
      <c r="JTS149" s="395"/>
      <c r="JTT149" s="396"/>
      <c r="JTU149" s="397"/>
      <c r="JTV149" s="415"/>
      <c r="JTW149" s="393"/>
      <c r="JTX149" s="392"/>
      <c r="JTY149" s="395"/>
      <c r="JTZ149" s="396"/>
      <c r="JUA149" s="397"/>
      <c r="JUB149" s="415"/>
      <c r="JUC149" s="393"/>
      <c r="JUD149" s="392"/>
      <c r="JUE149" s="395"/>
      <c r="JUF149" s="396"/>
      <c r="JUG149" s="397"/>
      <c r="JUH149" s="415"/>
      <c r="JUI149" s="393"/>
      <c r="JUJ149" s="392"/>
      <c r="JUK149" s="395"/>
      <c r="JUL149" s="396"/>
      <c r="JUM149" s="397"/>
      <c r="JUN149" s="415"/>
      <c r="JUO149" s="393"/>
      <c r="JUP149" s="392"/>
      <c r="JUQ149" s="395"/>
      <c r="JUR149" s="396"/>
      <c r="JUS149" s="397"/>
      <c r="JUT149" s="415"/>
      <c r="JUU149" s="393"/>
      <c r="JUV149" s="392"/>
      <c r="JUW149" s="395"/>
      <c r="JUX149" s="396"/>
      <c r="JUY149" s="397"/>
      <c r="JUZ149" s="415"/>
      <c r="JVA149" s="393"/>
      <c r="JVB149" s="392"/>
      <c r="JVC149" s="395"/>
      <c r="JVD149" s="396"/>
      <c r="JVE149" s="397"/>
      <c r="JVF149" s="415"/>
      <c r="JVG149" s="393"/>
      <c r="JVH149" s="392"/>
      <c r="JVI149" s="395"/>
      <c r="JVJ149" s="396"/>
      <c r="JVK149" s="397"/>
      <c r="JVL149" s="415"/>
      <c r="JVM149" s="393"/>
      <c r="JVN149" s="392"/>
      <c r="JVO149" s="395"/>
      <c r="JVP149" s="396"/>
      <c r="JVQ149" s="397"/>
      <c r="JVR149" s="415"/>
      <c r="JVS149" s="393"/>
      <c r="JVT149" s="392"/>
      <c r="JVU149" s="395"/>
      <c r="JVV149" s="396"/>
      <c r="JVW149" s="397"/>
      <c r="JVX149" s="415"/>
      <c r="JVY149" s="393"/>
      <c r="JVZ149" s="392"/>
      <c r="JWA149" s="395"/>
      <c r="JWB149" s="396"/>
      <c r="JWC149" s="397"/>
      <c r="JWD149" s="415"/>
      <c r="JWE149" s="393"/>
      <c r="JWF149" s="392"/>
      <c r="JWG149" s="395"/>
      <c r="JWH149" s="396"/>
      <c r="JWI149" s="397"/>
      <c r="JWJ149" s="415"/>
      <c r="JWK149" s="393"/>
      <c r="JWL149" s="392"/>
      <c r="JWM149" s="395"/>
      <c r="JWN149" s="396"/>
      <c r="JWO149" s="397"/>
      <c r="JWP149" s="415"/>
      <c r="JWQ149" s="393"/>
      <c r="JWR149" s="392"/>
      <c r="JWS149" s="395"/>
      <c r="JWT149" s="396"/>
      <c r="JWU149" s="397"/>
      <c r="JWV149" s="415"/>
      <c r="JWW149" s="393"/>
      <c r="JWX149" s="392"/>
      <c r="JWY149" s="395"/>
      <c r="JWZ149" s="396"/>
      <c r="JXA149" s="397"/>
      <c r="JXB149" s="415"/>
      <c r="JXC149" s="393"/>
      <c r="JXD149" s="392"/>
      <c r="JXE149" s="395"/>
      <c r="JXF149" s="396"/>
      <c r="JXG149" s="397"/>
      <c r="JXH149" s="415"/>
      <c r="JXI149" s="393"/>
      <c r="JXJ149" s="392"/>
      <c r="JXK149" s="395"/>
      <c r="JXL149" s="396"/>
      <c r="JXM149" s="397"/>
      <c r="JXN149" s="415"/>
      <c r="JXO149" s="393"/>
      <c r="JXP149" s="392"/>
      <c r="JXQ149" s="395"/>
      <c r="JXR149" s="396"/>
      <c r="JXS149" s="397"/>
      <c r="JXT149" s="415"/>
      <c r="JXU149" s="393"/>
      <c r="JXV149" s="392"/>
      <c r="JXW149" s="395"/>
      <c r="JXX149" s="396"/>
      <c r="JXY149" s="397"/>
      <c r="JXZ149" s="415"/>
      <c r="JYA149" s="393"/>
      <c r="JYB149" s="392"/>
      <c r="JYC149" s="395"/>
      <c r="JYD149" s="396"/>
      <c r="JYE149" s="397"/>
      <c r="JYF149" s="415"/>
      <c r="JYG149" s="393"/>
      <c r="JYH149" s="392"/>
      <c r="JYI149" s="395"/>
      <c r="JYJ149" s="396"/>
      <c r="JYK149" s="397"/>
      <c r="JYL149" s="415"/>
      <c r="JYM149" s="393"/>
      <c r="JYN149" s="392"/>
      <c r="JYO149" s="395"/>
      <c r="JYP149" s="396"/>
      <c r="JYQ149" s="397"/>
      <c r="JYR149" s="415"/>
      <c r="JYS149" s="393"/>
      <c r="JYT149" s="392"/>
      <c r="JYU149" s="395"/>
      <c r="JYV149" s="396"/>
      <c r="JYW149" s="397"/>
      <c r="JYX149" s="415"/>
      <c r="JYY149" s="393"/>
      <c r="JYZ149" s="392"/>
      <c r="JZA149" s="395"/>
      <c r="JZB149" s="396"/>
      <c r="JZC149" s="397"/>
      <c r="JZD149" s="415"/>
      <c r="JZE149" s="393"/>
      <c r="JZF149" s="392"/>
      <c r="JZG149" s="395"/>
      <c r="JZH149" s="396"/>
      <c r="JZI149" s="397"/>
      <c r="JZJ149" s="415"/>
      <c r="JZK149" s="393"/>
      <c r="JZL149" s="392"/>
      <c r="JZM149" s="395"/>
      <c r="JZN149" s="396"/>
      <c r="JZO149" s="397"/>
      <c r="JZP149" s="415"/>
      <c r="JZQ149" s="393"/>
      <c r="JZR149" s="392"/>
      <c r="JZS149" s="395"/>
      <c r="JZT149" s="396"/>
      <c r="JZU149" s="397"/>
      <c r="JZV149" s="415"/>
      <c r="JZW149" s="393"/>
      <c r="JZX149" s="392"/>
      <c r="JZY149" s="395"/>
      <c r="JZZ149" s="396"/>
      <c r="KAA149" s="397"/>
      <c r="KAB149" s="415"/>
      <c r="KAC149" s="393"/>
      <c r="KAD149" s="392"/>
      <c r="KAE149" s="395"/>
      <c r="KAF149" s="396"/>
      <c r="KAG149" s="397"/>
      <c r="KAH149" s="415"/>
      <c r="KAI149" s="393"/>
      <c r="KAJ149" s="392"/>
      <c r="KAK149" s="395"/>
      <c r="KAL149" s="396"/>
      <c r="KAM149" s="397"/>
      <c r="KAN149" s="415"/>
      <c r="KAO149" s="393"/>
      <c r="KAP149" s="392"/>
      <c r="KAQ149" s="395"/>
      <c r="KAR149" s="396"/>
      <c r="KAS149" s="397"/>
      <c r="KAT149" s="415"/>
      <c r="KAU149" s="393"/>
      <c r="KAV149" s="392"/>
      <c r="KAW149" s="395"/>
      <c r="KAX149" s="396"/>
      <c r="KAY149" s="397"/>
      <c r="KAZ149" s="415"/>
      <c r="KBA149" s="393"/>
      <c r="KBB149" s="392"/>
      <c r="KBC149" s="395"/>
      <c r="KBD149" s="396"/>
      <c r="KBE149" s="397"/>
      <c r="KBF149" s="415"/>
      <c r="KBG149" s="393"/>
      <c r="KBH149" s="392"/>
      <c r="KBI149" s="395"/>
      <c r="KBJ149" s="396"/>
      <c r="KBK149" s="397"/>
      <c r="KBL149" s="415"/>
      <c r="KBM149" s="393"/>
      <c r="KBN149" s="392"/>
      <c r="KBO149" s="395"/>
      <c r="KBP149" s="396"/>
      <c r="KBQ149" s="397"/>
      <c r="KBR149" s="415"/>
      <c r="KBS149" s="393"/>
      <c r="KBT149" s="392"/>
      <c r="KBU149" s="395"/>
      <c r="KBV149" s="396"/>
      <c r="KBW149" s="397"/>
      <c r="KBX149" s="415"/>
      <c r="KBY149" s="393"/>
      <c r="KBZ149" s="392"/>
      <c r="KCA149" s="395"/>
      <c r="KCB149" s="396"/>
      <c r="KCC149" s="397"/>
      <c r="KCD149" s="415"/>
      <c r="KCE149" s="393"/>
      <c r="KCF149" s="392"/>
      <c r="KCG149" s="395"/>
      <c r="KCH149" s="396"/>
      <c r="KCI149" s="397"/>
      <c r="KCJ149" s="415"/>
      <c r="KCK149" s="393"/>
      <c r="KCL149" s="392"/>
      <c r="KCM149" s="395"/>
      <c r="KCN149" s="396"/>
      <c r="KCO149" s="397"/>
      <c r="KCP149" s="415"/>
      <c r="KCQ149" s="393"/>
      <c r="KCR149" s="392"/>
      <c r="KCS149" s="395"/>
      <c r="KCT149" s="396"/>
      <c r="KCU149" s="397"/>
      <c r="KCV149" s="415"/>
      <c r="KCW149" s="393"/>
      <c r="KCX149" s="392"/>
      <c r="KCY149" s="395"/>
      <c r="KCZ149" s="396"/>
      <c r="KDA149" s="397"/>
      <c r="KDB149" s="415"/>
      <c r="KDC149" s="393"/>
      <c r="KDD149" s="392"/>
      <c r="KDE149" s="395"/>
      <c r="KDF149" s="396"/>
      <c r="KDG149" s="397"/>
      <c r="KDH149" s="415"/>
      <c r="KDI149" s="393"/>
      <c r="KDJ149" s="392"/>
      <c r="KDK149" s="395"/>
      <c r="KDL149" s="396"/>
      <c r="KDM149" s="397"/>
      <c r="KDN149" s="415"/>
      <c r="KDO149" s="393"/>
      <c r="KDP149" s="392"/>
      <c r="KDQ149" s="395"/>
      <c r="KDR149" s="396"/>
      <c r="KDS149" s="397"/>
      <c r="KDT149" s="415"/>
      <c r="KDU149" s="393"/>
      <c r="KDV149" s="392"/>
      <c r="KDW149" s="395"/>
      <c r="KDX149" s="396"/>
      <c r="KDY149" s="397"/>
      <c r="KDZ149" s="415"/>
      <c r="KEA149" s="393"/>
      <c r="KEB149" s="392"/>
      <c r="KEC149" s="395"/>
      <c r="KED149" s="396"/>
      <c r="KEE149" s="397"/>
      <c r="KEF149" s="415"/>
      <c r="KEG149" s="393"/>
      <c r="KEH149" s="392"/>
      <c r="KEI149" s="395"/>
      <c r="KEJ149" s="396"/>
      <c r="KEK149" s="397"/>
      <c r="KEL149" s="415"/>
      <c r="KEM149" s="393"/>
      <c r="KEN149" s="392"/>
      <c r="KEO149" s="395"/>
      <c r="KEP149" s="396"/>
      <c r="KEQ149" s="397"/>
      <c r="KER149" s="415"/>
      <c r="KES149" s="393"/>
      <c r="KET149" s="392"/>
      <c r="KEU149" s="395"/>
      <c r="KEV149" s="396"/>
      <c r="KEW149" s="397"/>
      <c r="KEX149" s="415"/>
      <c r="KEY149" s="393"/>
      <c r="KEZ149" s="392"/>
      <c r="KFA149" s="395"/>
      <c r="KFB149" s="396"/>
      <c r="KFC149" s="397"/>
      <c r="KFD149" s="415"/>
      <c r="KFE149" s="393"/>
      <c r="KFF149" s="392"/>
      <c r="KFG149" s="395"/>
      <c r="KFH149" s="396"/>
      <c r="KFI149" s="397"/>
      <c r="KFJ149" s="415"/>
      <c r="KFK149" s="393"/>
      <c r="KFL149" s="392"/>
      <c r="KFM149" s="395"/>
      <c r="KFN149" s="396"/>
      <c r="KFO149" s="397"/>
      <c r="KFP149" s="415"/>
      <c r="KFQ149" s="393"/>
      <c r="KFR149" s="392"/>
      <c r="KFS149" s="395"/>
      <c r="KFT149" s="396"/>
      <c r="KFU149" s="397"/>
      <c r="KFV149" s="415"/>
      <c r="KFW149" s="393"/>
      <c r="KFX149" s="392"/>
      <c r="KFY149" s="395"/>
      <c r="KFZ149" s="396"/>
      <c r="KGA149" s="397"/>
      <c r="KGB149" s="415"/>
      <c r="KGC149" s="393"/>
      <c r="KGD149" s="392"/>
      <c r="KGE149" s="395"/>
      <c r="KGF149" s="396"/>
      <c r="KGG149" s="397"/>
      <c r="KGH149" s="415"/>
      <c r="KGI149" s="393"/>
      <c r="KGJ149" s="392"/>
      <c r="KGK149" s="395"/>
      <c r="KGL149" s="396"/>
      <c r="KGM149" s="397"/>
      <c r="KGN149" s="415"/>
      <c r="KGO149" s="393"/>
      <c r="KGP149" s="392"/>
      <c r="KGQ149" s="395"/>
      <c r="KGR149" s="396"/>
      <c r="KGS149" s="397"/>
      <c r="KGT149" s="415"/>
      <c r="KGU149" s="393"/>
      <c r="KGV149" s="392"/>
      <c r="KGW149" s="395"/>
      <c r="KGX149" s="396"/>
      <c r="KGY149" s="397"/>
      <c r="KGZ149" s="415"/>
      <c r="KHA149" s="393"/>
      <c r="KHB149" s="392"/>
      <c r="KHC149" s="395"/>
      <c r="KHD149" s="396"/>
      <c r="KHE149" s="397"/>
      <c r="KHF149" s="415"/>
      <c r="KHG149" s="393"/>
      <c r="KHH149" s="392"/>
      <c r="KHI149" s="395"/>
      <c r="KHJ149" s="396"/>
      <c r="KHK149" s="397"/>
      <c r="KHL149" s="415"/>
      <c r="KHM149" s="393"/>
      <c r="KHN149" s="392"/>
      <c r="KHO149" s="395"/>
      <c r="KHP149" s="396"/>
      <c r="KHQ149" s="397"/>
      <c r="KHR149" s="415"/>
      <c r="KHS149" s="393"/>
      <c r="KHT149" s="392"/>
      <c r="KHU149" s="395"/>
      <c r="KHV149" s="396"/>
      <c r="KHW149" s="397"/>
      <c r="KHX149" s="415"/>
      <c r="KHY149" s="393"/>
      <c r="KHZ149" s="392"/>
      <c r="KIA149" s="395"/>
      <c r="KIB149" s="396"/>
      <c r="KIC149" s="397"/>
      <c r="KID149" s="415"/>
      <c r="KIE149" s="393"/>
      <c r="KIF149" s="392"/>
      <c r="KIG149" s="395"/>
      <c r="KIH149" s="396"/>
      <c r="KII149" s="397"/>
      <c r="KIJ149" s="415"/>
      <c r="KIK149" s="393"/>
      <c r="KIL149" s="392"/>
      <c r="KIM149" s="395"/>
      <c r="KIN149" s="396"/>
      <c r="KIO149" s="397"/>
      <c r="KIP149" s="415"/>
      <c r="KIQ149" s="393"/>
      <c r="KIR149" s="392"/>
      <c r="KIS149" s="395"/>
      <c r="KIT149" s="396"/>
      <c r="KIU149" s="397"/>
      <c r="KIV149" s="415"/>
      <c r="KIW149" s="393"/>
      <c r="KIX149" s="392"/>
      <c r="KIY149" s="395"/>
      <c r="KIZ149" s="396"/>
      <c r="KJA149" s="397"/>
      <c r="KJB149" s="415"/>
      <c r="KJC149" s="393"/>
      <c r="KJD149" s="392"/>
      <c r="KJE149" s="395"/>
      <c r="KJF149" s="396"/>
      <c r="KJG149" s="397"/>
      <c r="KJH149" s="415"/>
      <c r="KJI149" s="393"/>
      <c r="KJJ149" s="392"/>
      <c r="KJK149" s="395"/>
      <c r="KJL149" s="396"/>
      <c r="KJM149" s="397"/>
      <c r="KJN149" s="415"/>
      <c r="KJO149" s="393"/>
      <c r="KJP149" s="392"/>
      <c r="KJQ149" s="395"/>
      <c r="KJR149" s="396"/>
      <c r="KJS149" s="397"/>
      <c r="KJT149" s="415"/>
      <c r="KJU149" s="393"/>
      <c r="KJV149" s="392"/>
      <c r="KJW149" s="395"/>
      <c r="KJX149" s="396"/>
      <c r="KJY149" s="397"/>
      <c r="KJZ149" s="415"/>
      <c r="KKA149" s="393"/>
      <c r="KKB149" s="392"/>
      <c r="KKC149" s="395"/>
      <c r="KKD149" s="396"/>
      <c r="KKE149" s="397"/>
      <c r="KKF149" s="415"/>
      <c r="KKG149" s="393"/>
      <c r="KKH149" s="392"/>
      <c r="KKI149" s="395"/>
      <c r="KKJ149" s="396"/>
      <c r="KKK149" s="397"/>
      <c r="KKL149" s="415"/>
      <c r="KKM149" s="393"/>
      <c r="KKN149" s="392"/>
      <c r="KKO149" s="395"/>
      <c r="KKP149" s="396"/>
      <c r="KKQ149" s="397"/>
      <c r="KKR149" s="415"/>
      <c r="KKS149" s="393"/>
      <c r="KKT149" s="392"/>
      <c r="KKU149" s="395"/>
      <c r="KKV149" s="396"/>
      <c r="KKW149" s="397"/>
      <c r="KKX149" s="415"/>
      <c r="KKY149" s="393"/>
      <c r="KKZ149" s="392"/>
      <c r="KLA149" s="395"/>
      <c r="KLB149" s="396"/>
      <c r="KLC149" s="397"/>
      <c r="KLD149" s="415"/>
      <c r="KLE149" s="393"/>
      <c r="KLF149" s="392"/>
      <c r="KLG149" s="395"/>
      <c r="KLH149" s="396"/>
      <c r="KLI149" s="397"/>
      <c r="KLJ149" s="415"/>
      <c r="KLK149" s="393"/>
      <c r="KLL149" s="392"/>
      <c r="KLM149" s="395"/>
      <c r="KLN149" s="396"/>
      <c r="KLO149" s="397"/>
      <c r="KLP149" s="415"/>
      <c r="KLQ149" s="393"/>
      <c r="KLR149" s="392"/>
      <c r="KLS149" s="395"/>
      <c r="KLT149" s="396"/>
      <c r="KLU149" s="397"/>
      <c r="KLV149" s="415"/>
      <c r="KLW149" s="393"/>
      <c r="KLX149" s="392"/>
      <c r="KLY149" s="395"/>
      <c r="KLZ149" s="396"/>
      <c r="KMA149" s="397"/>
      <c r="KMB149" s="415"/>
      <c r="KMC149" s="393"/>
      <c r="KMD149" s="392"/>
      <c r="KME149" s="395"/>
      <c r="KMF149" s="396"/>
      <c r="KMG149" s="397"/>
      <c r="KMH149" s="415"/>
      <c r="KMI149" s="393"/>
      <c r="KMJ149" s="392"/>
      <c r="KMK149" s="395"/>
      <c r="KML149" s="396"/>
      <c r="KMM149" s="397"/>
      <c r="KMN149" s="415"/>
      <c r="KMO149" s="393"/>
      <c r="KMP149" s="392"/>
      <c r="KMQ149" s="395"/>
      <c r="KMR149" s="396"/>
      <c r="KMS149" s="397"/>
      <c r="KMT149" s="415"/>
      <c r="KMU149" s="393"/>
      <c r="KMV149" s="392"/>
      <c r="KMW149" s="395"/>
      <c r="KMX149" s="396"/>
      <c r="KMY149" s="397"/>
      <c r="KMZ149" s="415"/>
      <c r="KNA149" s="393"/>
      <c r="KNB149" s="392"/>
      <c r="KNC149" s="395"/>
      <c r="KND149" s="396"/>
      <c r="KNE149" s="397"/>
      <c r="KNF149" s="415"/>
      <c r="KNG149" s="393"/>
      <c r="KNH149" s="392"/>
      <c r="KNI149" s="395"/>
      <c r="KNJ149" s="396"/>
      <c r="KNK149" s="397"/>
      <c r="KNL149" s="415"/>
      <c r="KNM149" s="393"/>
      <c r="KNN149" s="392"/>
      <c r="KNO149" s="395"/>
      <c r="KNP149" s="396"/>
      <c r="KNQ149" s="397"/>
      <c r="KNR149" s="415"/>
      <c r="KNS149" s="393"/>
      <c r="KNT149" s="392"/>
      <c r="KNU149" s="395"/>
      <c r="KNV149" s="396"/>
      <c r="KNW149" s="397"/>
      <c r="KNX149" s="415"/>
      <c r="KNY149" s="393"/>
      <c r="KNZ149" s="392"/>
      <c r="KOA149" s="395"/>
      <c r="KOB149" s="396"/>
      <c r="KOC149" s="397"/>
      <c r="KOD149" s="415"/>
      <c r="KOE149" s="393"/>
      <c r="KOF149" s="392"/>
      <c r="KOG149" s="395"/>
      <c r="KOH149" s="396"/>
      <c r="KOI149" s="397"/>
      <c r="KOJ149" s="415"/>
      <c r="KOK149" s="393"/>
      <c r="KOL149" s="392"/>
      <c r="KOM149" s="395"/>
      <c r="KON149" s="396"/>
      <c r="KOO149" s="397"/>
      <c r="KOP149" s="415"/>
      <c r="KOQ149" s="393"/>
      <c r="KOR149" s="392"/>
      <c r="KOS149" s="395"/>
      <c r="KOT149" s="396"/>
      <c r="KOU149" s="397"/>
      <c r="KOV149" s="415"/>
      <c r="KOW149" s="393"/>
      <c r="KOX149" s="392"/>
      <c r="KOY149" s="395"/>
      <c r="KOZ149" s="396"/>
      <c r="KPA149" s="397"/>
      <c r="KPB149" s="415"/>
      <c r="KPC149" s="393"/>
      <c r="KPD149" s="392"/>
      <c r="KPE149" s="395"/>
      <c r="KPF149" s="396"/>
      <c r="KPG149" s="397"/>
      <c r="KPH149" s="415"/>
      <c r="KPI149" s="393"/>
      <c r="KPJ149" s="392"/>
      <c r="KPK149" s="395"/>
      <c r="KPL149" s="396"/>
      <c r="KPM149" s="397"/>
      <c r="KPN149" s="415"/>
      <c r="KPO149" s="393"/>
      <c r="KPP149" s="392"/>
      <c r="KPQ149" s="395"/>
      <c r="KPR149" s="396"/>
      <c r="KPS149" s="397"/>
      <c r="KPT149" s="415"/>
      <c r="KPU149" s="393"/>
      <c r="KPV149" s="392"/>
      <c r="KPW149" s="395"/>
      <c r="KPX149" s="396"/>
      <c r="KPY149" s="397"/>
      <c r="KPZ149" s="415"/>
      <c r="KQA149" s="393"/>
      <c r="KQB149" s="392"/>
      <c r="KQC149" s="395"/>
      <c r="KQD149" s="396"/>
      <c r="KQE149" s="397"/>
      <c r="KQF149" s="415"/>
      <c r="KQG149" s="393"/>
      <c r="KQH149" s="392"/>
      <c r="KQI149" s="395"/>
      <c r="KQJ149" s="396"/>
      <c r="KQK149" s="397"/>
      <c r="KQL149" s="415"/>
      <c r="KQM149" s="393"/>
      <c r="KQN149" s="392"/>
      <c r="KQO149" s="395"/>
      <c r="KQP149" s="396"/>
      <c r="KQQ149" s="397"/>
      <c r="KQR149" s="415"/>
      <c r="KQS149" s="393"/>
      <c r="KQT149" s="392"/>
      <c r="KQU149" s="395"/>
      <c r="KQV149" s="396"/>
      <c r="KQW149" s="397"/>
      <c r="KQX149" s="415"/>
      <c r="KQY149" s="393"/>
      <c r="KQZ149" s="392"/>
      <c r="KRA149" s="395"/>
      <c r="KRB149" s="396"/>
      <c r="KRC149" s="397"/>
      <c r="KRD149" s="415"/>
      <c r="KRE149" s="393"/>
      <c r="KRF149" s="392"/>
      <c r="KRG149" s="395"/>
      <c r="KRH149" s="396"/>
      <c r="KRI149" s="397"/>
      <c r="KRJ149" s="415"/>
      <c r="KRK149" s="393"/>
      <c r="KRL149" s="392"/>
      <c r="KRM149" s="395"/>
      <c r="KRN149" s="396"/>
      <c r="KRO149" s="397"/>
      <c r="KRP149" s="415"/>
      <c r="KRQ149" s="393"/>
      <c r="KRR149" s="392"/>
      <c r="KRS149" s="395"/>
      <c r="KRT149" s="396"/>
      <c r="KRU149" s="397"/>
      <c r="KRV149" s="415"/>
      <c r="KRW149" s="393"/>
      <c r="KRX149" s="392"/>
      <c r="KRY149" s="395"/>
      <c r="KRZ149" s="396"/>
      <c r="KSA149" s="397"/>
      <c r="KSB149" s="415"/>
      <c r="KSC149" s="393"/>
      <c r="KSD149" s="392"/>
      <c r="KSE149" s="395"/>
      <c r="KSF149" s="396"/>
      <c r="KSG149" s="397"/>
      <c r="KSH149" s="415"/>
      <c r="KSI149" s="393"/>
      <c r="KSJ149" s="392"/>
      <c r="KSK149" s="395"/>
      <c r="KSL149" s="396"/>
      <c r="KSM149" s="397"/>
      <c r="KSN149" s="415"/>
      <c r="KSO149" s="393"/>
      <c r="KSP149" s="392"/>
      <c r="KSQ149" s="395"/>
      <c r="KSR149" s="396"/>
      <c r="KSS149" s="397"/>
      <c r="KST149" s="415"/>
      <c r="KSU149" s="393"/>
      <c r="KSV149" s="392"/>
      <c r="KSW149" s="395"/>
      <c r="KSX149" s="396"/>
      <c r="KSY149" s="397"/>
      <c r="KSZ149" s="415"/>
      <c r="KTA149" s="393"/>
      <c r="KTB149" s="392"/>
      <c r="KTC149" s="395"/>
      <c r="KTD149" s="396"/>
      <c r="KTE149" s="397"/>
      <c r="KTF149" s="415"/>
      <c r="KTG149" s="393"/>
      <c r="KTH149" s="392"/>
      <c r="KTI149" s="395"/>
      <c r="KTJ149" s="396"/>
      <c r="KTK149" s="397"/>
      <c r="KTL149" s="415"/>
      <c r="KTM149" s="393"/>
      <c r="KTN149" s="392"/>
      <c r="KTO149" s="395"/>
      <c r="KTP149" s="396"/>
      <c r="KTQ149" s="397"/>
      <c r="KTR149" s="415"/>
      <c r="KTS149" s="393"/>
      <c r="KTT149" s="392"/>
      <c r="KTU149" s="395"/>
      <c r="KTV149" s="396"/>
      <c r="KTW149" s="397"/>
      <c r="KTX149" s="415"/>
      <c r="KTY149" s="393"/>
      <c r="KTZ149" s="392"/>
      <c r="KUA149" s="395"/>
      <c r="KUB149" s="396"/>
      <c r="KUC149" s="397"/>
      <c r="KUD149" s="415"/>
      <c r="KUE149" s="393"/>
      <c r="KUF149" s="392"/>
      <c r="KUG149" s="395"/>
      <c r="KUH149" s="396"/>
      <c r="KUI149" s="397"/>
      <c r="KUJ149" s="415"/>
      <c r="KUK149" s="393"/>
      <c r="KUL149" s="392"/>
      <c r="KUM149" s="395"/>
      <c r="KUN149" s="396"/>
      <c r="KUO149" s="397"/>
      <c r="KUP149" s="415"/>
      <c r="KUQ149" s="393"/>
      <c r="KUR149" s="392"/>
      <c r="KUS149" s="395"/>
      <c r="KUT149" s="396"/>
      <c r="KUU149" s="397"/>
      <c r="KUV149" s="415"/>
      <c r="KUW149" s="393"/>
      <c r="KUX149" s="392"/>
      <c r="KUY149" s="395"/>
      <c r="KUZ149" s="396"/>
      <c r="KVA149" s="397"/>
      <c r="KVB149" s="415"/>
      <c r="KVC149" s="393"/>
      <c r="KVD149" s="392"/>
      <c r="KVE149" s="395"/>
      <c r="KVF149" s="396"/>
      <c r="KVG149" s="397"/>
      <c r="KVH149" s="415"/>
      <c r="KVI149" s="393"/>
      <c r="KVJ149" s="392"/>
      <c r="KVK149" s="395"/>
      <c r="KVL149" s="396"/>
      <c r="KVM149" s="397"/>
      <c r="KVN149" s="415"/>
      <c r="KVO149" s="393"/>
      <c r="KVP149" s="392"/>
      <c r="KVQ149" s="395"/>
      <c r="KVR149" s="396"/>
      <c r="KVS149" s="397"/>
      <c r="KVT149" s="415"/>
      <c r="KVU149" s="393"/>
      <c r="KVV149" s="392"/>
      <c r="KVW149" s="395"/>
      <c r="KVX149" s="396"/>
      <c r="KVY149" s="397"/>
      <c r="KVZ149" s="415"/>
      <c r="KWA149" s="393"/>
      <c r="KWB149" s="392"/>
      <c r="KWC149" s="395"/>
      <c r="KWD149" s="396"/>
      <c r="KWE149" s="397"/>
      <c r="KWF149" s="415"/>
      <c r="KWG149" s="393"/>
      <c r="KWH149" s="392"/>
      <c r="KWI149" s="395"/>
      <c r="KWJ149" s="396"/>
      <c r="KWK149" s="397"/>
      <c r="KWL149" s="415"/>
      <c r="KWM149" s="393"/>
      <c r="KWN149" s="392"/>
      <c r="KWO149" s="395"/>
      <c r="KWP149" s="396"/>
      <c r="KWQ149" s="397"/>
      <c r="KWR149" s="415"/>
      <c r="KWS149" s="393"/>
      <c r="KWT149" s="392"/>
      <c r="KWU149" s="395"/>
      <c r="KWV149" s="396"/>
      <c r="KWW149" s="397"/>
      <c r="KWX149" s="415"/>
      <c r="KWY149" s="393"/>
      <c r="KWZ149" s="392"/>
      <c r="KXA149" s="395"/>
      <c r="KXB149" s="396"/>
      <c r="KXC149" s="397"/>
      <c r="KXD149" s="415"/>
      <c r="KXE149" s="393"/>
      <c r="KXF149" s="392"/>
      <c r="KXG149" s="395"/>
      <c r="KXH149" s="396"/>
      <c r="KXI149" s="397"/>
      <c r="KXJ149" s="415"/>
      <c r="KXK149" s="393"/>
      <c r="KXL149" s="392"/>
      <c r="KXM149" s="395"/>
      <c r="KXN149" s="396"/>
      <c r="KXO149" s="397"/>
      <c r="KXP149" s="415"/>
      <c r="KXQ149" s="393"/>
      <c r="KXR149" s="392"/>
      <c r="KXS149" s="395"/>
      <c r="KXT149" s="396"/>
      <c r="KXU149" s="397"/>
      <c r="KXV149" s="415"/>
      <c r="KXW149" s="393"/>
      <c r="KXX149" s="392"/>
      <c r="KXY149" s="395"/>
      <c r="KXZ149" s="396"/>
      <c r="KYA149" s="397"/>
      <c r="KYB149" s="415"/>
      <c r="KYC149" s="393"/>
      <c r="KYD149" s="392"/>
      <c r="KYE149" s="395"/>
      <c r="KYF149" s="396"/>
      <c r="KYG149" s="397"/>
      <c r="KYH149" s="415"/>
      <c r="KYI149" s="393"/>
      <c r="KYJ149" s="392"/>
      <c r="KYK149" s="395"/>
      <c r="KYL149" s="396"/>
      <c r="KYM149" s="397"/>
      <c r="KYN149" s="415"/>
      <c r="KYO149" s="393"/>
      <c r="KYP149" s="392"/>
      <c r="KYQ149" s="395"/>
      <c r="KYR149" s="396"/>
      <c r="KYS149" s="397"/>
      <c r="KYT149" s="415"/>
      <c r="KYU149" s="393"/>
      <c r="KYV149" s="392"/>
      <c r="KYW149" s="395"/>
      <c r="KYX149" s="396"/>
      <c r="KYY149" s="397"/>
      <c r="KYZ149" s="415"/>
      <c r="KZA149" s="393"/>
      <c r="KZB149" s="392"/>
      <c r="KZC149" s="395"/>
      <c r="KZD149" s="396"/>
      <c r="KZE149" s="397"/>
      <c r="KZF149" s="415"/>
      <c r="KZG149" s="393"/>
      <c r="KZH149" s="392"/>
      <c r="KZI149" s="395"/>
      <c r="KZJ149" s="396"/>
      <c r="KZK149" s="397"/>
      <c r="KZL149" s="415"/>
      <c r="KZM149" s="393"/>
      <c r="KZN149" s="392"/>
      <c r="KZO149" s="395"/>
      <c r="KZP149" s="396"/>
      <c r="KZQ149" s="397"/>
      <c r="KZR149" s="415"/>
      <c r="KZS149" s="393"/>
      <c r="KZT149" s="392"/>
      <c r="KZU149" s="395"/>
      <c r="KZV149" s="396"/>
      <c r="KZW149" s="397"/>
      <c r="KZX149" s="415"/>
      <c r="KZY149" s="393"/>
      <c r="KZZ149" s="392"/>
      <c r="LAA149" s="395"/>
      <c r="LAB149" s="396"/>
      <c r="LAC149" s="397"/>
      <c r="LAD149" s="415"/>
      <c r="LAE149" s="393"/>
      <c r="LAF149" s="392"/>
      <c r="LAG149" s="395"/>
      <c r="LAH149" s="396"/>
      <c r="LAI149" s="397"/>
      <c r="LAJ149" s="415"/>
      <c r="LAK149" s="393"/>
      <c r="LAL149" s="392"/>
      <c r="LAM149" s="395"/>
      <c r="LAN149" s="396"/>
      <c r="LAO149" s="397"/>
      <c r="LAP149" s="415"/>
      <c r="LAQ149" s="393"/>
      <c r="LAR149" s="392"/>
      <c r="LAS149" s="395"/>
      <c r="LAT149" s="396"/>
      <c r="LAU149" s="397"/>
      <c r="LAV149" s="415"/>
      <c r="LAW149" s="393"/>
      <c r="LAX149" s="392"/>
      <c r="LAY149" s="395"/>
      <c r="LAZ149" s="396"/>
      <c r="LBA149" s="397"/>
      <c r="LBB149" s="415"/>
      <c r="LBC149" s="393"/>
      <c r="LBD149" s="392"/>
      <c r="LBE149" s="395"/>
      <c r="LBF149" s="396"/>
      <c r="LBG149" s="397"/>
      <c r="LBH149" s="415"/>
      <c r="LBI149" s="393"/>
      <c r="LBJ149" s="392"/>
      <c r="LBK149" s="395"/>
      <c r="LBL149" s="396"/>
      <c r="LBM149" s="397"/>
      <c r="LBN149" s="415"/>
      <c r="LBO149" s="393"/>
      <c r="LBP149" s="392"/>
      <c r="LBQ149" s="395"/>
      <c r="LBR149" s="396"/>
      <c r="LBS149" s="397"/>
      <c r="LBT149" s="415"/>
      <c r="LBU149" s="393"/>
      <c r="LBV149" s="392"/>
      <c r="LBW149" s="395"/>
      <c r="LBX149" s="396"/>
      <c r="LBY149" s="397"/>
      <c r="LBZ149" s="415"/>
      <c r="LCA149" s="393"/>
      <c r="LCB149" s="392"/>
      <c r="LCC149" s="395"/>
      <c r="LCD149" s="396"/>
      <c r="LCE149" s="397"/>
      <c r="LCF149" s="415"/>
      <c r="LCG149" s="393"/>
      <c r="LCH149" s="392"/>
      <c r="LCI149" s="395"/>
      <c r="LCJ149" s="396"/>
      <c r="LCK149" s="397"/>
      <c r="LCL149" s="415"/>
      <c r="LCM149" s="393"/>
      <c r="LCN149" s="392"/>
      <c r="LCO149" s="395"/>
      <c r="LCP149" s="396"/>
      <c r="LCQ149" s="397"/>
      <c r="LCR149" s="415"/>
      <c r="LCS149" s="393"/>
      <c r="LCT149" s="392"/>
      <c r="LCU149" s="395"/>
      <c r="LCV149" s="396"/>
      <c r="LCW149" s="397"/>
      <c r="LCX149" s="415"/>
      <c r="LCY149" s="393"/>
      <c r="LCZ149" s="392"/>
      <c r="LDA149" s="395"/>
      <c r="LDB149" s="396"/>
      <c r="LDC149" s="397"/>
      <c r="LDD149" s="415"/>
      <c r="LDE149" s="393"/>
      <c r="LDF149" s="392"/>
      <c r="LDG149" s="395"/>
      <c r="LDH149" s="396"/>
      <c r="LDI149" s="397"/>
      <c r="LDJ149" s="415"/>
      <c r="LDK149" s="393"/>
      <c r="LDL149" s="392"/>
      <c r="LDM149" s="395"/>
      <c r="LDN149" s="396"/>
      <c r="LDO149" s="397"/>
      <c r="LDP149" s="415"/>
      <c r="LDQ149" s="393"/>
      <c r="LDR149" s="392"/>
      <c r="LDS149" s="395"/>
      <c r="LDT149" s="396"/>
      <c r="LDU149" s="397"/>
      <c r="LDV149" s="415"/>
      <c r="LDW149" s="393"/>
      <c r="LDX149" s="392"/>
      <c r="LDY149" s="395"/>
      <c r="LDZ149" s="396"/>
      <c r="LEA149" s="397"/>
      <c r="LEB149" s="415"/>
      <c r="LEC149" s="393"/>
      <c r="LED149" s="392"/>
      <c r="LEE149" s="395"/>
      <c r="LEF149" s="396"/>
      <c r="LEG149" s="397"/>
      <c r="LEH149" s="415"/>
      <c r="LEI149" s="393"/>
      <c r="LEJ149" s="392"/>
      <c r="LEK149" s="395"/>
      <c r="LEL149" s="396"/>
      <c r="LEM149" s="397"/>
      <c r="LEN149" s="415"/>
      <c r="LEO149" s="393"/>
      <c r="LEP149" s="392"/>
      <c r="LEQ149" s="395"/>
      <c r="LER149" s="396"/>
      <c r="LES149" s="397"/>
      <c r="LET149" s="415"/>
      <c r="LEU149" s="393"/>
      <c r="LEV149" s="392"/>
      <c r="LEW149" s="395"/>
      <c r="LEX149" s="396"/>
      <c r="LEY149" s="397"/>
      <c r="LEZ149" s="415"/>
      <c r="LFA149" s="393"/>
      <c r="LFB149" s="392"/>
      <c r="LFC149" s="395"/>
      <c r="LFD149" s="396"/>
      <c r="LFE149" s="397"/>
      <c r="LFF149" s="415"/>
      <c r="LFG149" s="393"/>
      <c r="LFH149" s="392"/>
      <c r="LFI149" s="395"/>
      <c r="LFJ149" s="396"/>
      <c r="LFK149" s="397"/>
      <c r="LFL149" s="415"/>
      <c r="LFM149" s="393"/>
      <c r="LFN149" s="392"/>
      <c r="LFO149" s="395"/>
      <c r="LFP149" s="396"/>
      <c r="LFQ149" s="397"/>
      <c r="LFR149" s="415"/>
      <c r="LFS149" s="393"/>
      <c r="LFT149" s="392"/>
      <c r="LFU149" s="395"/>
      <c r="LFV149" s="396"/>
      <c r="LFW149" s="397"/>
      <c r="LFX149" s="415"/>
      <c r="LFY149" s="393"/>
      <c r="LFZ149" s="392"/>
      <c r="LGA149" s="395"/>
      <c r="LGB149" s="396"/>
      <c r="LGC149" s="397"/>
      <c r="LGD149" s="415"/>
      <c r="LGE149" s="393"/>
      <c r="LGF149" s="392"/>
      <c r="LGG149" s="395"/>
      <c r="LGH149" s="396"/>
      <c r="LGI149" s="397"/>
      <c r="LGJ149" s="415"/>
      <c r="LGK149" s="393"/>
      <c r="LGL149" s="392"/>
      <c r="LGM149" s="395"/>
      <c r="LGN149" s="396"/>
      <c r="LGO149" s="397"/>
      <c r="LGP149" s="415"/>
      <c r="LGQ149" s="393"/>
      <c r="LGR149" s="392"/>
      <c r="LGS149" s="395"/>
      <c r="LGT149" s="396"/>
      <c r="LGU149" s="397"/>
      <c r="LGV149" s="415"/>
      <c r="LGW149" s="393"/>
      <c r="LGX149" s="392"/>
      <c r="LGY149" s="395"/>
      <c r="LGZ149" s="396"/>
      <c r="LHA149" s="397"/>
      <c r="LHB149" s="415"/>
      <c r="LHC149" s="393"/>
      <c r="LHD149" s="392"/>
      <c r="LHE149" s="395"/>
      <c r="LHF149" s="396"/>
      <c r="LHG149" s="397"/>
      <c r="LHH149" s="415"/>
      <c r="LHI149" s="393"/>
      <c r="LHJ149" s="392"/>
      <c r="LHK149" s="395"/>
      <c r="LHL149" s="396"/>
      <c r="LHM149" s="397"/>
      <c r="LHN149" s="415"/>
      <c r="LHO149" s="393"/>
      <c r="LHP149" s="392"/>
      <c r="LHQ149" s="395"/>
      <c r="LHR149" s="396"/>
      <c r="LHS149" s="397"/>
      <c r="LHT149" s="415"/>
      <c r="LHU149" s="393"/>
      <c r="LHV149" s="392"/>
      <c r="LHW149" s="395"/>
      <c r="LHX149" s="396"/>
      <c r="LHY149" s="397"/>
      <c r="LHZ149" s="415"/>
      <c r="LIA149" s="393"/>
      <c r="LIB149" s="392"/>
      <c r="LIC149" s="395"/>
      <c r="LID149" s="396"/>
      <c r="LIE149" s="397"/>
      <c r="LIF149" s="415"/>
      <c r="LIG149" s="393"/>
      <c r="LIH149" s="392"/>
      <c r="LII149" s="395"/>
      <c r="LIJ149" s="396"/>
      <c r="LIK149" s="397"/>
      <c r="LIL149" s="415"/>
      <c r="LIM149" s="393"/>
      <c r="LIN149" s="392"/>
      <c r="LIO149" s="395"/>
      <c r="LIP149" s="396"/>
      <c r="LIQ149" s="397"/>
      <c r="LIR149" s="415"/>
      <c r="LIS149" s="393"/>
      <c r="LIT149" s="392"/>
      <c r="LIU149" s="395"/>
      <c r="LIV149" s="396"/>
      <c r="LIW149" s="397"/>
      <c r="LIX149" s="415"/>
      <c r="LIY149" s="393"/>
      <c r="LIZ149" s="392"/>
      <c r="LJA149" s="395"/>
      <c r="LJB149" s="396"/>
      <c r="LJC149" s="397"/>
      <c r="LJD149" s="415"/>
      <c r="LJE149" s="393"/>
      <c r="LJF149" s="392"/>
      <c r="LJG149" s="395"/>
      <c r="LJH149" s="396"/>
      <c r="LJI149" s="397"/>
      <c r="LJJ149" s="415"/>
      <c r="LJK149" s="393"/>
      <c r="LJL149" s="392"/>
      <c r="LJM149" s="395"/>
      <c r="LJN149" s="396"/>
      <c r="LJO149" s="397"/>
      <c r="LJP149" s="415"/>
      <c r="LJQ149" s="393"/>
      <c r="LJR149" s="392"/>
      <c r="LJS149" s="395"/>
      <c r="LJT149" s="396"/>
      <c r="LJU149" s="397"/>
      <c r="LJV149" s="415"/>
      <c r="LJW149" s="393"/>
      <c r="LJX149" s="392"/>
      <c r="LJY149" s="395"/>
      <c r="LJZ149" s="396"/>
      <c r="LKA149" s="397"/>
      <c r="LKB149" s="415"/>
      <c r="LKC149" s="393"/>
      <c r="LKD149" s="392"/>
      <c r="LKE149" s="395"/>
      <c r="LKF149" s="396"/>
      <c r="LKG149" s="397"/>
      <c r="LKH149" s="415"/>
      <c r="LKI149" s="393"/>
      <c r="LKJ149" s="392"/>
      <c r="LKK149" s="395"/>
      <c r="LKL149" s="396"/>
      <c r="LKM149" s="397"/>
      <c r="LKN149" s="415"/>
      <c r="LKO149" s="393"/>
      <c r="LKP149" s="392"/>
      <c r="LKQ149" s="395"/>
      <c r="LKR149" s="396"/>
      <c r="LKS149" s="397"/>
      <c r="LKT149" s="415"/>
      <c r="LKU149" s="393"/>
      <c r="LKV149" s="392"/>
      <c r="LKW149" s="395"/>
      <c r="LKX149" s="396"/>
      <c r="LKY149" s="397"/>
      <c r="LKZ149" s="415"/>
      <c r="LLA149" s="393"/>
      <c r="LLB149" s="392"/>
      <c r="LLC149" s="395"/>
      <c r="LLD149" s="396"/>
      <c r="LLE149" s="397"/>
      <c r="LLF149" s="415"/>
      <c r="LLG149" s="393"/>
      <c r="LLH149" s="392"/>
      <c r="LLI149" s="395"/>
      <c r="LLJ149" s="396"/>
      <c r="LLK149" s="397"/>
      <c r="LLL149" s="415"/>
      <c r="LLM149" s="393"/>
      <c r="LLN149" s="392"/>
      <c r="LLO149" s="395"/>
      <c r="LLP149" s="396"/>
      <c r="LLQ149" s="397"/>
      <c r="LLR149" s="415"/>
      <c r="LLS149" s="393"/>
      <c r="LLT149" s="392"/>
      <c r="LLU149" s="395"/>
      <c r="LLV149" s="396"/>
      <c r="LLW149" s="397"/>
      <c r="LLX149" s="415"/>
      <c r="LLY149" s="393"/>
      <c r="LLZ149" s="392"/>
      <c r="LMA149" s="395"/>
      <c r="LMB149" s="396"/>
      <c r="LMC149" s="397"/>
      <c r="LMD149" s="415"/>
      <c r="LME149" s="393"/>
      <c r="LMF149" s="392"/>
      <c r="LMG149" s="395"/>
      <c r="LMH149" s="396"/>
      <c r="LMI149" s="397"/>
      <c r="LMJ149" s="415"/>
      <c r="LMK149" s="393"/>
      <c r="LML149" s="392"/>
      <c r="LMM149" s="395"/>
      <c r="LMN149" s="396"/>
      <c r="LMO149" s="397"/>
      <c r="LMP149" s="415"/>
      <c r="LMQ149" s="393"/>
      <c r="LMR149" s="392"/>
      <c r="LMS149" s="395"/>
      <c r="LMT149" s="396"/>
      <c r="LMU149" s="397"/>
      <c r="LMV149" s="415"/>
      <c r="LMW149" s="393"/>
      <c r="LMX149" s="392"/>
      <c r="LMY149" s="395"/>
      <c r="LMZ149" s="396"/>
      <c r="LNA149" s="397"/>
      <c r="LNB149" s="415"/>
      <c r="LNC149" s="393"/>
      <c r="LND149" s="392"/>
      <c r="LNE149" s="395"/>
      <c r="LNF149" s="396"/>
      <c r="LNG149" s="397"/>
      <c r="LNH149" s="415"/>
      <c r="LNI149" s="393"/>
      <c r="LNJ149" s="392"/>
      <c r="LNK149" s="395"/>
      <c r="LNL149" s="396"/>
      <c r="LNM149" s="397"/>
      <c r="LNN149" s="415"/>
      <c r="LNO149" s="393"/>
      <c r="LNP149" s="392"/>
      <c r="LNQ149" s="395"/>
      <c r="LNR149" s="396"/>
      <c r="LNS149" s="397"/>
      <c r="LNT149" s="415"/>
      <c r="LNU149" s="393"/>
      <c r="LNV149" s="392"/>
      <c r="LNW149" s="395"/>
      <c r="LNX149" s="396"/>
      <c r="LNY149" s="397"/>
      <c r="LNZ149" s="415"/>
      <c r="LOA149" s="393"/>
      <c r="LOB149" s="392"/>
      <c r="LOC149" s="395"/>
      <c r="LOD149" s="396"/>
      <c r="LOE149" s="397"/>
      <c r="LOF149" s="415"/>
      <c r="LOG149" s="393"/>
      <c r="LOH149" s="392"/>
      <c r="LOI149" s="395"/>
      <c r="LOJ149" s="396"/>
      <c r="LOK149" s="397"/>
      <c r="LOL149" s="415"/>
      <c r="LOM149" s="393"/>
      <c r="LON149" s="392"/>
      <c r="LOO149" s="395"/>
      <c r="LOP149" s="396"/>
      <c r="LOQ149" s="397"/>
      <c r="LOR149" s="415"/>
      <c r="LOS149" s="393"/>
      <c r="LOT149" s="392"/>
      <c r="LOU149" s="395"/>
      <c r="LOV149" s="396"/>
      <c r="LOW149" s="397"/>
      <c r="LOX149" s="415"/>
      <c r="LOY149" s="393"/>
      <c r="LOZ149" s="392"/>
      <c r="LPA149" s="395"/>
      <c r="LPB149" s="396"/>
      <c r="LPC149" s="397"/>
      <c r="LPD149" s="415"/>
      <c r="LPE149" s="393"/>
      <c r="LPF149" s="392"/>
      <c r="LPG149" s="395"/>
      <c r="LPH149" s="396"/>
      <c r="LPI149" s="397"/>
      <c r="LPJ149" s="415"/>
      <c r="LPK149" s="393"/>
      <c r="LPL149" s="392"/>
      <c r="LPM149" s="395"/>
      <c r="LPN149" s="396"/>
      <c r="LPO149" s="397"/>
      <c r="LPP149" s="415"/>
      <c r="LPQ149" s="393"/>
      <c r="LPR149" s="392"/>
      <c r="LPS149" s="395"/>
      <c r="LPT149" s="396"/>
      <c r="LPU149" s="397"/>
      <c r="LPV149" s="415"/>
      <c r="LPW149" s="393"/>
      <c r="LPX149" s="392"/>
      <c r="LPY149" s="395"/>
      <c r="LPZ149" s="396"/>
      <c r="LQA149" s="397"/>
      <c r="LQB149" s="415"/>
      <c r="LQC149" s="393"/>
      <c r="LQD149" s="392"/>
      <c r="LQE149" s="395"/>
      <c r="LQF149" s="396"/>
      <c r="LQG149" s="397"/>
      <c r="LQH149" s="415"/>
      <c r="LQI149" s="393"/>
      <c r="LQJ149" s="392"/>
      <c r="LQK149" s="395"/>
      <c r="LQL149" s="396"/>
      <c r="LQM149" s="397"/>
      <c r="LQN149" s="415"/>
      <c r="LQO149" s="393"/>
      <c r="LQP149" s="392"/>
      <c r="LQQ149" s="395"/>
      <c r="LQR149" s="396"/>
      <c r="LQS149" s="397"/>
      <c r="LQT149" s="415"/>
      <c r="LQU149" s="393"/>
      <c r="LQV149" s="392"/>
      <c r="LQW149" s="395"/>
      <c r="LQX149" s="396"/>
      <c r="LQY149" s="397"/>
      <c r="LQZ149" s="415"/>
      <c r="LRA149" s="393"/>
      <c r="LRB149" s="392"/>
      <c r="LRC149" s="395"/>
      <c r="LRD149" s="396"/>
      <c r="LRE149" s="397"/>
      <c r="LRF149" s="415"/>
      <c r="LRG149" s="393"/>
      <c r="LRH149" s="392"/>
      <c r="LRI149" s="395"/>
      <c r="LRJ149" s="396"/>
      <c r="LRK149" s="397"/>
      <c r="LRL149" s="415"/>
      <c r="LRM149" s="393"/>
      <c r="LRN149" s="392"/>
      <c r="LRO149" s="395"/>
      <c r="LRP149" s="396"/>
      <c r="LRQ149" s="397"/>
      <c r="LRR149" s="415"/>
      <c r="LRS149" s="393"/>
      <c r="LRT149" s="392"/>
      <c r="LRU149" s="395"/>
      <c r="LRV149" s="396"/>
      <c r="LRW149" s="397"/>
      <c r="LRX149" s="415"/>
      <c r="LRY149" s="393"/>
      <c r="LRZ149" s="392"/>
      <c r="LSA149" s="395"/>
      <c r="LSB149" s="396"/>
      <c r="LSC149" s="397"/>
      <c r="LSD149" s="415"/>
      <c r="LSE149" s="393"/>
      <c r="LSF149" s="392"/>
      <c r="LSG149" s="395"/>
      <c r="LSH149" s="396"/>
      <c r="LSI149" s="397"/>
      <c r="LSJ149" s="415"/>
      <c r="LSK149" s="393"/>
      <c r="LSL149" s="392"/>
      <c r="LSM149" s="395"/>
      <c r="LSN149" s="396"/>
      <c r="LSO149" s="397"/>
      <c r="LSP149" s="415"/>
      <c r="LSQ149" s="393"/>
      <c r="LSR149" s="392"/>
      <c r="LSS149" s="395"/>
      <c r="LST149" s="396"/>
      <c r="LSU149" s="397"/>
      <c r="LSV149" s="415"/>
      <c r="LSW149" s="393"/>
      <c r="LSX149" s="392"/>
      <c r="LSY149" s="395"/>
      <c r="LSZ149" s="396"/>
      <c r="LTA149" s="397"/>
      <c r="LTB149" s="415"/>
      <c r="LTC149" s="393"/>
      <c r="LTD149" s="392"/>
      <c r="LTE149" s="395"/>
      <c r="LTF149" s="396"/>
      <c r="LTG149" s="397"/>
      <c r="LTH149" s="415"/>
      <c r="LTI149" s="393"/>
      <c r="LTJ149" s="392"/>
      <c r="LTK149" s="395"/>
      <c r="LTL149" s="396"/>
      <c r="LTM149" s="397"/>
      <c r="LTN149" s="415"/>
      <c r="LTO149" s="393"/>
      <c r="LTP149" s="392"/>
      <c r="LTQ149" s="395"/>
      <c r="LTR149" s="396"/>
      <c r="LTS149" s="397"/>
      <c r="LTT149" s="415"/>
      <c r="LTU149" s="393"/>
      <c r="LTV149" s="392"/>
      <c r="LTW149" s="395"/>
      <c r="LTX149" s="396"/>
      <c r="LTY149" s="397"/>
      <c r="LTZ149" s="415"/>
      <c r="LUA149" s="393"/>
      <c r="LUB149" s="392"/>
      <c r="LUC149" s="395"/>
      <c r="LUD149" s="396"/>
      <c r="LUE149" s="397"/>
      <c r="LUF149" s="415"/>
      <c r="LUG149" s="393"/>
      <c r="LUH149" s="392"/>
      <c r="LUI149" s="395"/>
      <c r="LUJ149" s="396"/>
      <c r="LUK149" s="397"/>
      <c r="LUL149" s="415"/>
      <c r="LUM149" s="393"/>
      <c r="LUN149" s="392"/>
      <c r="LUO149" s="395"/>
      <c r="LUP149" s="396"/>
      <c r="LUQ149" s="397"/>
      <c r="LUR149" s="415"/>
      <c r="LUS149" s="393"/>
      <c r="LUT149" s="392"/>
      <c r="LUU149" s="395"/>
      <c r="LUV149" s="396"/>
      <c r="LUW149" s="397"/>
      <c r="LUX149" s="415"/>
      <c r="LUY149" s="393"/>
      <c r="LUZ149" s="392"/>
      <c r="LVA149" s="395"/>
      <c r="LVB149" s="396"/>
      <c r="LVC149" s="397"/>
      <c r="LVD149" s="415"/>
      <c r="LVE149" s="393"/>
      <c r="LVF149" s="392"/>
      <c r="LVG149" s="395"/>
      <c r="LVH149" s="396"/>
      <c r="LVI149" s="397"/>
      <c r="LVJ149" s="415"/>
      <c r="LVK149" s="393"/>
      <c r="LVL149" s="392"/>
      <c r="LVM149" s="395"/>
      <c r="LVN149" s="396"/>
      <c r="LVO149" s="397"/>
      <c r="LVP149" s="415"/>
      <c r="LVQ149" s="393"/>
      <c r="LVR149" s="392"/>
      <c r="LVS149" s="395"/>
      <c r="LVT149" s="396"/>
      <c r="LVU149" s="397"/>
      <c r="LVV149" s="415"/>
      <c r="LVW149" s="393"/>
      <c r="LVX149" s="392"/>
      <c r="LVY149" s="395"/>
      <c r="LVZ149" s="396"/>
      <c r="LWA149" s="397"/>
      <c r="LWB149" s="415"/>
      <c r="LWC149" s="393"/>
      <c r="LWD149" s="392"/>
      <c r="LWE149" s="395"/>
      <c r="LWF149" s="396"/>
      <c r="LWG149" s="397"/>
      <c r="LWH149" s="415"/>
      <c r="LWI149" s="393"/>
      <c r="LWJ149" s="392"/>
      <c r="LWK149" s="395"/>
      <c r="LWL149" s="396"/>
      <c r="LWM149" s="397"/>
      <c r="LWN149" s="415"/>
      <c r="LWO149" s="393"/>
      <c r="LWP149" s="392"/>
      <c r="LWQ149" s="395"/>
      <c r="LWR149" s="396"/>
      <c r="LWS149" s="397"/>
      <c r="LWT149" s="415"/>
      <c r="LWU149" s="393"/>
      <c r="LWV149" s="392"/>
      <c r="LWW149" s="395"/>
      <c r="LWX149" s="396"/>
      <c r="LWY149" s="397"/>
      <c r="LWZ149" s="415"/>
      <c r="LXA149" s="393"/>
      <c r="LXB149" s="392"/>
      <c r="LXC149" s="395"/>
      <c r="LXD149" s="396"/>
      <c r="LXE149" s="397"/>
      <c r="LXF149" s="415"/>
      <c r="LXG149" s="393"/>
      <c r="LXH149" s="392"/>
      <c r="LXI149" s="395"/>
      <c r="LXJ149" s="396"/>
      <c r="LXK149" s="397"/>
      <c r="LXL149" s="415"/>
      <c r="LXM149" s="393"/>
      <c r="LXN149" s="392"/>
      <c r="LXO149" s="395"/>
      <c r="LXP149" s="396"/>
      <c r="LXQ149" s="397"/>
      <c r="LXR149" s="415"/>
      <c r="LXS149" s="393"/>
      <c r="LXT149" s="392"/>
      <c r="LXU149" s="395"/>
      <c r="LXV149" s="396"/>
      <c r="LXW149" s="397"/>
      <c r="LXX149" s="415"/>
      <c r="LXY149" s="393"/>
      <c r="LXZ149" s="392"/>
      <c r="LYA149" s="395"/>
      <c r="LYB149" s="396"/>
      <c r="LYC149" s="397"/>
      <c r="LYD149" s="415"/>
      <c r="LYE149" s="393"/>
      <c r="LYF149" s="392"/>
      <c r="LYG149" s="395"/>
      <c r="LYH149" s="396"/>
      <c r="LYI149" s="397"/>
      <c r="LYJ149" s="415"/>
      <c r="LYK149" s="393"/>
      <c r="LYL149" s="392"/>
      <c r="LYM149" s="395"/>
      <c r="LYN149" s="396"/>
      <c r="LYO149" s="397"/>
      <c r="LYP149" s="415"/>
      <c r="LYQ149" s="393"/>
      <c r="LYR149" s="392"/>
      <c r="LYS149" s="395"/>
      <c r="LYT149" s="396"/>
      <c r="LYU149" s="397"/>
      <c r="LYV149" s="415"/>
      <c r="LYW149" s="393"/>
      <c r="LYX149" s="392"/>
      <c r="LYY149" s="395"/>
      <c r="LYZ149" s="396"/>
      <c r="LZA149" s="397"/>
      <c r="LZB149" s="415"/>
      <c r="LZC149" s="393"/>
      <c r="LZD149" s="392"/>
      <c r="LZE149" s="395"/>
      <c r="LZF149" s="396"/>
      <c r="LZG149" s="397"/>
      <c r="LZH149" s="415"/>
      <c r="LZI149" s="393"/>
      <c r="LZJ149" s="392"/>
      <c r="LZK149" s="395"/>
      <c r="LZL149" s="396"/>
      <c r="LZM149" s="397"/>
      <c r="LZN149" s="415"/>
      <c r="LZO149" s="393"/>
      <c r="LZP149" s="392"/>
      <c r="LZQ149" s="395"/>
      <c r="LZR149" s="396"/>
      <c r="LZS149" s="397"/>
      <c r="LZT149" s="415"/>
      <c r="LZU149" s="393"/>
      <c r="LZV149" s="392"/>
      <c r="LZW149" s="395"/>
      <c r="LZX149" s="396"/>
      <c r="LZY149" s="397"/>
      <c r="LZZ149" s="415"/>
      <c r="MAA149" s="393"/>
      <c r="MAB149" s="392"/>
      <c r="MAC149" s="395"/>
      <c r="MAD149" s="396"/>
      <c r="MAE149" s="397"/>
      <c r="MAF149" s="415"/>
      <c r="MAG149" s="393"/>
      <c r="MAH149" s="392"/>
      <c r="MAI149" s="395"/>
      <c r="MAJ149" s="396"/>
      <c r="MAK149" s="397"/>
      <c r="MAL149" s="415"/>
      <c r="MAM149" s="393"/>
      <c r="MAN149" s="392"/>
      <c r="MAO149" s="395"/>
      <c r="MAP149" s="396"/>
      <c r="MAQ149" s="397"/>
      <c r="MAR149" s="415"/>
      <c r="MAS149" s="393"/>
      <c r="MAT149" s="392"/>
      <c r="MAU149" s="395"/>
      <c r="MAV149" s="396"/>
      <c r="MAW149" s="397"/>
      <c r="MAX149" s="415"/>
      <c r="MAY149" s="393"/>
      <c r="MAZ149" s="392"/>
      <c r="MBA149" s="395"/>
      <c r="MBB149" s="396"/>
      <c r="MBC149" s="397"/>
      <c r="MBD149" s="415"/>
      <c r="MBE149" s="393"/>
      <c r="MBF149" s="392"/>
      <c r="MBG149" s="395"/>
      <c r="MBH149" s="396"/>
      <c r="MBI149" s="397"/>
      <c r="MBJ149" s="415"/>
      <c r="MBK149" s="393"/>
      <c r="MBL149" s="392"/>
      <c r="MBM149" s="395"/>
      <c r="MBN149" s="396"/>
      <c r="MBO149" s="397"/>
      <c r="MBP149" s="415"/>
      <c r="MBQ149" s="393"/>
      <c r="MBR149" s="392"/>
      <c r="MBS149" s="395"/>
      <c r="MBT149" s="396"/>
      <c r="MBU149" s="397"/>
      <c r="MBV149" s="415"/>
      <c r="MBW149" s="393"/>
      <c r="MBX149" s="392"/>
      <c r="MBY149" s="395"/>
      <c r="MBZ149" s="396"/>
      <c r="MCA149" s="397"/>
      <c r="MCB149" s="415"/>
      <c r="MCC149" s="393"/>
      <c r="MCD149" s="392"/>
      <c r="MCE149" s="395"/>
      <c r="MCF149" s="396"/>
      <c r="MCG149" s="397"/>
      <c r="MCH149" s="415"/>
      <c r="MCI149" s="393"/>
      <c r="MCJ149" s="392"/>
      <c r="MCK149" s="395"/>
      <c r="MCL149" s="396"/>
      <c r="MCM149" s="397"/>
      <c r="MCN149" s="415"/>
      <c r="MCO149" s="393"/>
      <c r="MCP149" s="392"/>
      <c r="MCQ149" s="395"/>
      <c r="MCR149" s="396"/>
      <c r="MCS149" s="397"/>
      <c r="MCT149" s="415"/>
      <c r="MCU149" s="393"/>
      <c r="MCV149" s="392"/>
      <c r="MCW149" s="395"/>
      <c r="MCX149" s="396"/>
      <c r="MCY149" s="397"/>
      <c r="MCZ149" s="415"/>
      <c r="MDA149" s="393"/>
      <c r="MDB149" s="392"/>
      <c r="MDC149" s="395"/>
      <c r="MDD149" s="396"/>
      <c r="MDE149" s="397"/>
      <c r="MDF149" s="415"/>
      <c r="MDG149" s="393"/>
      <c r="MDH149" s="392"/>
      <c r="MDI149" s="395"/>
      <c r="MDJ149" s="396"/>
      <c r="MDK149" s="397"/>
      <c r="MDL149" s="415"/>
      <c r="MDM149" s="393"/>
      <c r="MDN149" s="392"/>
      <c r="MDO149" s="395"/>
      <c r="MDP149" s="396"/>
      <c r="MDQ149" s="397"/>
      <c r="MDR149" s="415"/>
      <c r="MDS149" s="393"/>
      <c r="MDT149" s="392"/>
      <c r="MDU149" s="395"/>
      <c r="MDV149" s="396"/>
      <c r="MDW149" s="397"/>
      <c r="MDX149" s="415"/>
      <c r="MDY149" s="393"/>
      <c r="MDZ149" s="392"/>
      <c r="MEA149" s="395"/>
      <c r="MEB149" s="396"/>
      <c r="MEC149" s="397"/>
      <c r="MED149" s="415"/>
      <c r="MEE149" s="393"/>
      <c r="MEF149" s="392"/>
      <c r="MEG149" s="395"/>
      <c r="MEH149" s="396"/>
      <c r="MEI149" s="397"/>
      <c r="MEJ149" s="415"/>
      <c r="MEK149" s="393"/>
      <c r="MEL149" s="392"/>
      <c r="MEM149" s="395"/>
      <c r="MEN149" s="396"/>
      <c r="MEO149" s="397"/>
      <c r="MEP149" s="415"/>
      <c r="MEQ149" s="393"/>
      <c r="MER149" s="392"/>
      <c r="MES149" s="395"/>
      <c r="MET149" s="396"/>
      <c r="MEU149" s="397"/>
      <c r="MEV149" s="415"/>
      <c r="MEW149" s="393"/>
      <c r="MEX149" s="392"/>
      <c r="MEY149" s="395"/>
      <c r="MEZ149" s="396"/>
      <c r="MFA149" s="397"/>
      <c r="MFB149" s="415"/>
      <c r="MFC149" s="393"/>
      <c r="MFD149" s="392"/>
      <c r="MFE149" s="395"/>
      <c r="MFF149" s="396"/>
      <c r="MFG149" s="397"/>
      <c r="MFH149" s="415"/>
      <c r="MFI149" s="393"/>
      <c r="MFJ149" s="392"/>
      <c r="MFK149" s="395"/>
      <c r="MFL149" s="396"/>
      <c r="MFM149" s="397"/>
      <c r="MFN149" s="415"/>
      <c r="MFO149" s="393"/>
      <c r="MFP149" s="392"/>
      <c r="MFQ149" s="395"/>
      <c r="MFR149" s="396"/>
      <c r="MFS149" s="397"/>
      <c r="MFT149" s="415"/>
      <c r="MFU149" s="393"/>
      <c r="MFV149" s="392"/>
      <c r="MFW149" s="395"/>
      <c r="MFX149" s="396"/>
      <c r="MFY149" s="397"/>
      <c r="MFZ149" s="415"/>
      <c r="MGA149" s="393"/>
      <c r="MGB149" s="392"/>
      <c r="MGC149" s="395"/>
      <c r="MGD149" s="396"/>
      <c r="MGE149" s="397"/>
      <c r="MGF149" s="415"/>
      <c r="MGG149" s="393"/>
      <c r="MGH149" s="392"/>
      <c r="MGI149" s="395"/>
      <c r="MGJ149" s="396"/>
      <c r="MGK149" s="397"/>
      <c r="MGL149" s="415"/>
      <c r="MGM149" s="393"/>
      <c r="MGN149" s="392"/>
      <c r="MGO149" s="395"/>
      <c r="MGP149" s="396"/>
      <c r="MGQ149" s="397"/>
      <c r="MGR149" s="415"/>
      <c r="MGS149" s="393"/>
      <c r="MGT149" s="392"/>
      <c r="MGU149" s="395"/>
      <c r="MGV149" s="396"/>
      <c r="MGW149" s="397"/>
      <c r="MGX149" s="415"/>
      <c r="MGY149" s="393"/>
      <c r="MGZ149" s="392"/>
      <c r="MHA149" s="395"/>
      <c r="MHB149" s="396"/>
      <c r="MHC149" s="397"/>
      <c r="MHD149" s="415"/>
      <c r="MHE149" s="393"/>
      <c r="MHF149" s="392"/>
      <c r="MHG149" s="395"/>
      <c r="MHH149" s="396"/>
      <c r="MHI149" s="397"/>
      <c r="MHJ149" s="415"/>
      <c r="MHK149" s="393"/>
      <c r="MHL149" s="392"/>
      <c r="MHM149" s="395"/>
      <c r="MHN149" s="396"/>
      <c r="MHO149" s="397"/>
      <c r="MHP149" s="415"/>
      <c r="MHQ149" s="393"/>
      <c r="MHR149" s="392"/>
      <c r="MHS149" s="395"/>
      <c r="MHT149" s="396"/>
      <c r="MHU149" s="397"/>
      <c r="MHV149" s="415"/>
      <c r="MHW149" s="393"/>
      <c r="MHX149" s="392"/>
      <c r="MHY149" s="395"/>
      <c r="MHZ149" s="396"/>
      <c r="MIA149" s="397"/>
      <c r="MIB149" s="415"/>
      <c r="MIC149" s="393"/>
      <c r="MID149" s="392"/>
      <c r="MIE149" s="395"/>
      <c r="MIF149" s="396"/>
      <c r="MIG149" s="397"/>
      <c r="MIH149" s="415"/>
      <c r="MII149" s="393"/>
      <c r="MIJ149" s="392"/>
      <c r="MIK149" s="395"/>
      <c r="MIL149" s="396"/>
      <c r="MIM149" s="397"/>
      <c r="MIN149" s="415"/>
      <c r="MIO149" s="393"/>
      <c r="MIP149" s="392"/>
      <c r="MIQ149" s="395"/>
      <c r="MIR149" s="396"/>
      <c r="MIS149" s="397"/>
      <c r="MIT149" s="415"/>
      <c r="MIU149" s="393"/>
      <c r="MIV149" s="392"/>
      <c r="MIW149" s="395"/>
      <c r="MIX149" s="396"/>
      <c r="MIY149" s="397"/>
      <c r="MIZ149" s="415"/>
      <c r="MJA149" s="393"/>
      <c r="MJB149" s="392"/>
      <c r="MJC149" s="395"/>
      <c r="MJD149" s="396"/>
      <c r="MJE149" s="397"/>
      <c r="MJF149" s="415"/>
      <c r="MJG149" s="393"/>
      <c r="MJH149" s="392"/>
      <c r="MJI149" s="395"/>
      <c r="MJJ149" s="396"/>
      <c r="MJK149" s="397"/>
      <c r="MJL149" s="415"/>
      <c r="MJM149" s="393"/>
      <c r="MJN149" s="392"/>
      <c r="MJO149" s="395"/>
      <c r="MJP149" s="396"/>
      <c r="MJQ149" s="397"/>
      <c r="MJR149" s="415"/>
      <c r="MJS149" s="393"/>
      <c r="MJT149" s="392"/>
      <c r="MJU149" s="395"/>
      <c r="MJV149" s="396"/>
      <c r="MJW149" s="397"/>
      <c r="MJX149" s="415"/>
      <c r="MJY149" s="393"/>
      <c r="MJZ149" s="392"/>
      <c r="MKA149" s="395"/>
      <c r="MKB149" s="396"/>
      <c r="MKC149" s="397"/>
      <c r="MKD149" s="415"/>
      <c r="MKE149" s="393"/>
      <c r="MKF149" s="392"/>
      <c r="MKG149" s="395"/>
      <c r="MKH149" s="396"/>
      <c r="MKI149" s="397"/>
      <c r="MKJ149" s="415"/>
      <c r="MKK149" s="393"/>
      <c r="MKL149" s="392"/>
      <c r="MKM149" s="395"/>
      <c r="MKN149" s="396"/>
      <c r="MKO149" s="397"/>
      <c r="MKP149" s="415"/>
      <c r="MKQ149" s="393"/>
      <c r="MKR149" s="392"/>
      <c r="MKS149" s="395"/>
      <c r="MKT149" s="396"/>
      <c r="MKU149" s="397"/>
      <c r="MKV149" s="415"/>
      <c r="MKW149" s="393"/>
      <c r="MKX149" s="392"/>
      <c r="MKY149" s="395"/>
      <c r="MKZ149" s="396"/>
      <c r="MLA149" s="397"/>
      <c r="MLB149" s="415"/>
      <c r="MLC149" s="393"/>
      <c r="MLD149" s="392"/>
      <c r="MLE149" s="395"/>
      <c r="MLF149" s="396"/>
      <c r="MLG149" s="397"/>
      <c r="MLH149" s="415"/>
      <c r="MLI149" s="393"/>
      <c r="MLJ149" s="392"/>
      <c r="MLK149" s="395"/>
      <c r="MLL149" s="396"/>
      <c r="MLM149" s="397"/>
      <c r="MLN149" s="415"/>
      <c r="MLO149" s="393"/>
      <c r="MLP149" s="392"/>
      <c r="MLQ149" s="395"/>
      <c r="MLR149" s="396"/>
      <c r="MLS149" s="397"/>
      <c r="MLT149" s="415"/>
      <c r="MLU149" s="393"/>
      <c r="MLV149" s="392"/>
      <c r="MLW149" s="395"/>
      <c r="MLX149" s="396"/>
      <c r="MLY149" s="397"/>
      <c r="MLZ149" s="415"/>
      <c r="MMA149" s="393"/>
      <c r="MMB149" s="392"/>
      <c r="MMC149" s="395"/>
      <c r="MMD149" s="396"/>
      <c r="MME149" s="397"/>
      <c r="MMF149" s="415"/>
      <c r="MMG149" s="393"/>
      <c r="MMH149" s="392"/>
      <c r="MMI149" s="395"/>
      <c r="MMJ149" s="396"/>
      <c r="MMK149" s="397"/>
      <c r="MML149" s="415"/>
      <c r="MMM149" s="393"/>
      <c r="MMN149" s="392"/>
      <c r="MMO149" s="395"/>
      <c r="MMP149" s="396"/>
      <c r="MMQ149" s="397"/>
      <c r="MMR149" s="415"/>
      <c r="MMS149" s="393"/>
      <c r="MMT149" s="392"/>
      <c r="MMU149" s="395"/>
      <c r="MMV149" s="396"/>
      <c r="MMW149" s="397"/>
      <c r="MMX149" s="415"/>
      <c r="MMY149" s="393"/>
      <c r="MMZ149" s="392"/>
      <c r="MNA149" s="395"/>
      <c r="MNB149" s="396"/>
      <c r="MNC149" s="397"/>
      <c r="MND149" s="415"/>
      <c r="MNE149" s="393"/>
      <c r="MNF149" s="392"/>
      <c r="MNG149" s="395"/>
      <c r="MNH149" s="396"/>
      <c r="MNI149" s="397"/>
      <c r="MNJ149" s="415"/>
      <c r="MNK149" s="393"/>
      <c r="MNL149" s="392"/>
      <c r="MNM149" s="395"/>
      <c r="MNN149" s="396"/>
      <c r="MNO149" s="397"/>
      <c r="MNP149" s="415"/>
      <c r="MNQ149" s="393"/>
      <c r="MNR149" s="392"/>
      <c r="MNS149" s="395"/>
      <c r="MNT149" s="396"/>
      <c r="MNU149" s="397"/>
      <c r="MNV149" s="415"/>
      <c r="MNW149" s="393"/>
      <c r="MNX149" s="392"/>
      <c r="MNY149" s="395"/>
      <c r="MNZ149" s="396"/>
      <c r="MOA149" s="397"/>
      <c r="MOB149" s="415"/>
      <c r="MOC149" s="393"/>
      <c r="MOD149" s="392"/>
      <c r="MOE149" s="395"/>
      <c r="MOF149" s="396"/>
      <c r="MOG149" s="397"/>
      <c r="MOH149" s="415"/>
      <c r="MOI149" s="393"/>
      <c r="MOJ149" s="392"/>
      <c r="MOK149" s="395"/>
      <c r="MOL149" s="396"/>
      <c r="MOM149" s="397"/>
      <c r="MON149" s="415"/>
      <c r="MOO149" s="393"/>
      <c r="MOP149" s="392"/>
      <c r="MOQ149" s="395"/>
      <c r="MOR149" s="396"/>
      <c r="MOS149" s="397"/>
      <c r="MOT149" s="415"/>
      <c r="MOU149" s="393"/>
      <c r="MOV149" s="392"/>
      <c r="MOW149" s="395"/>
      <c r="MOX149" s="396"/>
      <c r="MOY149" s="397"/>
      <c r="MOZ149" s="415"/>
      <c r="MPA149" s="393"/>
      <c r="MPB149" s="392"/>
      <c r="MPC149" s="395"/>
      <c r="MPD149" s="396"/>
      <c r="MPE149" s="397"/>
      <c r="MPF149" s="415"/>
      <c r="MPG149" s="393"/>
      <c r="MPH149" s="392"/>
      <c r="MPI149" s="395"/>
      <c r="MPJ149" s="396"/>
      <c r="MPK149" s="397"/>
      <c r="MPL149" s="415"/>
      <c r="MPM149" s="393"/>
      <c r="MPN149" s="392"/>
      <c r="MPO149" s="395"/>
      <c r="MPP149" s="396"/>
      <c r="MPQ149" s="397"/>
      <c r="MPR149" s="415"/>
      <c r="MPS149" s="393"/>
      <c r="MPT149" s="392"/>
      <c r="MPU149" s="395"/>
      <c r="MPV149" s="396"/>
      <c r="MPW149" s="397"/>
      <c r="MPX149" s="415"/>
      <c r="MPY149" s="393"/>
      <c r="MPZ149" s="392"/>
      <c r="MQA149" s="395"/>
      <c r="MQB149" s="396"/>
      <c r="MQC149" s="397"/>
      <c r="MQD149" s="415"/>
      <c r="MQE149" s="393"/>
      <c r="MQF149" s="392"/>
      <c r="MQG149" s="395"/>
      <c r="MQH149" s="396"/>
      <c r="MQI149" s="397"/>
      <c r="MQJ149" s="415"/>
      <c r="MQK149" s="393"/>
      <c r="MQL149" s="392"/>
      <c r="MQM149" s="395"/>
      <c r="MQN149" s="396"/>
      <c r="MQO149" s="397"/>
      <c r="MQP149" s="415"/>
      <c r="MQQ149" s="393"/>
      <c r="MQR149" s="392"/>
      <c r="MQS149" s="395"/>
      <c r="MQT149" s="396"/>
      <c r="MQU149" s="397"/>
      <c r="MQV149" s="415"/>
      <c r="MQW149" s="393"/>
      <c r="MQX149" s="392"/>
      <c r="MQY149" s="395"/>
      <c r="MQZ149" s="396"/>
      <c r="MRA149" s="397"/>
      <c r="MRB149" s="415"/>
      <c r="MRC149" s="393"/>
      <c r="MRD149" s="392"/>
      <c r="MRE149" s="395"/>
      <c r="MRF149" s="396"/>
      <c r="MRG149" s="397"/>
      <c r="MRH149" s="415"/>
      <c r="MRI149" s="393"/>
      <c r="MRJ149" s="392"/>
      <c r="MRK149" s="395"/>
      <c r="MRL149" s="396"/>
      <c r="MRM149" s="397"/>
      <c r="MRN149" s="415"/>
      <c r="MRO149" s="393"/>
      <c r="MRP149" s="392"/>
      <c r="MRQ149" s="395"/>
      <c r="MRR149" s="396"/>
      <c r="MRS149" s="397"/>
      <c r="MRT149" s="415"/>
      <c r="MRU149" s="393"/>
      <c r="MRV149" s="392"/>
      <c r="MRW149" s="395"/>
      <c r="MRX149" s="396"/>
      <c r="MRY149" s="397"/>
      <c r="MRZ149" s="415"/>
      <c r="MSA149" s="393"/>
      <c r="MSB149" s="392"/>
      <c r="MSC149" s="395"/>
      <c r="MSD149" s="396"/>
      <c r="MSE149" s="397"/>
      <c r="MSF149" s="415"/>
      <c r="MSG149" s="393"/>
      <c r="MSH149" s="392"/>
      <c r="MSI149" s="395"/>
      <c r="MSJ149" s="396"/>
      <c r="MSK149" s="397"/>
      <c r="MSL149" s="415"/>
      <c r="MSM149" s="393"/>
      <c r="MSN149" s="392"/>
      <c r="MSO149" s="395"/>
      <c r="MSP149" s="396"/>
      <c r="MSQ149" s="397"/>
      <c r="MSR149" s="415"/>
      <c r="MSS149" s="393"/>
      <c r="MST149" s="392"/>
      <c r="MSU149" s="395"/>
      <c r="MSV149" s="396"/>
      <c r="MSW149" s="397"/>
      <c r="MSX149" s="415"/>
      <c r="MSY149" s="393"/>
      <c r="MSZ149" s="392"/>
      <c r="MTA149" s="395"/>
      <c r="MTB149" s="396"/>
      <c r="MTC149" s="397"/>
      <c r="MTD149" s="415"/>
      <c r="MTE149" s="393"/>
      <c r="MTF149" s="392"/>
      <c r="MTG149" s="395"/>
      <c r="MTH149" s="396"/>
      <c r="MTI149" s="397"/>
      <c r="MTJ149" s="415"/>
      <c r="MTK149" s="393"/>
      <c r="MTL149" s="392"/>
      <c r="MTM149" s="395"/>
      <c r="MTN149" s="396"/>
      <c r="MTO149" s="397"/>
      <c r="MTP149" s="415"/>
      <c r="MTQ149" s="393"/>
      <c r="MTR149" s="392"/>
      <c r="MTS149" s="395"/>
      <c r="MTT149" s="396"/>
      <c r="MTU149" s="397"/>
      <c r="MTV149" s="415"/>
      <c r="MTW149" s="393"/>
      <c r="MTX149" s="392"/>
      <c r="MTY149" s="395"/>
      <c r="MTZ149" s="396"/>
      <c r="MUA149" s="397"/>
      <c r="MUB149" s="415"/>
      <c r="MUC149" s="393"/>
      <c r="MUD149" s="392"/>
      <c r="MUE149" s="395"/>
      <c r="MUF149" s="396"/>
      <c r="MUG149" s="397"/>
      <c r="MUH149" s="415"/>
      <c r="MUI149" s="393"/>
      <c r="MUJ149" s="392"/>
      <c r="MUK149" s="395"/>
      <c r="MUL149" s="396"/>
      <c r="MUM149" s="397"/>
      <c r="MUN149" s="415"/>
      <c r="MUO149" s="393"/>
      <c r="MUP149" s="392"/>
      <c r="MUQ149" s="395"/>
      <c r="MUR149" s="396"/>
      <c r="MUS149" s="397"/>
      <c r="MUT149" s="415"/>
      <c r="MUU149" s="393"/>
      <c r="MUV149" s="392"/>
      <c r="MUW149" s="395"/>
      <c r="MUX149" s="396"/>
      <c r="MUY149" s="397"/>
      <c r="MUZ149" s="415"/>
      <c r="MVA149" s="393"/>
      <c r="MVB149" s="392"/>
      <c r="MVC149" s="395"/>
      <c r="MVD149" s="396"/>
      <c r="MVE149" s="397"/>
      <c r="MVF149" s="415"/>
      <c r="MVG149" s="393"/>
      <c r="MVH149" s="392"/>
      <c r="MVI149" s="395"/>
      <c r="MVJ149" s="396"/>
      <c r="MVK149" s="397"/>
      <c r="MVL149" s="415"/>
      <c r="MVM149" s="393"/>
      <c r="MVN149" s="392"/>
      <c r="MVO149" s="395"/>
      <c r="MVP149" s="396"/>
      <c r="MVQ149" s="397"/>
      <c r="MVR149" s="415"/>
      <c r="MVS149" s="393"/>
      <c r="MVT149" s="392"/>
      <c r="MVU149" s="395"/>
      <c r="MVV149" s="396"/>
      <c r="MVW149" s="397"/>
      <c r="MVX149" s="415"/>
      <c r="MVY149" s="393"/>
      <c r="MVZ149" s="392"/>
      <c r="MWA149" s="395"/>
      <c r="MWB149" s="396"/>
      <c r="MWC149" s="397"/>
      <c r="MWD149" s="415"/>
      <c r="MWE149" s="393"/>
      <c r="MWF149" s="392"/>
      <c r="MWG149" s="395"/>
      <c r="MWH149" s="396"/>
      <c r="MWI149" s="397"/>
      <c r="MWJ149" s="415"/>
      <c r="MWK149" s="393"/>
      <c r="MWL149" s="392"/>
      <c r="MWM149" s="395"/>
      <c r="MWN149" s="396"/>
      <c r="MWO149" s="397"/>
      <c r="MWP149" s="415"/>
      <c r="MWQ149" s="393"/>
      <c r="MWR149" s="392"/>
      <c r="MWS149" s="395"/>
      <c r="MWT149" s="396"/>
      <c r="MWU149" s="397"/>
      <c r="MWV149" s="415"/>
      <c r="MWW149" s="393"/>
      <c r="MWX149" s="392"/>
      <c r="MWY149" s="395"/>
      <c r="MWZ149" s="396"/>
      <c r="MXA149" s="397"/>
      <c r="MXB149" s="415"/>
      <c r="MXC149" s="393"/>
      <c r="MXD149" s="392"/>
      <c r="MXE149" s="395"/>
      <c r="MXF149" s="396"/>
      <c r="MXG149" s="397"/>
      <c r="MXH149" s="415"/>
      <c r="MXI149" s="393"/>
      <c r="MXJ149" s="392"/>
      <c r="MXK149" s="395"/>
      <c r="MXL149" s="396"/>
      <c r="MXM149" s="397"/>
      <c r="MXN149" s="415"/>
      <c r="MXO149" s="393"/>
      <c r="MXP149" s="392"/>
      <c r="MXQ149" s="395"/>
      <c r="MXR149" s="396"/>
      <c r="MXS149" s="397"/>
      <c r="MXT149" s="415"/>
      <c r="MXU149" s="393"/>
      <c r="MXV149" s="392"/>
      <c r="MXW149" s="395"/>
      <c r="MXX149" s="396"/>
      <c r="MXY149" s="397"/>
      <c r="MXZ149" s="415"/>
      <c r="MYA149" s="393"/>
      <c r="MYB149" s="392"/>
      <c r="MYC149" s="395"/>
      <c r="MYD149" s="396"/>
      <c r="MYE149" s="397"/>
      <c r="MYF149" s="415"/>
      <c r="MYG149" s="393"/>
      <c r="MYH149" s="392"/>
      <c r="MYI149" s="395"/>
      <c r="MYJ149" s="396"/>
      <c r="MYK149" s="397"/>
      <c r="MYL149" s="415"/>
      <c r="MYM149" s="393"/>
      <c r="MYN149" s="392"/>
      <c r="MYO149" s="395"/>
      <c r="MYP149" s="396"/>
      <c r="MYQ149" s="397"/>
      <c r="MYR149" s="415"/>
      <c r="MYS149" s="393"/>
      <c r="MYT149" s="392"/>
      <c r="MYU149" s="395"/>
      <c r="MYV149" s="396"/>
      <c r="MYW149" s="397"/>
      <c r="MYX149" s="415"/>
      <c r="MYY149" s="393"/>
      <c r="MYZ149" s="392"/>
      <c r="MZA149" s="395"/>
      <c r="MZB149" s="396"/>
      <c r="MZC149" s="397"/>
      <c r="MZD149" s="415"/>
      <c r="MZE149" s="393"/>
      <c r="MZF149" s="392"/>
      <c r="MZG149" s="395"/>
      <c r="MZH149" s="396"/>
      <c r="MZI149" s="397"/>
      <c r="MZJ149" s="415"/>
      <c r="MZK149" s="393"/>
      <c r="MZL149" s="392"/>
      <c r="MZM149" s="395"/>
      <c r="MZN149" s="396"/>
      <c r="MZO149" s="397"/>
      <c r="MZP149" s="415"/>
      <c r="MZQ149" s="393"/>
      <c r="MZR149" s="392"/>
      <c r="MZS149" s="395"/>
      <c r="MZT149" s="396"/>
      <c r="MZU149" s="397"/>
      <c r="MZV149" s="415"/>
      <c r="MZW149" s="393"/>
      <c r="MZX149" s="392"/>
      <c r="MZY149" s="395"/>
      <c r="MZZ149" s="396"/>
      <c r="NAA149" s="397"/>
      <c r="NAB149" s="415"/>
      <c r="NAC149" s="393"/>
      <c r="NAD149" s="392"/>
      <c r="NAE149" s="395"/>
      <c r="NAF149" s="396"/>
      <c r="NAG149" s="397"/>
      <c r="NAH149" s="415"/>
      <c r="NAI149" s="393"/>
      <c r="NAJ149" s="392"/>
      <c r="NAK149" s="395"/>
      <c r="NAL149" s="396"/>
      <c r="NAM149" s="397"/>
      <c r="NAN149" s="415"/>
      <c r="NAO149" s="393"/>
      <c r="NAP149" s="392"/>
      <c r="NAQ149" s="395"/>
      <c r="NAR149" s="396"/>
      <c r="NAS149" s="397"/>
      <c r="NAT149" s="415"/>
      <c r="NAU149" s="393"/>
      <c r="NAV149" s="392"/>
      <c r="NAW149" s="395"/>
      <c r="NAX149" s="396"/>
      <c r="NAY149" s="397"/>
      <c r="NAZ149" s="415"/>
      <c r="NBA149" s="393"/>
      <c r="NBB149" s="392"/>
      <c r="NBC149" s="395"/>
      <c r="NBD149" s="396"/>
      <c r="NBE149" s="397"/>
      <c r="NBF149" s="415"/>
      <c r="NBG149" s="393"/>
      <c r="NBH149" s="392"/>
      <c r="NBI149" s="395"/>
      <c r="NBJ149" s="396"/>
      <c r="NBK149" s="397"/>
      <c r="NBL149" s="415"/>
      <c r="NBM149" s="393"/>
      <c r="NBN149" s="392"/>
      <c r="NBO149" s="395"/>
      <c r="NBP149" s="396"/>
      <c r="NBQ149" s="397"/>
      <c r="NBR149" s="415"/>
      <c r="NBS149" s="393"/>
      <c r="NBT149" s="392"/>
      <c r="NBU149" s="395"/>
      <c r="NBV149" s="396"/>
      <c r="NBW149" s="397"/>
      <c r="NBX149" s="415"/>
      <c r="NBY149" s="393"/>
      <c r="NBZ149" s="392"/>
      <c r="NCA149" s="395"/>
      <c r="NCB149" s="396"/>
      <c r="NCC149" s="397"/>
      <c r="NCD149" s="415"/>
      <c r="NCE149" s="393"/>
      <c r="NCF149" s="392"/>
      <c r="NCG149" s="395"/>
      <c r="NCH149" s="396"/>
      <c r="NCI149" s="397"/>
      <c r="NCJ149" s="415"/>
      <c r="NCK149" s="393"/>
      <c r="NCL149" s="392"/>
      <c r="NCM149" s="395"/>
      <c r="NCN149" s="396"/>
      <c r="NCO149" s="397"/>
      <c r="NCP149" s="415"/>
      <c r="NCQ149" s="393"/>
      <c r="NCR149" s="392"/>
      <c r="NCS149" s="395"/>
      <c r="NCT149" s="396"/>
      <c r="NCU149" s="397"/>
      <c r="NCV149" s="415"/>
      <c r="NCW149" s="393"/>
      <c r="NCX149" s="392"/>
      <c r="NCY149" s="395"/>
      <c r="NCZ149" s="396"/>
      <c r="NDA149" s="397"/>
      <c r="NDB149" s="415"/>
      <c r="NDC149" s="393"/>
      <c r="NDD149" s="392"/>
      <c r="NDE149" s="395"/>
      <c r="NDF149" s="396"/>
      <c r="NDG149" s="397"/>
      <c r="NDH149" s="415"/>
      <c r="NDI149" s="393"/>
      <c r="NDJ149" s="392"/>
      <c r="NDK149" s="395"/>
      <c r="NDL149" s="396"/>
      <c r="NDM149" s="397"/>
      <c r="NDN149" s="415"/>
      <c r="NDO149" s="393"/>
      <c r="NDP149" s="392"/>
      <c r="NDQ149" s="395"/>
      <c r="NDR149" s="396"/>
      <c r="NDS149" s="397"/>
      <c r="NDT149" s="415"/>
      <c r="NDU149" s="393"/>
      <c r="NDV149" s="392"/>
      <c r="NDW149" s="395"/>
      <c r="NDX149" s="396"/>
      <c r="NDY149" s="397"/>
      <c r="NDZ149" s="415"/>
      <c r="NEA149" s="393"/>
      <c r="NEB149" s="392"/>
      <c r="NEC149" s="395"/>
      <c r="NED149" s="396"/>
      <c r="NEE149" s="397"/>
      <c r="NEF149" s="415"/>
      <c r="NEG149" s="393"/>
      <c r="NEH149" s="392"/>
      <c r="NEI149" s="395"/>
      <c r="NEJ149" s="396"/>
      <c r="NEK149" s="397"/>
      <c r="NEL149" s="415"/>
      <c r="NEM149" s="393"/>
      <c r="NEN149" s="392"/>
      <c r="NEO149" s="395"/>
      <c r="NEP149" s="396"/>
      <c r="NEQ149" s="397"/>
      <c r="NER149" s="415"/>
      <c r="NES149" s="393"/>
      <c r="NET149" s="392"/>
      <c r="NEU149" s="395"/>
      <c r="NEV149" s="396"/>
      <c r="NEW149" s="397"/>
      <c r="NEX149" s="415"/>
      <c r="NEY149" s="393"/>
      <c r="NEZ149" s="392"/>
      <c r="NFA149" s="395"/>
      <c r="NFB149" s="396"/>
      <c r="NFC149" s="397"/>
      <c r="NFD149" s="415"/>
      <c r="NFE149" s="393"/>
      <c r="NFF149" s="392"/>
      <c r="NFG149" s="395"/>
      <c r="NFH149" s="396"/>
      <c r="NFI149" s="397"/>
      <c r="NFJ149" s="415"/>
      <c r="NFK149" s="393"/>
      <c r="NFL149" s="392"/>
      <c r="NFM149" s="395"/>
      <c r="NFN149" s="396"/>
      <c r="NFO149" s="397"/>
      <c r="NFP149" s="415"/>
      <c r="NFQ149" s="393"/>
      <c r="NFR149" s="392"/>
      <c r="NFS149" s="395"/>
      <c r="NFT149" s="396"/>
      <c r="NFU149" s="397"/>
      <c r="NFV149" s="415"/>
      <c r="NFW149" s="393"/>
      <c r="NFX149" s="392"/>
      <c r="NFY149" s="395"/>
      <c r="NFZ149" s="396"/>
      <c r="NGA149" s="397"/>
      <c r="NGB149" s="415"/>
      <c r="NGC149" s="393"/>
      <c r="NGD149" s="392"/>
      <c r="NGE149" s="395"/>
      <c r="NGF149" s="396"/>
      <c r="NGG149" s="397"/>
      <c r="NGH149" s="415"/>
      <c r="NGI149" s="393"/>
      <c r="NGJ149" s="392"/>
      <c r="NGK149" s="395"/>
      <c r="NGL149" s="396"/>
      <c r="NGM149" s="397"/>
      <c r="NGN149" s="415"/>
      <c r="NGO149" s="393"/>
      <c r="NGP149" s="392"/>
      <c r="NGQ149" s="395"/>
      <c r="NGR149" s="396"/>
      <c r="NGS149" s="397"/>
      <c r="NGT149" s="415"/>
      <c r="NGU149" s="393"/>
      <c r="NGV149" s="392"/>
      <c r="NGW149" s="395"/>
      <c r="NGX149" s="396"/>
      <c r="NGY149" s="397"/>
      <c r="NGZ149" s="415"/>
      <c r="NHA149" s="393"/>
      <c r="NHB149" s="392"/>
      <c r="NHC149" s="395"/>
      <c r="NHD149" s="396"/>
      <c r="NHE149" s="397"/>
      <c r="NHF149" s="415"/>
      <c r="NHG149" s="393"/>
      <c r="NHH149" s="392"/>
      <c r="NHI149" s="395"/>
      <c r="NHJ149" s="396"/>
      <c r="NHK149" s="397"/>
      <c r="NHL149" s="415"/>
      <c r="NHM149" s="393"/>
      <c r="NHN149" s="392"/>
      <c r="NHO149" s="395"/>
      <c r="NHP149" s="396"/>
      <c r="NHQ149" s="397"/>
      <c r="NHR149" s="415"/>
      <c r="NHS149" s="393"/>
      <c r="NHT149" s="392"/>
      <c r="NHU149" s="395"/>
      <c r="NHV149" s="396"/>
      <c r="NHW149" s="397"/>
      <c r="NHX149" s="415"/>
      <c r="NHY149" s="393"/>
      <c r="NHZ149" s="392"/>
      <c r="NIA149" s="395"/>
      <c r="NIB149" s="396"/>
      <c r="NIC149" s="397"/>
      <c r="NID149" s="415"/>
      <c r="NIE149" s="393"/>
      <c r="NIF149" s="392"/>
      <c r="NIG149" s="395"/>
      <c r="NIH149" s="396"/>
      <c r="NII149" s="397"/>
      <c r="NIJ149" s="415"/>
      <c r="NIK149" s="393"/>
      <c r="NIL149" s="392"/>
      <c r="NIM149" s="395"/>
      <c r="NIN149" s="396"/>
      <c r="NIO149" s="397"/>
      <c r="NIP149" s="415"/>
      <c r="NIQ149" s="393"/>
      <c r="NIR149" s="392"/>
      <c r="NIS149" s="395"/>
      <c r="NIT149" s="396"/>
      <c r="NIU149" s="397"/>
      <c r="NIV149" s="415"/>
      <c r="NIW149" s="393"/>
      <c r="NIX149" s="392"/>
      <c r="NIY149" s="395"/>
      <c r="NIZ149" s="396"/>
      <c r="NJA149" s="397"/>
      <c r="NJB149" s="415"/>
      <c r="NJC149" s="393"/>
      <c r="NJD149" s="392"/>
      <c r="NJE149" s="395"/>
      <c r="NJF149" s="396"/>
      <c r="NJG149" s="397"/>
      <c r="NJH149" s="415"/>
      <c r="NJI149" s="393"/>
      <c r="NJJ149" s="392"/>
      <c r="NJK149" s="395"/>
      <c r="NJL149" s="396"/>
      <c r="NJM149" s="397"/>
      <c r="NJN149" s="415"/>
      <c r="NJO149" s="393"/>
      <c r="NJP149" s="392"/>
      <c r="NJQ149" s="395"/>
      <c r="NJR149" s="396"/>
      <c r="NJS149" s="397"/>
      <c r="NJT149" s="415"/>
      <c r="NJU149" s="393"/>
      <c r="NJV149" s="392"/>
      <c r="NJW149" s="395"/>
      <c r="NJX149" s="396"/>
      <c r="NJY149" s="397"/>
      <c r="NJZ149" s="415"/>
      <c r="NKA149" s="393"/>
      <c r="NKB149" s="392"/>
      <c r="NKC149" s="395"/>
      <c r="NKD149" s="396"/>
      <c r="NKE149" s="397"/>
      <c r="NKF149" s="415"/>
      <c r="NKG149" s="393"/>
      <c r="NKH149" s="392"/>
      <c r="NKI149" s="395"/>
      <c r="NKJ149" s="396"/>
      <c r="NKK149" s="397"/>
      <c r="NKL149" s="415"/>
      <c r="NKM149" s="393"/>
      <c r="NKN149" s="392"/>
      <c r="NKO149" s="395"/>
      <c r="NKP149" s="396"/>
      <c r="NKQ149" s="397"/>
      <c r="NKR149" s="415"/>
      <c r="NKS149" s="393"/>
      <c r="NKT149" s="392"/>
      <c r="NKU149" s="395"/>
      <c r="NKV149" s="396"/>
      <c r="NKW149" s="397"/>
      <c r="NKX149" s="415"/>
      <c r="NKY149" s="393"/>
      <c r="NKZ149" s="392"/>
      <c r="NLA149" s="395"/>
      <c r="NLB149" s="396"/>
      <c r="NLC149" s="397"/>
      <c r="NLD149" s="415"/>
      <c r="NLE149" s="393"/>
      <c r="NLF149" s="392"/>
      <c r="NLG149" s="395"/>
      <c r="NLH149" s="396"/>
      <c r="NLI149" s="397"/>
      <c r="NLJ149" s="415"/>
      <c r="NLK149" s="393"/>
      <c r="NLL149" s="392"/>
      <c r="NLM149" s="395"/>
      <c r="NLN149" s="396"/>
      <c r="NLO149" s="397"/>
      <c r="NLP149" s="415"/>
      <c r="NLQ149" s="393"/>
      <c r="NLR149" s="392"/>
      <c r="NLS149" s="395"/>
      <c r="NLT149" s="396"/>
      <c r="NLU149" s="397"/>
      <c r="NLV149" s="415"/>
      <c r="NLW149" s="393"/>
      <c r="NLX149" s="392"/>
      <c r="NLY149" s="395"/>
      <c r="NLZ149" s="396"/>
      <c r="NMA149" s="397"/>
      <c r="NMB149" s="415"/>
      <c r="NMC149" s="393"/>
      <c r="NMD149" s="392"/>
      <c r="NME149" s="395"/>
      <c r="NMF149" s="396"/>
      <c r="NMG149" s="397"/>
      <c r="NMH149" s="415"/>
      <c r="NMI149" s="393"/>
      <c r="NMJ149" s="392"/>
      <c r="NMK149" s="395"/>
      <c r="NML149" s="396"/>
      <c r="NMM149" s="397"/>
      <c r="NMN149" s="415"/>
      <c r="NMO149" s="393"/>
      <c r="NMP149" s="392"/>
      <c r="NMQ149" s="395"/>
      <c r="NMR149" s="396"/>
      <c r="NMS149" s="397"/>
      <c r="NMT149" s="415"/>
      <c r="NMU149" s="393"/>
      <c r="NMV149" s="392"/>
      <c r="NMW149" s="395"/>
      <c r="NMX149" s="396"/>
      <c r="NMY149" s="397"/>
      <c r="NMZ149" s="415"/>
      <c r="NNA149" s="393"/>
      <c r="NNB149" s="392"/>
      <c r="NNC149" s="395"/>
      <c r="NND149" s="396"/>
      <c r="NNE149" s="397"/>
      <c r="NNF149" s="415"/>
      <c r="NNG149" s="393"/>
      <c r="NNH149" s="392"/>
      <c r="NNI149" s="395"/>
      <c r="NNJ149" s="396"/>
      <c r="NNK149" s="397"/>
      <c r="NNL149" s="415"/>
      <c r="NNM149" s="393"/>
      <c r="NNN149" s="392"/>
      <c r="NNO149" s="395"/>
      <c r="NNP149" s="396"/>
      <c r="NNQ149" s="397"/>
      <c r="NNR149" s="415"/>
      <c r="NNS149" s="393"/>
      <c r="NNT149" s="392"/>
      <c r="NNU149" s="395"/>
      <c r="NNV149" s="396"/>
      <c r="NNW149" s="397"/>
      <c r="NNX149" s="415"/>
      <c r="NNY149" s="393"/>
      <c r="NNZ149" s="392"/>
      <c r="NOA149" s="395"/>
      <c r="NOB149" s="396"/>
      <c r="NOC149" s="397"/>
      <c r="NOD149" s="415"/>
      <c r="NOE149" s="393"/>
      <c r="NOF149" s="392"/>
      <c r="NOG149" s="395"/>
      <c r="NOH149" s="396"/>
      <c r="NOI149" s="397"/>
      <c r="NOJ149" s="415"/>
      <c r="NOK149" s="393"/>
      <c r="NOL149" s="392"/>
      <c r="NOM149" s="395"/>
      <c r="NON149" s="396"/>
      <c r="NOO149" s="397"/>
      <c r="NOP149" s="415"/>
      <c r="NOQ149" s="393"/>
      <c r="NOR149" s="392"/>
      <c r="NOS149" s="395"/>
      <c r="NOT149" s="396"/>
      <c r="NOU149" s="397"/>
      <c r="NOV149" s="415"/>
      <c r="NOW149" s="393"/>
      <c r="NOX149" s="392"/>
      <c r="NOY149" s="395"/>
      <c r="NOZ149" s="396"/>
      <c r="NPA149" s="397"/>
      <c r="NPB149" s="415"/>
      <c r="NPC149" s="393"/>
      <c r="NPD149" s="392"/>
      <c r="NPE149" s="395"/>
      <c r="NPF149" s="396"/>
      <c r="NPG149" s="397"/>
      <c r="NPH149" s="415"/>
      <c r="NPI149" s="393"/>
      <c r="NPJ149" s="392"/>
      <c r="NPK149" s="395"/>
      <c r="NPL149" s="396"/>
      <c r="NPM149" s="397"/>
      <c r="NPN149" s="415"/>
      <c r="NPO149" s="393"/>
      <c r="NPP149" s="392"/>
      <c r="NPQ149" s="395"/>
      <c r="NPR149" s="396"/>
      <c r="NPS149" s="397"/>
      <c r="NPT149" s="415"/>
      <c r="NPU149" s="393"/>
      <c r="NPV149" s="392"/>
      <c r="NPW149" s="395"/>
      <c r="NPX149" s="396"/>
      <c r="NPY149" s="397"/>
      <c r="NPZ149" s="415"/>
      <c r="NQA149" s="393"/>
      <c r="NQB149" s="392"/>
      <c r="NQC149" s="395"/>
      <c r="NQD149" s="396"/>
      <c r="NQE149" s="397"/>
      <c r="NQF149" s="415"/>
      <c r="NQG149" s="393"/>
      <c r="NQH149" s="392"/>
      <c r="NQI149" s="395"/>
      <c r="NQJ149" s="396"/>
      <c r="NQK149" s="397"/>
      <c r="NQL149" s="415"/>
      <c r="NQM149" s="393"/>
      <c r="NQN149" s="392"/>
      <c r="NQO149" s="395"/>
      <c r="NQP149" s="396"/>
      <c r="NQQ149" s="397"/>
      <c r="NQR149" s="415"/>
      <c r="NQS149" s="393"/>
      <c r="NQT149" s="392"/>
      <c r="NQU149" s="395"/>
      <c r="NQV149" s="396"/>
      <c r="NQW149" s="397"/>
      <c r="NQX149" s="415"/>
      <c r="NQY149" s="393"/>
      <c r="NQZ149" s="392"/>
      <c r="NRA149" s="395"/>
      <c r="NRB149" s="396"/>
      <c r="NRC149" s="397"/>
      <c r="NRD149" s="415"/>
      <c r="NRE149" s="393"/>
      <c r="NRF149" s="392"/>
      <c r="NRG149" s="395"/>
      <c r="NRH149" s="396"/>
      <c r="NRI149" s="397"/>
      <c r="NRJ149" s="415"/>
      <c r="NRK149" s="393"/>
      <c r="NRL149" s="392"/>
      <c r="NRM149" s="395"/>
      <c r="NRN149" s="396"/>
      <c r="NRO149" s="397"/>
      <c r="NRP149" s="415"/>
      <c r="NRQ149" s="393"/>
      <c r="NRR149" s="392"/>
      <c r="NRS149" s="395"/>
      <c r="NRT149" s="396"/>
      <c r="NRU149" s="397"/>
      <c r="NRV149" s="415"/>
      <c r="NRW149" s="393"/>
      <c r="NRX149" s="392"/>
      <c r="NRY149" s="395"/>
      <c r="NRZ149" s="396"/>
      <c r="NSA149" s="397"/>
      <c r="NSB149" s="415"/>
      <c r="NSC149" s="393"/>
      <c r="NSD149" s="392"/>
      <c r="NSE149" s="395"/>
      <c r="NSF149" s="396"/>
      <c r="NSG149" s="397"/>
      <c r="NSH149" s="415"/>
      <c r="NSI149" s="393"/>
      <c r="NSJ149" s="392"/>
      <c r="NSK149" s="395"/>
      <c r="NSL149" s="396"/>
      <c r="NSM149" s="397"/>
      <c r="NSN149" s="415"/>
      <c r="NSO149" s="393"/>
      <c r="NSP149" s="392"/>
      <c r="NSQ149" s="395"/>
      <c r="NSR149" s="396"/>
      <c r="NSS149" s="397"/>
      <c r="NST149" s="415"/>
      <c r="NSU149" s="393"/>
      <c r="NSV149" s="392"/>
      <c r="NSW149" s="395"/>
      <c r="NSX149" s="396"/>
      <c r="NSY149" s="397"/>
      <c r="NSZ149" s="415"/>
      <c r="NTA149" s="393"/>
      <c r="NTB149" s="392"/>
      <c r="NTC149" s="395"/>
      <c r="NTD149" s="396"/>
      <c r="NTE149" s="397"/>
      <c r="NTF149" s="415"/>
      <c r="NTG149" s="393"/>
      <c r="NTH149" s="392"/>
      <c r="NTI149" s="395"/>
      <c r="NTJ149" s="396"/>
      <c r="NTK149" s="397"/>
      <c r="NTL149" s="415"/>
      <c r="NTM149" s="393"/>
      <c r="NTN149" s="392"/>
      <c r="NTO149" s="395"/>
      <c r="NTP149" s="396"/>
      <c r="NTQ149" s="397"/>
      <c r="NTR149" s="415"/>
      <c r="NTS149" s="393"/>
      <c r="NTT149" s="392"/>
      <c r="NTU149" s="395"/>
      <c r="NTV149" s="396"/>
      <c r="NTW149" s="397"/>
      <c r="NTX149" s="415"/>
      <c r="NTY149" s="393"/>
      <c r="NTZ149" s="392"/>
      <c r="NUA149" s="395"/>
      <c r="NUB149" s="396"/>
      <c r="NUC149" s="397"/>
      <c r="NUD149" s="415"/>
      <c r="NUE149" s="393"/>
      <c r="NUF149" s="392"/>
      <c r="NUG149" s="395"/>
      <c r="NUH149" s="396"/>
      <c r="NUI149" s="397"/>
      <c r="NUJ149" s="415"/>
      <c r="NUK149" s="393"/>
      <c r="NUL149" s="392"/>
      <c r="NUM149" s="395"/>
      <c r="NUN149" s="396"/>
      <c r="NUO149" s="397"/>
      <c r="NUP149" s="415"/>
      <c r="NUQ149" s="393"/>
      <c r="NUR149" s="392"/>
      <c r="NUS149" s="395"/>
      <c r="NUT149" s="396"/>
      <c r="NUU149" s="397"/>
      <c r="NUV149" s="415"/>
      <c r="NUW149" s="393"/>
      <c r="NUX149" s="392"/>
      <c r="NUY149" s="395"/>
      <c r="NUZ149" s="396"/>
      <c r="NVA149" s="397"/>
      <c r="NVB149" s="415"/>
      <c r="NVC149" s="393"/>
      <c r="NVD149" s="392"/>
      <c r="NVE149" s="395"/>
      <c r="NVF149" s="396"/>
      <c r="NVG149" s="397"/>
      <c r="NVH149" s="415"/>
      <c r="NVI149" s="393"/>
      <c r="NVJ149" s="392"/>
      <c r="NVK149" s="395"/>
      <c r="NVL149" s="396"/>
      <c r="NVM149" s="397"/>
      <c r="NVN149" s="415"/>
      <c r="NVO149" s="393"/>
      <c r="NVP149" s="392"/>
      <c r="NVQ149" s="395"/>
      <c r="NVR149" s="396"/>
      <c r="NVS149" s="397"/>
      <c r="NVT149" s="415"/>
      <c r="NVU149" s="393"/>
      <c r="NVV149" s="392"/>
      <c r="NVW149" s="395"/>
      <c r="NVX149" s="396"/>
      <c r="NVY149" s="397"/>
      <c r="NVZ149" s="415"/>
      <c r="NWA149" s="393"/>
      <c r="NWB149" s="392"/>
      <c r="NWC149" s="395"/>
      <c r="NWD149" s="396"/>
      <c r="NWE149" s="397"/>
      <c r="NWF149" s="415"/>
      <c r="NWG149" s="393"/>
      <c r="NWH149" s="392"/>
      <c r="NWI149" s="395"/>
      <c r="NWJ149" s="396"/>
      <c r="NWK149" s="397"/>
      <c r="NWL149" s="415"/>
      <c r="NWM149" s="393"/>
      <c r="NWN149" s="392"/>
      <c r="NWO149" s="395"/>
      <c r="NWP149" s="396"/>
      <c r="NWQ149" s="397"/>
      <c r="NWR149" s="415"/>
      <c r="NWS149" s="393"/>
      <c r="NWT149" s="392"/>
      <c r="NWU149" s="395"/>
      <c r="NWV149" s="396"/>
      <c r="NWW149" s="397"/>
      <c r="NWX149" s="415"/>
      <c r="NWY149" s="393"/>
      <c r="NWZ149" s="392"/>
      <c r="NXA149" s="395"/>
      <c r="NXB149" s="396"/>
      <c r="NXC149" s="397"/>
      <c r="NXD149" s="415"/>
      <c r="NXE149" s="393"/>
      <c r="NXF149" s="392"/>
      <c r="NXG149" s="395"/>
      <c r="NXH149" s="396"/>
      <c r="NXI149" s="397"/>
      <c r="NXJ149" s="415"/>
      <c r="NXK149" s="393"/>
      <c r="NXL149" s="392"/>
      <c r="NXM149" s="395"/>
      <c r="NXN149" s="396"/>
      <c r="NXO149" s="397"/>
      <c r="NXP149" s="415"/>
      <c r="NXQ149" s="393"/>
      <c r="NXR149" s="392"/>
      <c r="NXS149" s="395"/>
      <c r="NXT149" s="396"/>
      <c r="NXU149" s="397"/>
      <c r="NXV149" s="415"/>
      <c r="NXW149" s="393"/>
      <c r="NXX149" s="392"/>
      <c r="NXY149" s="395"/>
      <c r="NXZ149" s="396"/>
      <c r="NYA149" s="397"/>
      <c r="NYB149" s="415"/>
      <c r="NYC149" s="393"/>
      <c r="NYD149" s="392"/>
      <c r="NYE149" s="395"/>
      <c r="NYF149" s="396"/>
      <c r="NYG149" s="397"/>
      <c r="NYH149" s="415"/>
      <c r="NYI149" s="393"/>
      <c r="NYJ149" s="392"/>
      <c r="NYK149" s="395"/>
      <c r="NYL149" s="396"/>
      <c r="NYM149" s="397"/>
      <c r="NYN149" s="415"/>
      <c r="NYO149" s="393"/>
      <c r="NYP149" s="392"/>
      <c r="NYQ149" s="395"/>
      <c r="NYR149" s="396"/>
      <c r="NYS149" s="397"/>
      <c r="NYT149" s="415"/>
      <c r="NYU149" s="393"/>
      <c r="NYV149" s="392"/>
      <c r="NYW149" s="395"/>
      <c r="NYX149" s="396"/>
      <c r="NYY149" s="397"/>
      <c r="NYZ149" s="415"/>
      <c r="NZA149" s="393"/>
      <c r="NZB149" s="392"/>
      <c r="NZC149" s="395"/>
      <c r="NZD149" s="396"/>
      <c r="NZE149" s="397"/>
      <c r="NZF149" s="415"/>
      <c r="NZG149" s="393"/>
      <c r="NZH149" s="392"/>
      <c r="NZI149" s="395"/>
      <c r="NZJ149" s="396"/>
      <c r="NZK149" s="397"/>
      <c r="NZL149" s="415"/>
      <c r="NZM149" s="393"/>
      <c r="NZN149" s="392"/>
      <c r="NZO149" s="395"/>
      <c r="NZP149" s="396"/>
      <c r="NZQ149" s="397"/>
      <c r="NZR149" s="415"/>
      <c r="NZS149" s="393"/>
      <c r="NZT149" s="392"/>
      <c r="NZU149" s="395"/>
      <c r="NZV149" s="396"/>
      <c r="NZW149" s="397"/>
      <c r="NZX149" s="415"/>
      <c r="NZY149" s="393"/>
      <c r="NZZ149" s="392"/>
      <c r="OAA149" s="395"/>
      <c r="OAB149" s="396"/>
      <c r="OAC149" s="397"/>
      <c r="OAD149" s="415"/>
      <c r="OAE149" s="393"/>
      <c r="OAF149" s="392"/>
      <c r="OAG149" s="395"/>
      <c r="OAH149" s="396"/>
      <c r="OAI149" s="397"/>
      <c r="OAJ149" s="415"/>
      <c r="OAK149" s="393"/>
      <c r="OAL149" s="392"/>
      <c r="OAM149" s="395"/>
      <c r="OAN149" s="396"/>
      <c r="OAO149" s="397"/>
      <c r="OAP149" s="415"/>
      <c r="OAQ149" s="393"/>
      <c r="OAR149" s="392"/>
      <c r="OAS149" s="395"/>
      <c r="OAT149" s="396"/>
      <c r="OAU149" s="397"/>
      <c r="OAV149" s="415"/>
      <c r="OAW149" s="393"/>
      <c r="OAX149" s="392"/>
      <c r="OAY149" s="395"/>
      <c r="OAZ149" s="396"/>
      <c r="OBA149" s="397"/>
      <c r="OBB149" s="415"/>
      <c r="OBC149" s="393"/>
      <c r="OBD149" s="392"/>
      <c r="OBE149" s="395"/>
      <c r="OBF149" s="396"/>
      <c r="OBG149" s="397"/>
      <c r="OBH149" s="415"/>
      <c r="OBI149" s="393"/>
      <c r="OBJ149" s="392"/>
      <c r="OBK149" s="395"/>
      <c r="OBL149" s="396"/>
      <c r="OBM149" s="397"/>
      <c r="OBN149" s="415"/>
      <c r="OBO149" s="393"/>
      <c r="OBP149" s="392"/>
      <c r="OBQ149" s="395"/>
      <c r="OBR149" s="396"/>
      <c r="OBS149" s="397"/>
      <c r="OBT149" s="415"/>
      <c r="OBU149" s="393"/>
      <c r="OBV149" s="392"/>
      <c r="OBW149" s="395"/>
      <c r="OBX149" s="396"/>
      <c r="OBY149" s="397"/>
      <c r="OBZ149" s="415"/>
      <c r="OCA149" s="393"/>
      <c r="OCB149" s="392"/>
      <c r="OCC149" s="395"/>
      <c r="OCD149" s="396"/>
      <c r="OCE149" s="397"/>
      <c r="OCF149" s="415"/>
      <c r="OCG149" s="393"/>
      <c r="OCH149" s="392"/>
      <c r="OCI149" s="395"/>
      <c r="OCJ149" s="396"/>
      <c r="OCK149" s="397"/>
      <c r="OCL149" s="415"/>
      <c r="OCM149" s="393"/>
      <c r="OCN149" s="392"/>
      <c r="OCO149" s="395"/>
      <c r="OCP149" s="396"/>
      <c r="OCQ149" s="397"/>
      <c r="OCR149" s="415"/>
      <c r="OCS149" s="393"/>
      <c r="OCT149" s="392"/>
      <c r="OCU149" s="395"/>
      <c r="OCV149" s="396"/>
      <c r="OCW149" s="397"/>
      <c r="OCX149" s="415"/>
      <c r="OCY149" s="393"/>
      <c r="OCZ149" s="392"/>
      <c r="ODA149" s="395"/>
      <c r="ODB149" s="396"/>
      <c r="ODC149" s="397"/>
      <c r="ODD149" s="415"/>
      <c r="ODE149" s="393"/>
      <c r="ODF149" s="392"/>
      <c r="ODG149" s="395"/>
      <c r="ODH149" s="396"/>
      <c r="ODI149" s="397"/>
      <c r="ODJ149" s="415"/>
      <c r="ODK149" s="393"/>
      <c r="ODL149" s="392"/>
      <c r="ODM149" s="395"/>
      <c r="ODN149" s="396"/>
      <c r="ODO149" s="397"/>
      <c r="ODP149" s="415"/>
      <c r="ODQ149" s="393"/>
      <c r="ODR149" s="392"/>
      <c r="ODS149" s="395"/>
      <c r="ODT149" s="396"/>
      <c r="ODU149" s="397"/>
      <c r="ODV149" s="415"/>
      <c r="ODW149" s="393"/>
      <c r="ODX149" s="392"/>
      <c r="ODY149" s="395"/>
      <c r="ODZ149" s="396"/>
      <c r="OEA149" s="397"/>
      <c r="OEB149" s="415"/>
      <c r="OEC149" s="393"/>
      <c r="OED149" s="392"/>
      <c r="OEE149" s="395"/>
      <c r="OEF149" s="396"/>
      <c r="OEG149" s="397"/>
      <c r="OEH149" s="415"/>
      <c r="OEI149" s="393"/>
      <c r="OEJ149" s="392"/>
      <c r="OEK149" s="395"/>
      <c r="OEL149" s="396"/>
      <c r="OEM149" s="397"/>
      <c r="OEN149" s="415"/>
      <c r="OEO149" s="393"/>
      <c r="OEP149" s="392"/>
      <c r="OEQ149" s="395"/>
      <c r="OER149" s="396"/>
      <c r="OES149" s="397"/>
      <c r="OET149" s="415"/>
      <c r="OEU149" s="393"/>
      <c r="OEV149" s="392"/>
      <c r="OEW149" s="395"/>
      <c r="OEX149" s="396"/>
      <c r="OEY149" s="397"/>
      <c r="OEZ149" s="415"/>
      <c r="OFA149" s="393"/>
      <c r="OFB149" s="392"/>
      <c r="OFC149" s="395"/>
      <c r="OFD149" s="396"/>
      <c r="OFE149" s="397"/>
      <c r="OFF149" s="415"/>
      <c r="OFG149" s="393"/>
      <c r="OFH149" s="392"/>
      <c r="OFI149" s="395"/>
      <c r="OFJ149" s="396"/>
      <c r="OFK149" s="397"/>
      <c r="OFL149" s="415"/>
      <c r="OFM149" s="393"/>
      <c r="OFN149" s="392"/>
      <c r="OFO149" s="395"/>
      <c r="OFP149" s="396"/>
      <c r="OFQ149" s="397"/>
      <c r="OFR149" s="415"/>
      <c r="OFS149" s="393"/>
      <c r="OFT149" s="392"/>
      <c r="OFU149" s="395"/>
      <c r="OFV149" s="396"/>
      <c r="OFW149" s="397"/>
      <c r="OFX149" s="415"/>
      <c r="OFY149" s="393"/>
      <c r="OFZ149" s="392"/>
      <c r="OGA149" s="395"/>
      <c r="OGB149" s="396"/>
      <c r="OGC149" s="397"/>
      <c r="OGD149" s="415"/>
      <c r="OGE149" s="393"/>
      <c r="OGF149" s="392"/>
      <c r="OGG149" s="395"/>
      <c r="OGH149" s="396"/>
      <c r="OGI149" s="397"/>
      <c r="OGJ149" s="415"/>
      <c r="OGK149" s="393"/>
      <c r="OGL149" s="392"/>
      <c r="OGM149" s="395"/>
      <c r="OGN149" s="396"/>
      <c r="OGO149" s="397"/>
      <c r="OGP149" s="415"/>
      <c r="OGQ149" s="393"/>
      <c r="OGR149" s="392"/>
      <c r="OGS149" s="395"/>
      <c r="OGT149" s="396"/>
      <c r="OGU149" s="397"/>
      <c r="OGV149" s="415"/>
      <c r="OGW149" s="393"/>
      <c r="OGX149" s="392"/>
      <c r="OGY149" s="395"/>
      <c r="OGZ149" s="396"/>
      <c r="OHA149" s="397"/>
      <c r="OHB149" s="415"/>
      <c r="OHC149" s="393"/>
      <c r="OHD149" s="392"/>
      <c r="OHE149" s="395"/>
      <c r="OHF149" s="396"/>
      <c r="OHG149" s="397"/>
      <c r="OHH149" s="415"/>
      <c r="OHI149" s="393"/>
      <c r="OHJ149" s="392"/>
      <c r="OHK149" s="395"/>
      <c r="OHL149" s="396"/>
      <c r="OHM149" s="397"/>
      <c r="OHN149" s="415"/>
      <c r="OHO149" s="393"/>
      <c r="OHP149" s="392"/>
      <c r="OHQ149" s="395"/>
      <c r="OHR149" s="396"/>
      <c r="OHS149" s="397"/>
      <c r="OHT149" s="415"/>
      <c r="OHU149" s="393"/>
      <c r="OHV149" s="392"/>
      <c r="OHW149" s="395"/>
      <c r="OHX149" s="396"/>
      <c r="OHY149" s="397"/>
      <c r="OHZ149" s="415"/>
      <c r="OIA149" s="393"/>
      <c r="OIB149" s="392"/>
      <c r="OIC149" s="395"/>
      <c r="OID149" s="396"/>
      <c r="OIE149" s="397"/>
      <c r="OIF149" s="415"/>
      <c r="OIG149" s="393"/>
      <c r="OIH149" s="392"/>
      <c r="OII149" s="395"/>
      <c r="OIJ149" s="396"/>
      <c r="OIK149" s="397"/>
      <c r="OIL149" s="415"/>
      <c r="OIM149" s="393"/>
      <c r="OIN149" s="392"/>
      <c r="OIO149" s="395"/>
      <c r="OIP149" s="396"/>
      <c r="OIQ149" s="397"/>
      <c r="OIR149" s="415"/>
      <c r="OIS149" s="393"/>
      <c r="OIT149" s="392"/>
      <c r="OIU149" s="395"/>
      <c r="OIV149" s="396"/>
      <c r="OIW149" s="397"/>
      <c r="OIX149" s="415"/>
      <c r="OIY149" s="393"/>
      <c r="OIZ149" s="392"/>
      <c r="OJA149" s="395"/>
      <c r="OJB149" s="396"/>
      <c r="OJC149" s="397"/>
      <c r="OJD149" s="415"/>
      <c r="OJE149" s="393"/>
      <c r="OJF149" s="392"/>
      <c r="OJG149" s="395"/>
      <c r="OJH149" s="396"/>
      <c r="OJI149" s="397"/>
      <c r="OJJ149" s="415"/>
      <c r="OJK149" s="393"/>
      <c r="OJL149" s="392"/>
      <c r="OJM149" s="395"/>
      <c r="OJN149" s="396"/>
      <c r="OJO149" s="397"/>
      <c r="OJP149" s="415"/>
      <c r="OJQ149" s="393"/>
      <c r="OJR149" s="392"/>
      <c r="OJS149" s="395"/>
      <c r="OJT149" s="396"/>
      <c r="OJU149" s="397"/>
      <c r="OJV149" s="415"/>
      <c r="OJW149" s="393"/>
      <c r="OJX149" s="392"/>
      <c r="OJY149" s="395"/>
      <c r="OJZ149" s="396"/>
      <c r="OKA149" s="397"/>
      <c r="OKB149" s="415"/>
      <c r="OKC149" s="393"/>
      <c r="OKD149" s="392"/>
      <c r="OKE149" s="395"/>
      <c r="OKF149" s="396"/>
      <c r="OKG149" s="397"/>
      <c r="OKH149" s="415"/>
      <c r="OKI149" s="393"/>
      <c r="OKJ149" s="392"/>
      <c r="OKK149" s="395"/>
      <c r="OKL149" s="396"/>
      <c r="OKM149" s="397"/>
      <c r="OKN149" s="415"/>
      <c r="OKO149" s="393"/>
      <c r="OKP149" s="392"/>
      <c r="OKQ149" s="395"/>
      <c r="OKR149" s="396"/>
      <c r="OKS149" s="397"/>
      <c r="OKT149" s="415"/>
      <c r="OKU149" s="393"/>
      <c r="OKV149" s="392"/>
      <c r="OKW149" s="395"/>
      <c r="OKX149" s="396"/>
      <c r="OKY149" s="397"/>
      <c r="OKZ149" s="415"/>
      <c r="OLA149" s="393"/>
      <c r="OLB149" s="392"/>
      <c r="OLC149" s="395"/>
      <c r="OLD149" s="396"/>
      <c r="OLE149" s="397"/>
      <c r="OLF149" s="415"/>
      <c r="OLG149" s="393"/>
      <c r="OLH149" s="392"/>
      <c r="OLI149" s="395"/>
      <c r="OLJ149" s="396"/>
      <c r="OLK149" s="397"/>
      <c r="OLL149" s="415"/>
      <c r="OLM149" s="393"/>
      <c r="OLN149" s="392"/>
      <c r="OLO149" s="395"/>
      <c r="OLP149" s="396"/>
      <c r="OLQ149" s="397"/>
      <c r="OLR149" s="415"/>
      <c r="OLS149" s="393"/>
      <c r="OLT149" s="392"/>
      <c r="OLU149" s="395"/>
      <c r="OLV149" s="396"/>
      <c r="OLW149" s="397"/>
      <c r="OLX149" s="415"/>
      <c r="OLY149" s="393"/>
      <c r="OLZ149" s="392"/>
      <c r="OMA149" s="395"/>
      <c r="OMB149" s="396"/>
      <c r="OMC149" s="397"/>
      <c r="OMD149" s="415"/>
      <c r="OME149" s="393"/>
      <c r="OMF149" s="392"/>
      <c r="OMG149" s="395"/>
      <c r="OMH149" s="396"/>
      <c r="OMI149" s="397"/>
      <c r="OMJ149" s="415"/>
      <c r="OMK149" s="393"/>
      <c r="OML149" s="392"/>
      <c r="OMM149" s="395"/>
      <c r="OMN149" s="396"/>
      <c r="OMO149" s="397"/>
      <c r="OMP149" s="415"/>
      <c r="OMQ149" s="393"/>
      <c r="OMR149" s="392"/>
      <c r="OMS149" s="395"/>
      <c r="OMT149" s="396"/>
      <c r="OMU149" s="397"/>
      <c r="OMV149" s="415"/>
      <c r="OMW149" s="393"/>
      <c r="OMX149" s="392"/>
      <c r="OMY149" s="395"/>
      <c r="OMZ149" s="396"/>
      <c r="ONA149" s="397"/>
      <c r="ONB149" s="415"/>
      <c r="ONC149" s="393"/>
      <c r="OND149" s="392"/>
      <c r="ONE149" s="395"/>
      <c r="ONF149" s="396"/>
      <c r="ONG149" s="397"/>
      <c r="ONH149" s="415"/>
      <c r="ONI149" s="393"/>
      <c r="ONJ149" s="392"/>
      <c r="ONK149" s="395"/>
      <c r="ONL149" s="396"/>
      <c r="ONM149" s="397"/>
      <c r="ONN149" s="415"/>
      <c r="ONO149" s="393"/>
      <c r="ONP149" s="392"/>
      <c r="ONQ149" s="395"/>
      <c r="ONR149" s="396"/>
      <c r="ONS149" s="397"/>
      <c r="ONT149" s="415"/>
      <c r="ONU149" s="393"/>
      <c r="ONV149" s="392"/>
      <c r="ONW149" s="395"/>
      <c r="ONX149" s="396"/>
      <c r="ONY149" s="397"/>
      <c r="ONZ149" s="415"/>
      <c r="OOA149" s="393"/>
      <c r="OOB149" s="392"/>
      <c r="OOC149" s="395"/>
      <c r="OOD149" s="396"/>
      <c r="OOE149" s="397"/>
      <c r="OOF149" s="415"/>
      <c r="OOG149" s="393"/>
      <c r="OOH149" s="392"/>
      <c r="OOI149" s="395"/>
      <c r="OOJ149" s="396"/>
      <c r="OOK149" s="397"/>
      <c r="OOL149" s="415"/>
      <c r="OOM149" s="393"/>
      <c r="OON149" s="392"/>
      <c r="OOO149" s="395"/>
      <c r="OOP149" s="396"/>
      <c r="OOQ149" s="397"/>
      <c r="OOR149" s="415"/>
      <c r="OOS149" s="393"/>
      <c r="OOT149" s="392"/>
      <c r="OOU149" s="395"/>
      <c r="OOV149" s="396"/>
      <c r="OOW149" s="397"/>
      <c r="OOX149" s="415"/>
      <c r="OOY149" s="393"/>
      <c r="OOZ149" s="392"/>
      <c r="OPA149" s="395"/>
      <c r="OPB149" s="396"/>
      <c r="OPC149" s="397"/>
      <c r="OPD149" s="415"/>
      <c r="OPE149" s="393"/>
      <c r="OPF149" s="392"/>
      <c r="OPG149" s="395"/>
      <c r="OPH149" s="396"/>
      <c r="OPI149" s="397"/>
      <c r="OPJ149" s="415"/>
      <c r="OPK149" s="393"/>
      <c r="OPL149" s="392"/>
      <c r="OPM149" s="395"/>
      <c r="OPN149" s="396"/>
      <c r="OPO149" s="397"/>
      <c r="OPP149" s="415"/>
      <c r="OPQ149" s="393"/>
      <c r="OPR149" s="392"/>
      <c r="OPS149" s="395"/>
      <c r="OPT149" s="396"/>
      <c r="OPU149" s="397"/>
      <c r="OPV149" s="415"/>
      <c r="OPW149" s="393"/>
      <c r="OPX149" s="392"/>
      <c r="OPY149" s="395"/>
      <c r="OPZ149" s="396"/>
      <c r="OQA149" s="397"/>
      <c r="OQB149" s="415"/>
      <c r="OQC149" s="393"/>
      <c r="OQD149" s="392"/>
      <c r="OQE149" s="395"/>
      <c r="OQF149" s="396"/>
      <c r="OQG149" s="397"/>
      <c r="OQH149" s="415"/>
      <c r="OQI149" s="393"/>
      <c r="OQJ149" s="392"/>
      <c r="OQK149" s="395"/>
      <c r="OQL149" s="396"/>
      <c r="OQM149" s="397"/>
      <c r="OQN149" s="415"/>
      <c r="OQO149" s="393"/>
      <c r="OQP149" s="392"/>
      <c r="OQQ149" s="395"/>
      <c r="OQR149" s="396"/>
      <c r="OQS149" s="397"/>
      <c r="OQT149" s="415"/>
      <c r="OQU149" s="393"/>
      <c r="OQV149" s="392"/>
      <c r="OQW149" s="395"/>
      <c r="OQX149" s="396"/>
      <c r="OQY149" s="397"/>
      <c r="OQZ149" s="415"/>
      <c r="ORA149" s="393"/>
      <c r="ORB149" s="392"/>
      <c r="ORC149" s="395"/>
      <c r="ORD149" s="396"/>
      <c r="ORE149" s="397"/>
      <c r="ORF149" s="415"/>
      <c r="ORG149" s="393"/>
      <c r="ORH149" s="392"/>
      <c r="ORI149" s="395"/>
      <c r="ORJ149" s="396"/>
      <c r="ORK149" s="397"/>
      <c r="ORL149" s="415"/>
      <c r="ORM149" s="393"/>
      <c r="ORN149" s="392"/>
      <c r="ORO149" s="395"/>
      <c r="ORP149" s="396"/>
      <c r="ORQ149" s="397"/>
      <c r="ORR149" s="415"/>
      <c r="ORS149" s="393"/>
      <c r="ORT149" s="392"/>
      <c r="ORU149" s="395"/>
      <c r="ORV149" s="396"/>
      <c r="ORW149" s="397"/>
      <c r="ORX149" s="415"/>
      <c r="ORY149" s="393"/>
      <c r="ORZ149" s="392"/>
      <c r="OSA149" s="395"/>
      <c r="OSB149" s="396"/>
      <c r="OSC149" s="397"/>
      <c r="OSD149" s="415"/>
      <c r="OSE149" s="393"/>
      <c r="OSF149" s="392"/>
      <c r="OSG149" s="395"/>
      <c r="OSH149" s="396"/>
      <c r="OSI149" s="397"/>
      <c r="OSJ149" s="415"/>
      <c r="OSK149" s="393"/>
      <c r="OSL149" s="392"/>
      <c r="OSM149" s="395"/>
      <c r="OSN149" s="396"/>
      <c r="OSO149" s="397"/>
      <c r="OSP149" s="415"/>
      <c r="OSQ149" s="393"/>
      <c r="OSR149" s="392"/>
      <c r="OSS149" s="395"/>
      <c r="OST149" s="396"/>
      <c r="OSU149" s="397"/>
      <c r="OSV149" s="415"/>
      <c r="OSW149" s="393"/>
      <c r="OSX149" s="392"/>
      <c r="OSY149" s="395"/>
      <c r="OSZ149" s="396"/>
      <c r="OTA149" s="397"/>
      <c r="OTB149" s="415"/>
      <c r="OTC149" s="393"/>
      <c r="OTD149" s="392"/>
      <c r="OTE149" s="395"/>
      <c r="OTF149" s="396"/>
      <c r="OTG149" s="397"/>
      <c r="OTH149" s="415"/>
      <c r="OTI149" s="393"/>
      <c r="OTJ149" s="392"/>
      <c r="OTK149" s="395"/>
      <c r="OTL149" s="396"/>
      <c r="OTM149" s="397"/>
      <c r="OTN149" s="415"/>
      <c r="OTO149" s="393"/>
      <c r="OTP149" s="392"/>
      <c r="OTQ149" s="395"/>
      <c r="OTR149" s="396"/>
      <c r="OTS149" s="397"/>
      <c r="OTT149" s="415"/>
      <c r="OTU149" s="393"/>
      <c r="OTV149" s="392"/>
      <c r="OTW149" s="395"/>
      <c r="OTX149" s="396"/>
      <c r="OTY149" s="397"/>
      <c r="OTZ149" s="415"/>
      <c r="OUA149" s="393"/>
      <c r="OUB149" s="392"/>
      <c r="OUC149" s="395"/>
      <c r="OUD149" s="396"/>
      <c r="OUE149" s="397"/>
      <c r="OUF149" s="415"/>
      <c r="OUG149" s="393"/>
      <c r="OUH149" s="392"/>
      <c r="OUI149" s="395"/>
      <c r="OUJ149" s="396"/>
      <c r="OUK149" s="397"/>
      <c r="OUL149" s="415"/>
      <c r="OUM149" s="393"/>
      <c r="OUN149" s="392"/>
      <c r="OUO149" s="395"/>
      <c r="OUP149" s="396"/>
      <c r="OUQ149" s="397"/>
      <c r="OUR149" s="415"/>
      <c r="OUS149" s="393"/>
      <c r="OUT149" s="392"/>
      <c r="OUU149" s="395"/>
      <c r="OUV149" s="396"/>
      <c r="OUW149" s="397"/>
      <c r="OUX149" s="415"/>
      <c r="OUY149" s="393"/>
      <c r="OUZ149" s="392"/>
      <c r="OVA149" s="395"/>
      <c r="OVB149" s="396"/>
      <c r="OVC149" s="397"/>
      <c r="OVD149" s="415"/>
      <c r="OVE149" s="393"/>
      <c r="OVF149" s="392"/>
      <c r="OVG149" s="395"/>
      <c r="OVH149" s="396"/>
      <c r="OVI149" s="397"/>
      <c r="OVJ149" s="415"/>
      <c r="OVK149" s="393"/>
      <c r="OVL149" s="392"/>
      <c r="OVM149" s="395"/>
      <c r="OVN149" s="396"/>
      <c r="OVO149" s="397"/>
      <c r="OVP149" s="415"/>
      <c r="OVQ149" s="393"/>
      <c r="OVR149" s="392"/>
      <c r="OVS149" s="395"/>
      <c r="OVT149" s="396"/>
      <c r="OVU149" s="397"/>
      <c r="OVV149" s="415"/>
      <c r="OVW149" s="393"/>
      <c r="OVX149" s="392"/>
      <c r="OVY149" s="395"/>
      <c r="OVZ149" s="396"/>
      <c r="OWA149" s="397"/>
      <c r="OWB149" s="415"/>
      <c r="OWC149" s="393"/>
      <c r="OWD149" s="392"/>
      <c r="OWE149" s="395"/>
      <c r="OWF149" s="396"/>
      <c r="OWG149" s="397"/>
      <c r="OWH149" s="415"/>
      <c r="OWI149" s="393"/>
      <c r="OWJ149" s="392"/>
      <c r="OWK149" s="395"/>
      <c r="OWL149" s="396"/>
      <c r="OWM149" s="397"/>
      <c r="OWN149" s="415"/>
      <c r="OWO149" s="393"/>
      <c r="OWP149" s="392"/>
      <c r="OWQ149" s="395"/>
      <c r="OWR149" s="396"/>
      <c r="OWS149" s="397"/>
      <c r="OWT149" s="415"/>
      <c r="OWU149" s="393"/>
      <c r="OWV149" s="392"/>
      <c r="OWW149" s="395"/>
      <c r="OWX149" s="396"/>
      <c r="OWY149" s="397"/>
      <c r="OWZ149" s="415"/>
      <c r="OXA149" s="393"/>
      <c r="OXB149" s="392"/>
      <c r="OXC149" s="395"/>
      <c r="OXD149" s="396"/>
      <c r="OXE149" s="397"/>
      <c r="OXF149" s="415"/>
      <c r="OXG149" s="393"/>
      <c r="OXH149" s="392"/>
      <c r="OXI149" s="395"/>
      <c r="OXJ149" s="396"/>
      <c r="OXK149" s="397"/>
      <c r="OXL149" s="415"/>
      <c r="OXM149" s="393"/>
      <c r="OXN149" s="392"/>
      <c r="OXO149" s="395"/>
      <c r="OXP149" s="396"/>
      <c r="OXQ149" s="397"/>
      <c r="OXR149" s="415"/>
      <c r="OXS149" s="393"/>
      <c r="OXT149" s="392"/>
      <c r="OXU149" s="395"/>
      <c r="OXV149" s="396"/>
      <c r="OXW149" s="397"/>
      <c r="OXX149" s="415"/>
      <c r="OXY149" s="393"/>
      <c r="OXZ149" s="392"/>
      <c r="OYA149" s="395"/>
      <c r="OYB149" s="396"/>
      <c r="OYC149" s="397"/>
      <c r="OYD149" s="415"/>
      <c r="OYE149" s="393"/>
      <c r="OYF149" s="392"/>
      <c r="OYG149" s="395"/>
      <c r="OYH149" s="396"/>
      <c r="OYI149" s="397"/>
      <c r="OYJ149" s="415"/>
      <c r="OYK149" s="393"/>
      <c r="OYL149" s="392"/>
      <c r="OYM149" s="395"/>
      <c r="OYN149" s="396"/>
      <c r="OYO149" s="397"/>
      <c r="OYP149" s="415"/>
      <c r="OYQ149" s="393"/>
      <c r="OYR149" s="392"/>
      <c r="OYS149" s="395"/>
      <c r="OYT149" s="396"/>
      <c r="OYU149" s="397"/>
      <c r="OYV149" s="415"/>
      <c r="OYW149" s="393"/>
      <c r="OYX149" s="392"/>
      <c r="OYY149" s="395"/>
      <c r="OYZ149" s="396"/>
      <c r="OZA149" s="397"/>
      <c r="OZB149" s="415"/>
      <c r="OZC149" s="393"/>
      <c r="OZD149" s="392"/>
      <c r="OZE149" s="395"/>
      <c r="OZF149" s="396"/>
      <c r="OZG149" s="397"/>
      <c r="OZH149" s="415"/>
      <c r="OZI149" s="393"/>
      <c r="OZJ149" s="392"/>
      <c r="OZK149" s="395"/>
      <c r="OZL149" s="396"/>
      <c r="OZM149" s="397"/>
      <c r="OZN149" s="415"/>
      <c r="OZO149" s="393"/>
      <c r="OZP149" s="392"/>
      <c r="OZQ149" s="395"/>
      <c r="OZR149" s="396"/>
      <c r="OZS149" s="397"/>
      <c r="OZT149" s="415"/>
      <c r="OZU149" s="393"/>
      <c r="OZV149" s="392"/>
      <c r="OZW149" s="395"/>
      <c r="OZX149" s="396"/>
      <c r="OZY149" s="397"/>
      <c r="OZZ149" s="415"/>
      <c r="PAA149" s="393"/>
      <c r="PAB149" s="392"/>
      <c r="PAC149" s="395"/>
      <c r="PAD149" s="396"/>
      <c r="PAE149" s="397"/>
      <c r="PAF149" s="415"/>
      <c r="PAG149" s="393"/>
      <c r="PAH149" s="392"/>
      <c r="PAI149" s="395"/>
      <c r="PAJ149" s="396"/>
      <c r="PAK149" s="397"/>
      <c r="PAL149" s="415"/>
      <c r="PAM149" s="393"/>
      <c r="PAN149" s="392"/>
      <c r="PAO149" s="395"/>
      <c r="PAP149" s="396"/>
      <c r="PAQ149" s="397"/>
      <c r="PAR149" s="415"/>
      <c r="PAS149" s="393"/>
      <c r="PAT149" s="392"/>
      <c r="PAU149" s="395"/>
      <c r="PAV149" s="396"/>
      <c r="PAW149" s="397"/>
      <c r="PAX149" s="415"/>
      <c r="PAY149" s="393"/>
      <c r="PAZ149" s="392"/>
      <c r="PBA149" s="395"/>
      <c r="PBB149" s="396"/>
      <c r="PBC149" s="397"/>
      <c r="PBD149" s="415"/>
      <c r="PBE149" s="393"/>
      <c r="PBF149" s="392"/>
      <c r="PBG149" s="395"/>
      <c r="PBH149" s="396"/>
      <c r="PBI149" s="397"/>
      <c r="PBJ149" s="415"/>
      <c r="PBK149" s="393"/>
      <c r="PBL149" s="392"/>
      <c r="PBM149" s="395"/>
      <c r="PBN149" s="396"/>
      <c r="PBO149" s="397"/>
      <c r="PBP149" s="415"/>
      <c r="PBQ149" s="393"/>
      <c r="PBR149" s="392"/>
      <c r="PBS149" s="395"/>
      <c r="PBT149" s="396"/>
      <c r="PBU149" s="397"/>
      <c r="PBV149" s="415"/>
      <c r="PBW149" s="393"/>
      <c r="PBX149" s="392"/>
      <c r="PBY149" s="395"/>
      <c r="PBZ149" s="396"/>
      <c r="PCA149" s="397"/>
      <c r="PCB149" s="415"/>
      <c r="PCC149" s="393"/>
      <c r="PCD149" s="392"/>
      <c r="PCE149" s="395"/>
      <c r="PCF149" s="396"/>
      <c r="PCG149" s="397"/>
      <c r="PCH149" s="415"/>
      <c r="PCI149" s="393"/>
      <c r="PCJ149" s="392"/>
      <c r="PCK149" s="395"/>
      <c r="PCL149" s="396"/>
      <c r="PCM149" s="397"/>
      <c r="PCN149" s="415"/>
      <c r="PCO149" s="393"/>
      <c r="PCP149" s="392"/>
      <c r="PCQ149" s="395"/>
      <c r="PCR149" s="396"/>
      <c r="PCS149" s="397"/>
      <c r="PCT149" s="415"/>
      <c r="PCU149" s="393"/>
      <c r="PCV149" s="392"/>
      <c r="PCW149" s="395"/>
      <c r="PCX149" s="396"/>
      <c r="PCY149" s="397"/>
      <c r="PCZ149" s="415"/>
      <c r="PDA149" s="393"/>
      <c r="PDB149" s="392"/>
      <c r="PDC149" s="395"/>
      <c r="PDD149" s="396"/>
      <c r="PDE149" s="397"/>
      <c r="PDF149" s="415"/>
      <c r="PDG149" s="393"/>
      <c r="PDH149" s="392"/>
      <c r="PDI149" s="395"/>
      <c r="PDJ149" s="396"/>
      <c r="PDK149" s="397"/>
      <c r="PDL149" s="415"/>
      <c r="PDM149" s="393"/>
      <c r="PDN149" s="392"/>
      <c r="PDO149" s="395"/>
      <c r="PDP149" s="396"/>
      <c r="PDQ149" s="397"/>
      <c r="PDR149" s="415"/>
      <c r="PDS149" s="393"/>
      <c r="PDT149" s="392"/>
      <c r="PDU149" s="395"/>
      <c r="PDV149" s="396"/>
      <c r="PDW149" s="397"/>
      <c r="PDX149" s="415"/>
      <c r="PDY149" s="393"/>
      <c r="PDZ149" s="392"/>
      <c r="PEA149" s="395"/>
      <c r="PEB149" s="396"/>
      <c r="PEC149" s="397"/>
      <c r="PED149" s="415"/>
      <c r="PEE149" s="393"/>
      <c r="PEF149" s="392"/>
      <c r="PEG149" s="395"/>
      <c r="PEH149" s="396"/>
      <c r="PEI149" s="397"/>
      <c r="PEJ149" s="415"/>
      <c r="PEK149" s="393"/>
      <c r="PEL149" s="392"/>
      <c r="PEM149" s="395"/>
      <c r="PEN149" s="396"/>
      <c r="PEO149" s="397"/>
      <c r="PEP149" s="415"/>
      <c r="PEQ149" s="393"/>
      <c r="PER149" s="392"/>
      <c r="PES149" s="395"/>
      <c r="PET149" s="396"/>
      <c r="PEU149" s="397"/>
      <c r="PEV149" s="415"/>
      <c r="PEW149" s="393"/>
      <c r="PEX149" s="392"/>
      <c r="PEY149" s="395"/>
      <c r="PEZ149" s="396"/>
      <c r="PFA149" s="397"/>
      <c r="PFB149" s="415"/>
      <c r="PFC149" s="393"/>
      <c r="PFD149" s="392"/>
      <c r="PFE149" s="395"/>
      <c r="PFF149" s="396"/>
      <c r="PFG149" s="397"/>
      <c r="PFH149" s="415"/>
      <c r="PFI149" s="393"/>
      <c r="PFJ149" s="392"/>
      <c r="PFK149" s="395"/>
      <c r="PFL149" s="396"/>
      <c r="PFM149" s="397"/>
      <c r="PFN149" s="415"/>
      <c r="PFO149" s="393"/>
      <c r="PFP149" s="392"/>
      <c r="PFQ149" s="395"/>
      <c r="PFR149" s="396"/>
      <c r="PFS149" s="397"/>
      <c r="PFT149" s="415"/>
      <c r="PFU149" s="393"/>
      <c r="PFV149" s="392"/>
      <c r="PFW149" s="395"/>
      <c r="PFX149" s="396"/>
      <c r="PFY149" s="397"/>
      <c r="PFZ149" s="415"/>
      <c r="PGA149" s="393"/>
      <c r="PGB149" s="392"/>
      <c r="PGC149" s="395"/>
      <c r="PGD149" s="396"/>
      <c r="PGE149" s="397"/>
      <c r="PGF149" s="415"/>
      <c r="PGG149" s="393"/>
      <c r="PGH149" s="392"/>
      <c r="PGI149" s="395"/>
      <c r="PGJ149" s="396"/>
      <c r="PGK149" s="397"/>
      <c r="PGL149" s="415"/>
      <c r="PGM149" s="393"/>
      <c r="PGN149" s="392"/>
      <c r="PGO149" s="395"/>
      <c r="PGP149" s="396"/>
      <c r="PGQ149" s="397"/>
      <c r="PGR149" s="415"/>
      <c r="PGS149" s="393"/>
      <c r="PGT149" s="392"/>
      <c r="PGU149" s="395"/>
      <c r="PGV149" s="396"/>
      <c r="PGW149" s="397"/>
      <c r="PGX149" s="415"/>
      <c r="PGY149" s="393"/>
      <c r="PGZ149" s="392"/>
      <c r="PHA149" s="395"/>
      <c r="PHB149" s="396"/>
      <c r="PHC149" s="397"/>
      <c r="PHD149" s="415"/>
      <c r="PHE149" s="393"/>
      <c r="PHF149" s="392"/>
      <c r="PHG149" s="395"/>
      <c r="PHH149" s="396"/>
      <c r="PHI149" s="397"/>
      <c r="PHJ149" s="415"/>
      <c r="PHK149" s="393"/>
      <c r="PHL149" s="392"/>
      <c r="PHM149" s="395"/>
      <c r="PHN149" s="396"/>
      <c r="PHO149" s="397"/>
      <c r="PHP149" s="415"/>
      <c r="PHQ149" s="393"/>
      <c r="PHR149" s="392"/>
      <c r="PHS149" s="395"/>
      <c r="PHT149" s="396"/>
      <c r="PHU149" s="397"/>
      <c r="PHV149" s="415"/>
      <c r="PHW149" s="393"/>
      <c r="PHX149" s="392"/>
      <c r="PHY149" s="395"/>
      <c r="PHZ149" s="396"/>
      <c r="PIA149" s="397"/>
      <c r="PIB149" s="415"/>
      <c r="PIC149" s="393"/>
      <c r="PID149" s="392"/>
      <c r="PIE149" s="395"/>
      <c r="PIF149" s="396"/>
      <c r="PIG149" s="397"/>
      <c r="PIH149" s="415"/>
      <c r="PII149" s="393"/>
      <c r="PIJ149" s="392"/>
      <c r="PIK149" s="395"/>
      <c r="PIL149" s="396"/>
      <c r="PIM149" s="397"/>
      <c r="PIN149" s="415"/>
      <c r="PIO149" s="393"/>
      <c r="PIP149" s="392"/>
      <c r="PIQ149" s="395"/>
      <c r="PIR149" s="396"/>
      <c r="PIS149" s="397"/>
      <c r="PIT149" s="415"/>
      <c r="PIU149" s="393"/>
      <c r="PIV149" s="392"/>
      <c r="PIW149" s="395"/>
      <c r="PIX149" s="396"/>
      <c r="PIY149" s="397"/>
      <c r="PIZ149" s="415"/>
      <c r="PJA149" s="393"/>
      <c r="PJB149" s="392"/>
      <c r="PJC149" s="395"/>
      <c r="PJD149" s="396"/>
      <c r="PJE149" s="397"/>
      <c r="PJF149" s="415"/>
      <c r="PJG149" s="393"/>
      <c r="PJH149" s="392"/>
      <c r="PJI149" s="395"/>
      <c r="PJJ149" s="396"/>
      <c r="PJK149" s="397"/>
      <c r="PJL149" s="415"/>
      <c r="PJM149" s="393"/>
      <c r="PJN149" s="392"/>
      <c r="PJO149" s="395"/>
      <c r="PJP149" s="396"/>
      <c r="PJQ149" s="397"/>
      <c r="PJR149" s="415"/>
      <c r="PJS149" s="393"/>
      <c r="PJT149" s="392"/>
      <c r="PJU149" s="395"/>
      <c r="PJV149" s="396"/>
      <c r="PJW149" s="397"/>
      <c r="PJX149" s="415"/>
      <c r="PJY149" s="393"/>
      <c r="PJZ149" s="392"/>
      <c r="PKA149" s="395"/>
      <c r="PKB149" s="396"/>
      <c r="PKC149" s="397"/>
      <c r="PKD149" s="415"/>
      <c r="PKE149" s="393"/>
      <c r="PKF149" s="392"/>
      <c r="PKG149" s="395"/>
      <c r="PKH149" s="396"/>
      <c r="PKI149" s="397"/>
      <c r="PKJ149" s="415"/>
      <c r="PKK149" s="393"/>
      <c r="PKL149" s="392"/>
      <c r="PKM149" s="395"/>
      <c r="PKN149" s="396"/>
      <c r="PKO149" s="397"/>
      <c r="PKP149" s="415"/>
      <c r="PKQ149" s="393"/>
      <c r="PKR149" s="392"/>
      <c r="PKS149" s="395"/>
      <c r="PKT149" s="396"/>
      <c r="PKU149" s="397"/>
      <c r="PKV149" s="415"/>
      <c r="PKW149" s="393"/>
      <c r="PKX149" s="392"/>
      <c r="PKY149" s="395"/>
      <c r="PKZ149" s="396"/>
      <c r="PLA149" s="397"/>
      <c r="PLB149" s="415"/>
      <c r="PLC149" s="393"/>
      <c r="PLD149" s="392"/>
      <c r="PLE149" s="395"/>
      <c r="PLF149" s="396"/>
      <c r="PLG149" s="397"/>
      <c r="PLH149" s="415"/>
      <c r="PLI149" s="393"/>
      <c r="PLJ149" s="392"/>
      <c r="PLK149" s="395"/>
      <c r="PLL149" s="396"/>
      <c r="PLM149" s="397"/>
      <c r="PLN149" s="415"/>
      <c r="PLO149" s="393"/>
      <c r="PLP149" s="392"/>
      <c r="PLQ149" s="395"/>
      <c r="PLR149" s="396"/>
      <c r="PLS149" s="397"/>
      <c r="PLT149" s="415"/>
      <c r="PLU149" s="393"/>
      <c r="PLV149" s="392"/>
      <c r="PLW149" s="395"/>
      <c r="PLX149" s="396"/>
      <c r="PLY149" s="397"/>
      <c r="PLZ149" s="415"/>
      <c r="PMA149" s="393"/>
      <c r="PMB149" s="392"/>
      <c r="PMC149" s="395"/>
      <c r="PMD149" s="396"/>
      <c r="PME149" s="397"/>
      <c r="PMF149" s="415"/>
      <c r="PMG149" s="393"/>
      <c r="PMH149" s="392"/>
      <c r="PMI149" s="395"/>
      <c r="PMJ149" s="396"/>
      <c r="PMK149" s="397"/>
      <c r="PML149" s="415"/>
      <c r="PMM149" s="393"/>
      <c r="PMN149" s="392"/>
      <c r="PMO149" s="395"/>
      <c r="PMP149" s="396"/>
      <c r="PMQ149" s="397"/>
      <c r="PMR149" s="415"/>
      <c r="PMS149" s="393"/>
      <c r="PMT149" s="392"/>
      <c r="PMU149" s="395"/>
      <c r="PMV149" s="396"/>
      <c r="PMW149" s="397"/>
      <c r="PMX149" s="415"/>
      <c r="PMY149" s="393"/>
      <c r="PMZ149" s="392"/>
      <c r="PNA149" s="395"/>
      <c r="PNB149" s="396"/>
      <c r="PNC149" s="397"/>
      <c r="PND149" s="415"/>
      <c r="PNE149" s="393"/>
      <c r="PNF149" s="392"/>
      <c r="PNG149" s="395"/>
      <c r="PNH149" s="396"/>
      <c r="PNI149" s="397"/>
      <c r="PNJ149" s="415"/>
      <c r="PNK149" s="393"/>
      <c r="PNL149" s="392"/>
      <c r="PNM149" s="395"/>
      <c r="PNN149" s="396"/>
      <c r="PNO149" s="397"/>
      <c r="PNP149" s="415"/>
      <c r="PNQ149" s="393"/>
      <c r="PNR149" s="392"/>
      <c r="PNS149" s="395"/>
      <c r="PNT149" s="396"/>
      <c r="PNU149" s="397"/>
      <c r="PNV149" s="415"/>
      <c r="PNW149" s="393"/>
      <c r="PNX149" s="392"/>
      <c r="PNY149" s="395"/>
      <c r="PNZ149" s="396"/>
      <c r="POA149" s="397"/>
      <c r="POB149" s="415"/>
      <c r="POC149" s="393"/>
      <c r="POD149" s="392"/>
      <c r="POE149" s="395"/>
      <c r="POF149" s="396"/>
      <c r="POG149" s="397"/>
      <c r="POH149" s="415"/>
      <c r="POI149" s="393"/>
      <c r="POJ149" s="392"/>
      <c r="POK149" s="395"/>
      <c r="POL149" s="396"/>
      <c r="POM149" s="397"/>
      <c r="PON149" s="415"/>
      <c r="POO149" s="393"/>
      <c r="POP149" s="392"/>
      <c r="POQ149" s="395"/>
      <c r="POR149" s="396"/>
      <c r="POS149" s="397"/>
      <c r="POT149" s="415"/>
      <c r="POU149" s="393"/>
      <c r="POV149" s="392"/>
      <c r="POW149" s="395"/>
      <c r="POX149" s="396"/>
      <c r="POY149" s="397"/>
      <c r="POZ149" s="415"/>
      <c r="PPA149" s="393"/>
      <c r="PPB149" s="392"/>
      <c r="PPC149" s="395"/>
      <c r="PPD149" s="396"/>
      <c r="PPE149" s="397"/>
      <c r="PPF149" s="415"/>
      <c r="PPG149" s="393"/>
      <c r="PPH149" s="392"/>
      <c r="PPI149" s="395"/>
      <c r="PPJ149" s="396"/>
      <c r="PPK149" s="397"/>
      <c r="PPL149" s="415"/>
      <c r="PPM149" s="393"/>
      <c r="PPN149" s="392"/>
      <c r="PPO149" s="395"/>
      <c r="PPP149" s="396"/>
      <c r="PPQ149" s="397"/>
      <c r="PPR149" s="415"/>
      <c r="PPS149" s="393"/>
      <c r="PPT149" s="392"/>
      <c r="PPU149" s="395"/>
      <c r="PPV149" s="396"/>
      <c r="PPW149" s="397"/>
      <c r="PPX149" s="415"/>
      <c r="PPY149" s="393"/>
      <c r="PPZ149" s="392"/>
      <c r="PQA149" s="395"/>
      <c r="PQB149" s="396"/>
      <c r="PQC149" s="397"/>
      <c r="PQD149" s="415"/>
      <c r="PQE149" s="393"/>
      <c r="PQF149" s="392"/>
      <c r="PQG149" s="395"/>
      <c r="PQH149" s="396"/>
      <c r="PQI149" s="397"/>
      <c r="PQJ149" s="415"/>
      <c r="PQK149" s="393"/>
      <c r="PQL149" s="392"/>
      <c r="PQM149" s="395"/>
      <c r="PQN149" s="396"/>
      <c r="PQO149" s="397"/>
      <c r="PQP149" s="415"/>
      <c r="PQQ149" s="393"/>
      <c r="PQR149" s="392"/>
      <c r="PQS149" s="395"/>
      <c r="PQT149" s="396"/>
      <c r="PQU149" s="397"/>
      <c r="PQV149" s="415"/>
      <c r="PQW149" s="393"/>
      <c r="PQX149" s="392"/>
      <c r="PQY149" s="395"/>
      <c r="PQZ149" s="396"/>
      <c r="PRA149" s="397"/>
      <c r="PRB149" s="415"/>
      <c r="PRC149" s="393"/>
      <c r="PRD149" s="392"/>
      <c r="PRE149" s="395"/>
      <c r="PRF149" s="396"/>
      <c r="PRG149" s="397"/>
      <c r="PRH149" s="415"/>
      <c r="PRI149" s="393"/>
      <c r="PRJ149" s="392"/>
      <c r="PRK149" s="395"/>
      <c r="PRL149" s="396"/>
      <c r="PRM149" s="397"/>
      <c r="PRN149" s="415"/>
      <c r="PRO149" s="393"/>
      <c r="PRP149" s="392"/>
      <c r="PRQ149" s="395"/>
      <c r="PRR149" s="396"/>
      <c r="PRS149" s="397"/>
      <c r="PRT149" s="415"/>
      <c r="PRU149" s="393"/>
      <c r="PRV149" s="392"/>
      <c r="PRW149" s="395"/>
      <c r="PRX149" s="396"/>
      <c r="PRY149" s="397"/>
      <c r="PRZ149" s="415"/>
      <c r="PSA149" s="393"/>
      <c r="PSB149" s="392"/>
      <c r="PSC149" s="395"/>
      <c r="PSD149" s="396"/>
      <c r="PSE149" s="397"/>
      <c r="PSF149" s="415"/>
      <c r="PSG149" s="393"/>
      <c r="PSH149" s="392"/>
      <c r="PSI149" s="395"/>
      <c r="PSJ149" s="396"/>
      <c r="PSK149" s="397"/>
      <c r="PSL149" s="415"/>
      <c r="PSM149" s="393"/>
      <c r="PSN149" s="392"/>
      <c r="PSO149" s="395"/>
      <c r="PSP149" s="396"/>
      <c r="PSQ149" s="397"/>
      <c r="PSR149" s="415"/>
      <c r="PSS149" s="393"/>
      <c r="PST149" s="392"/>
      <c r="PSU149" s="395"/>
      <c r="PSV149" s="396"/>
      <c r="PSW149" s="397"/>
      <c r="PSX149" s="415"/>
      <c r="PSY149" s="393"/>
      <c r="PSZ149" s="392"/>
      <c r="PTA149" s="395"/>
      <c r="PTB149" s="396"/>
      <c r="PTC149" s="397"/>
      <c r="PTD149" s="415"/>
      <c r="PTE149" s="393"/>
      <c r="PTF149" s="392"/>
      <c r="PTG149" s="395"/>
      <c r="PTH149" s="396"/>
      <c r="PTI149" s="397"/>
      <c r="PTJ149" s="415"/>
      <c r="PTK149" s="393"/>
      <c r="PTL149" s="392"/>
      <c r="PTM149" s="395"/>
      <c r="PTN149" s="396"/>
      <c r="PTO149" s="397"/>
      <c r="PTP149" s="415"/>
      <c r="PTQ149" s="393"/>
      <c r="PTR149" s="392"/>
      <c r="PTS149" s="395"/>
      <c r="PTT149" s="396"/>
      <c r="PTU149" s="397"/>
      <c r="PTV149" s="415"/>
      <c r="PTW149" s="393"/>
      <c r="PTX149" s="392"/>
      <c r="PTY149" s="395"/>
      <c r="PTZ149" s="396"/>
      <c r="PUA149" s="397"/>
      <c r="PUB149" s="415"/>
      <c r="PUC149" s="393"/>
      <c r="PUD149" s="392"/>
      <c r="PUE149" s="395"/>
      <c r="PUF149" s="396"/>
      <c r="PUG149" s="397"/>
      <c r="PUH149" s="415"/>
      <c r="PUI149" s="393"/>
      <c r="PUJ149" s="392"/>
      <c r="PUK149" s="395"/>
      <c r="PUL149" s="396"/>
      <c r="PUM149" s="397"/>
      <c r="PUN149" s="415"/>
      <c r="PUO149" s="393"/>
      <c r="PUP149" s="392"/>
      <c r="PUQ149" s="395"/>
      <c r="PUR149" s="396"/>
      <c r="PUS149" s="397"/>
      <c r="PUT149" s="415"/>
      <c r="PUU149" s="393"/>
      <c r="PUV149" s="392"/>
      <c r="PUW149" s="395"/>
      <c r="PUX149" s="396"/>
      <c r="PUY149" s="397"/>
      <c r="PUZ149" s="415"/>
      <c r="PVA149" s="393"/>
      <c r="PVB149" s="392"/>
      <c r="PVC149" s="395"/>
      <c r="PVD149" s="396"/>
      <c r="PVE149" s="397"/>
      <c r="PVF149" s="415"/>
      <c r="PVG149" s="393"/>
      <c r="PVH149" s="392"/>
      <c r="PVI149" s="395"/>
      <c r="PVJ149" s="396"/>
      <c r="PVK149" s="397"/>
      <c r="PVL149" s="415"/>
      <c r="PVM149" s="393"/>
      <c r="PVN149" s="392"/>
      <c r="PVO149" s="395"/>
      <c r="PVP149" s="396"/>
      <c r="PVQ149" s="397"/>
      <c r="PVR149" s="415"/>
      <c r="PVS149" s="393"/>
      <c r="PVT149" s="392"/>
      <c r="PVU149" s="395"/>
      <c r="PVV149" s="396"/>
      <c r="PVW149" s="397"/>
      <c r="PVX149" s="415"/>
      <c r="PVY149" s="393"/>
      <c r="PVZ149" s="392"/>
      <c r="PWA149" s="395"/>
      <c r="PWB149" s="396"/>
      <c r="PWC149" s="397"/>
      <c r="PWD149" s="415"/>
      <c r="PWE149" s="393"/>
      <c r="PWF149" s="392"/>
      <c r="PWG149" s="395"/>
      <c r="PWH149" s="396"/>
      <c r="PWI149" s="397"/>
      <c r="PWJ149" s="415"/>
      <c r="PWK149" s="393"/>
      <c r="PWL149" s="392"/>
      <c r="PWM149" s="395"/>
      <c r="PWN149" s="396"/>
      <c r="PWO149" s="397"/>
      <c r="PWP149" s="415"/>
      <c r="PWQ149" s="393"/>
      <c r="PWR149" s="392"/>
      <c r="PWS149" s="395"/>
      <c r="PWT149" s="396"/>
      <c r="PWU149" s="397"/>
      <c r="PWV149" s="415"/>
      <c r="PWW149" s="393"/>
      <c r="PWX149" s="392"/>
      <c r="PWY149" s="395"/>
      <c r="PWZ149" s="396"/>
      <c r="PXA149" s="397"/>
      <c r="PXB149" s="415"/>
      <c r="PXC149" s="393"/>
      <c r="PXD149" s="392"/>
      <c r="PXE149" s="395"/>
      <c r="PXF149" s="396"/>
      <c r="PXG149" s="397"/>
      <c r="PXH149" s="415"/>
      <c r="PXI149" s="393"/>
      <c r="PXJ149" s="392"/>
      <c r="PXK149" s="395"/>
      <c r="PXL149" s="396"/>
      <c r="PXM149" s="397"/>
      <c r="PXN149" s="415"/>
      <c r="PXO149" s="393"/>
      <c r="PXP149" s="392"/>
      <c r="PXQ149" s="395"/>
      <c r="PXR149" s="396"/>
      <c r="PXS149" s="397"/>
      <c r="PXT149" s="415"/>
      <c r="PXU149" s="393"/>
      <c r="PXV149" s="392"/>
      <c r="PXW149" s="395"/>
      <c r="PXX149" s="396"/>
      <c r="PXY149" s="397"/>
      <c r="PXZ149" s="415"/>
      <c r="PYA149" s="393"/>
      <c r="PYB149" s="392"/>
      <c r="PYC149" s="395"/>
      <c r="PYD149" s="396"/>
      <c r="PYE149" s="397"/>
      <c r="PYF149" s="415"/>
      <c r="PYG149" s="393"/>
      <c r="PYH149" s="392"/>
      <c r="PYI149" s="395"/>
      <c r="PYJ149" s="396"/>
      <c r="PYK149" s="397"/>
      <c r="PYL149" s="415"/>
      <c r="PYM149" s="393"/>
      <c r="PYN149" s="392"/>
      <c r="PYO149" s="395"/>
      <c r="PYP149" s="396"/>
      <c r="PYQ149" s="397"/>
      <c r="PYR149" s="415"/>
      <c r="PYS149" s="393"/>
      <c r="PYT149" s="392"/>
      <c r="PYU149" s="395"/>
      <c r="PYV149" s="396"/>
      <c r="PYW149" s="397"/>
      <c r="PYX149" s="415"/>
      <c r="PYY149" s="393"/>
      <c r="PYZ149" s="392"/>
      <c r="PZA149" s="395"/>
      <c r="PZB149" s="396"/>
      <c r="PZC149" s="397"/>
      <c r="PZD149" s="415"/>
      <c r="PZE149" s="393"/>
      <c r="PZF149" s="392"/>
      <c r="PZG149" s="395"/>
      <c r="PZH149" s="396"/>
      <c r="PZI149" s="397"/>
      <c r="PZJ149" s="415"/>
      <c r="PZK149" s="393"/>
      <c r="PZL149" s="392"/>
      <c r="PZM149" s="395"/>
      <c r="PZN149" s="396"/>
      <c r="PZO149" s="397"/>
      <c r="PZP149" s="415"/>
      <c r="PZQ149" s="393"/>
      <c r="PZR149" s="392"/>
      <c r="PZS149" s="395"/>
      <c r="PZT149" s="396"/>
      <c r="PZU149" s="397"/>
      <c r="PZV149" s="415"/>
      <c r="PZW149" s="393"/>
      <c r="PZX149" s="392"/>
      <c r="PZY149" s="395"/>
      <c r="PZZ149" s="396"/>
      <c r="QAA149" s="397"/>
      <c r="QAB149" s="415"/>
      <c r="QAC149" s="393"/>
      <c r="QAD149" s="392"/>
      <c r="QAE149" s="395"/>
      <c r="QAF149" s="396"/>
      <c r="QAG149" s="397"/>
      <c r="QAH149" s="415"/>
      <c r="QAI149" s="393"/>
      <c r="QAJ149" s="392"/>
      <c r="QAK149" s="395"/>
      <c r="QAL149" s="396"/>
      <c r="QAM149" s="397"/>
      <c r="QAN149" s="415"/>
      <c r="QAO149" s="393"/>
      <c r="QAP149" s="392"/>
      <c r="QAQ149" s="395"/>
      <c r="QAR149" s="396"/>
      <c r="QAS149" s="397"/>
      <c r="QAT149" s="415"/>
      <c r="QAU149" s="393"/>
      <c r="QAV149" s="392"/>
      <c r="QAW149" s="395"/>
      <c r="QAX149" s="396"/>
      <c r="QAY149" s="397"/>
      <c r="QAZ149" s="415"/>
      <c r="QBA149" s="393"/>
      <c r="QBB149" s="392"/>
      <c r="QBC149" s="395"/>
      <c r="QBD149" s="396"/>
      <c r="QBE149" s="397"/>
      <c r="QBF149" s="415"/>
      <c r="QBG149" s="393"/>
      <c r="QBH149" s="392"/>
      <c r="QBI149" s="395"/>
      <c r="QBJ149" s="396"/>
      <c r="QBK149" s="397"/>
      <c r="QBL149" s="415"/>
      <c r="QBM149" s="393"/>
      <c r="QBN149" s="392"/>
      <c r="QBO149" s="395"/>
      <c r="QBP149" s="396"/>
      <c r="QBQ149" s="397"/>
      <c r="QBR149" s="415"/>
      <c r="QBS149" s="393"/>
      <c r="QBT149" s="392"/>
      <c r="QBU149" s="395"/>
      <c r="QBV149" s="396"/>
      <c r="QBW149" s="397"/>
      <c r="QBX149" s="415"/>
      <c r="QBY149" s="393"/>
      <c r="QBZ149" s="392"/>
      <c r="QCA149" s="395"/>
      <c r="QCB149" s="396"/>
      <c r="QCC149" s="397"/>
      <c r="QCD149" s="415"/>
      <c r="QCE149" s="393"/>
      <c r="QCF149" s="392"/>
      <c r="QCG149" s="395"/>
      <c r="QCH149" s="396"/>
      <c r="QCI149" s="397"/>
      <c r="QCJ149" s="415"/>
      <c r="QCK149" s="393"/>
      <c r="QCL149" s="392"/>
      <c r="QCM149" s="395"/>
      <c r="QCN149" s="396"/>
      <c r="QCO149" s="397"/>
      <c r="QCP149" s="415"/>
      <c r="QCQ149" s="393"/>
      <c r="QCR149" s="392"/>
      <c r="QCS149" s="395"/>
      <c r="QCT149" s="396"/>
      <c r="QCU149" s="397"/>
      <c r="QCV149" s="415"/>
      <c r="QCW149" s="393"/>
      <c r="QCX149" s="392"/>
      <c r="QCY149" s="395"/>
      <c r="QCZ149" s="396"/>
      <c r="QDA149" s="397"/>
      <c r="QDB149" s="415"/>
      <c r="QDC149" s="393"/>
      <c r="QDD149" s="392"/>
      <c r="QDE149" s="395"/>
      <c r="QDF149" s="396"/>
      <c r="QDG149" s="397"/>
      <c r="QDH149" s="415"/>
      <c r="QDI149" s="393"/>
      <c r="QDJ149" s="392"/>
      <c r="QDK149" s="395"/>
      <c r="QDL149" s="396"/>
      <c r="QDM149" s="397"/>
      <c r="QDN149" s="415"/>
      <c r="QDO149" s="393"/>
      <c r="QDP149" s="392"/>
      <c r="QDQ149" s="395"/>
      <c r="QDR149" s="396"/>
      <c r="QDS149" s="397"/>
      <c r="QDT149" s="415"/>
      <c r="QDU149" s="393"/>
      <c r="QDV149" s="392"/>
      <c r="QDW149" s="395"/>
      <c r="QDX149" s="396"/>
      <c r="QDY149" s="397"/>
      <c r="QDZ149" s="415"/>
      <c r="QEA149" s="393"/>
      <c r="QEB149" s="392"/>
      <c r="QEC149" s="395"/>
      <c r="QED149" s="396"/>
      <c r="QEE149" s="397"/>
      <c r="QEF149" s="415"/>
      <c r="QEG149" s="393"/>
      <c r="QEH149" s="392"/>
      <c r="QEI149" s="395"/>
      <c r="QEJ149" s="396"/>
      <c r="QEK149" s="397"/>
      <c r="QEL149" s="415"/>
      <c r="QEM149" s="393"/>
      <c r="QEN149" s="392"/>
      <c r="QEO149" s="395"/>
      <c r="QEP149" s="396"/>
      <c r="QEQ149" s="397"/>
      <c r="QER149" s="415"/>
      <c r="QES149" s="393"/>
      <c r="QET149" s="392"/>
      <c r="QEU149" s="395"/>
      <c r="QEV149" s="396"/>
      <c r="QEW149" s="397"/>
      <c r="QEX149" s="415"/>
      <c r="QEY149" s="393"/>
      <c r="QEZ149" s="392"/>
      <c r="QFA149" s="395"/>
      <c r="QFB149" s="396"/>
      <c r="QFC149" s="397"/>
      <c r="QFD149" s="415"/>
      <c r="QFE149" s="393"/>
      <c r="QFF149" s="392"/>
      <c r="QFG149" s="395"/>
      <c r="QFH149" s="396"/>
      <c r="QFI149" s="397"/>
      <c r="QFJ149" s="415"/>
      <c r="QFK149" s="393"/>
      <c r="QFL149" s="392"/>
      <c r="QFM149" s="395"/>
      <c r="QFN149" s="396"/>
      <c r="QFO149" s="397"/>
      <c r="QFP149" s="415"/>
      <c r="QFQ149" s="393"/>
      <c r="QFR149" s="392"/>
      <c r="QFS149" s="395"/>
      <c r="QFT149" s="396"/>
      <c r="QFU149" s="397"/>
      <c r="QFV149" s="415"/>
      <c r="QFW149" s="393"/>
      <c r="QFX149" s="392"/>
      <c r="QFY149" s="395"/>
      <c r="QFZ149" s="396"/>
      <c r="QGA149" s="397"/>
      <c r="QGB149" s="415"/>
      <c r="QGC149" s="393"/>
      <c r="QGD149" s="392"/>
      <c r="QGE149" s="395"/>
      <c r="QGF149" s="396"/>
      <c r="QGG149" s="397"/>
      <c r="QGH149" s="415"/>
      <c r="QGI149" s="393"/>
      <c r="QGJ149" s="392"/>
      <c r="QGK149" s="395"/>
      <c r="QGL149" s="396"/>
      <c r="QGM149" s="397"/>
      <c r="QGN149" s="415"/>
      <c r="QGO149" s="393"/>
      <c r="QGP149" s="392"/>
      <c r="QGQ149" s="395"/>
      <c r="QGR149" s="396"/>
      <c r="QGS149" s="397"/>
      <c r="QGT149" s="415"/>
      <c r="QGU149" s="393"/>
      <c r="QGV149" s="392"/>
      <c r="QGW149" s="395"/>
      <c r="QGX149" s="396"/>
      <c r="QGY149" s="397"/>
      <c r="QGZ149" s="415"/>
      <c r="QHA149" s="393"/>
      <c r="QHB149" s="392"/>
      <c r="QHC149" s="395"/>
      <c r="QHD149" s="396"/>
      <c r="QHE149" s="397"/>
      <c r="QHF149" s="415"/>
      <c r="QHG149" s="393"/>
      <c r="QHH149" s="392"/>
      <c r="QHI149" s="395"/>
      <c r="QHJ149" s="396"/>
      <c r="QHK149" s="397"/>
      <c r="QHL149" s="415"/>
      <c r="QHM149" s="393"/>
      <c r="QHN149" s="392"/>
      <c r="QHO149" s="395"/>
      <c r="QHP149" s="396"/>
      <c r="QHQ149" s="397"/>
      <c r="QHR149" s="415"/>
      <c r="QHS149" s="393"/>
      <c r="QHT149" s="392"/>
      <c r="QHU149" s="395"/>
      <c r="QHV149" s="396"/>
      <c r="QHW149" s="397"/>
      <c r="QHX149" s="415"/>
      <c r="QHY149" s="393"/>
      <c r="QHZ149" s="392"/>
      <c r="QIA149" s="395"/>
      <c r="QIB149" s="396"/>
      <c r="QIC149" s="397"/>
      <c r="QID149" s="415"/>
      <c r="QIE149" s="393"/>
      <c r="QIF149" s="392"/>
      <c r="QIG149" s="395"/>
      <c r="QIH149" s="396"/>
      <c r="QII149" s="397"/>
      <c r="QIJ149" s="415"/>
      <c r="QIK149" s="393"/>
      <c r="QIL149" s="392"/>
      <c r="QIM149" s="395"/>
      <c r="QIN149" s="396"/>
      <c r="QIO149" s="397"/>
      <c r="QIP149" s="415"/>
      <c r="QIQ149" s="393"/>
      <c r="QIR149" s="392"/>
      <c r="QIS149" s="395"/>
      <c r="QIT149" s="396"/>
      <c r="QIU149" s="397"/>
      <c r="QIV149" s="415"/>
      <c r="QIW149" s="393"/>
      <c r="QIX149" s="392"/>
      <c r="QIY149" s="395"/>
      <c r="QIZ149" s="396"/>
      <c r="QJA149" s="397"/>
      <c r="QJB149" s="415"/>
      <c r="QJC149" s="393"/>
      <c r="QJD149" s="392"/>
      <c r="QJE149" s="395"/>
      <c r="QJF149" s="396"/>
      <c r="QJG149" s="397"/>
      <c r="QJH149" s="415"/>
      <c r="QJI149" s="393"/>
      <c r="QJJ149" s="392"/>
      <c r="QJK149" s="395"/>
      <c r="QJL149" s="396"/>
      <c r="QJM149" s="397"/>
      <c r="QJN149" s="415"/>
      <c r="QJO149" s="393"/>
      <c r="QJP149" s="392"/>
      <c r="QJQ149" s="395"/>
      <c r="QJR149" s="396"/>
      <c r="QJS149" s="397"/>
      <c r="QJT149" s="415"/>
      <c r="QJU149" s="393"/>
      <c r="QJV149" s="392"/>
      <c r="QJW149" s="395"/>
      <c r="QJX149" s="396"/>
      <c r="QJY149" s="397"/>
      <c r="QJZ149" s="415"/>
      <c r="QKA149" s="393"/>
      <c r="QKB149" s="392"/>
      <c r="QKC149" s="395"/>
      <c r="QKD149" s="396"/>
      <c r="QKE149" s="397"/>
      <c r="QKF149" s="415"/>
      <c r="QKG149" s="393"/>
      <c r="QKH149" s="392"/>
      <c r="QKI149" s="395"/>
      <c r="QKJ149" s="396"/>
      <c r="QKK149" s="397"/>
      <c r="QKL149" s="415"/>
      <c r="QKM149" s="393"/>
      <c r="QKN149" s="392"/>
      <c r="QKO149" s="395"/>
      <c r="QKP149" s="396"/>
      <c r="QKQ149" s="397"/>
      <c r="QKR149" s="415"/>
      <c r="QKS149" s="393"/>
      <c r="QKT149" s="392"/>
      <c r="QKU149" s="395"/>
      <c r="QKV149" s="396"/>
      <c r="QKW149" s="397"/>
      <c r="QKX149" s="415"/>
      <c r="QKY149" s="393"/>
      <c r="QKZ149" s="392"/>
      <c r="QLA149" s="395"/>
      <c r="QLB149" s="396"/>
      <c r="QLC149" s="397"/>
      <c r="QLD149" s="415"/>
      <c r="QLE149" s="393"/>
      <c r="QLF149" s="392"/>
      <c r="QLG149" s="395"/>
      <c r="QLH149" s="396"/>
      <c r="QLI149" s="397"/>
      <c r="QLJ149" s="415"/>
      <c r="QLK149" s="393"/>
      <c r="QLL149" s="392"/>
      <c r="QLM149" s="395"/>
      <c r="QLN149" s="396"/>
      <c r="QLO149" s="397"/>
      <c r="QLP149" s="415"/>
      <c r="QLQ149" s="393"/>
      <c r="QLR149" s="392"/>
      <c r="QLS149" s="395"/>
      <c r="QLT149" s="396"/>
      <c r="QLU149" s="397"/>
      <c r="QLV149" s="415"/>
      <c r="QLW149" s="393"/>
      <c r="QLX149" s="392"/>
      <c r="QLY149" s="395"/>
      <c r="QLZ149" s="396"/>
      <c r="QMA149" s="397"/>
      <c r="QMB149" s="415"/>
      <c r="QMC149" s="393"/>
      <c r="QMD149" s="392"/>
      <c r="QME149" s="395"/>
      <c r="QMF149" s="396"/>
      <c r="QMG149" s="397"/>
      <c r="QMH149" s="415"/>
      <c r="QMI149" s="393"/>
      <c r="QMJ149" s="392"/>
      <c r="QMK149" s="395"/>
      <c r="QML149" s="396"/>
      <c r="QMM149" s="397"/>
      <c r="QMN149" s="415"/>
      <c r="QMO149" s="393"/>
      <c r="QMP149" s="392"/>
      <c r="QMQ149" s="395"/>
      <c r="QMR149" s="396"/>
      <c r="QMS149" s="397"/>
      <c r="QMT149" s="415"/>
      <c r="QMU149" s="393"/>
      <c r="QMV149" s="392"/>
      <c r="QMW149" s="395"/>
      <c r="QMX149" s="396"/>
      <c r="QMY149" s="397"/>
      <c r="QMZ149" s="415"/>
      <c r="QNA149" s="393"/>
      <c r="QNB149" s="392"/>
      <c r="QNC149" s="395"/>
      <c r="QND149" s="396"/>
      <c r="QNE149" s="397"/>
      <c r="QNF149" s="415"/>
      <c r="QNG149" s="393"/>
      <c r="QNH149" s="392"/>
      <c r="QNI149" s="395"/>
      <c r="QNJ149" s="396"/>
      <c r="QNK149" s="397"/>
      <c r="QNL149" s="415"/>
      <c r="QNM149" s="393"/>
      <c r="QNN149" s="392"/>
      <c r="QNO149" s="395"/>
      <c r="QNP149" s="396"/>
      <c r="QNQ149" s="397"/>
      <c r="QNR149" s="415"/>
      <c r="QNS149" s="393"/>
      <c r="QNT149" s="392"/>
      <c r="QNU149" s="395"/>
      <c r="QNV149" s="396"/>
      <c r="QNW149" s="397"/>
      <c r="QNX149" s="415"/>
      <c r="QNY149" s="393"/>
      <c r="QNZ149" s="392"/>
      <c r="QOA149" s="395"/>
      <c r="QOB149" s="396"/>
      <c r="QOC149" s="397"/>
      <c r="QOD149" s="415"/>
      <c r="QOE149" s="393"/>
      <c r="QOF149" s="392"/>
      <c r="QOG149" s="395"/>
      <c r="QOH149" s="396"/>
      <c r="QOI149" s="397"/>
      <c r="QOJ149" s="415"/>
      <c r="QOK149" s="393"/>
      <c r="QOL149" s="392"/>
      <c r="QOM149" s="395"/>
      <c r="QON149" s="396"/>
      <c r="QOO149" s="397"/>
      <c r="QOP149" s="415"/>
      <c r="QOQ149" s="393"/>
      <c r="QOR149" s="392"/>
      <c r="QOS149" s="395"/>
      <c r="QOT149" s="396"/>
      <c r="QOU149" s="397"/>
      <c r="QOV149" s="415"/>
      <c r="QOW149" s="393"/>
      <c r="QOX149" s="392"/>
      <c r="QOY149" s="395"/>
      <c r="QOZ149" s="396"/>
      <c r="QPA149" s="397"/>
      <c r="QPB149" s="415"/>
      <c r="QPC149" s="393"/>
      <c r="QPD149" s="392"/>
      <c r="QPE149" s="395"/>
      <c r="QPF149" s="396"/>
      <c r="QPG149" s="397"/>
      <c r="QPH149" s="415"/>
      <c r="QPI149" s="393"/>
      <c r="QPJ149" s="392"/>
      <c r="QPK149" s="395"/>
      <c r="QPL149" s="396"/>
      <c r="QPM149" s="397"/>
      <c r="QPN149" s="415"/>
      <c r="QPO149" s="393"/>
      <c r="QPP149" s="392"/>
      <c r="QPQ149" s="395"/>
      <c r="QPR149" s="396"/>
      <c r="QPS149" s="397"/>
      <c r="QPT149" s="415"/>
      <c r="QPU149" s="393"/>
      <c r="QPV149" s="392"/>
      <c r="QPW149" s="395"/>
      <c r="QPX149" s="396"/>
      <c r="QPY149" s="397"/>
      <c r="QPZ149" s="415"/>
      <c r="QQA149" s="393"/>
      <c r="QQB149" s="392"/>
      <c r="QQC149" s="395"/>
      <c r="QQD149" s="396"/>
      <c r="QQE149" s="397"/>
      <c r="QQF149" s="415"/>
      <c r="QQG149" s="393"/>
      <c r="QQH149" s="392"/>
      <c r="QQI149" s="395"/>
      <c r="QQJ149" s="396"/>
      <c r="QQK149" s="397"/>
      <c r="QQL149" s="415"/>
      <c r="QQM149" s="393"/>
      <c r="QQN149" s="392"/>
      <c r="QQO149" s="395"/>
      <c r="QQP149" s="396"/>
      <c r="QQQ149" s="397"/>
      <c r="QQR149" s="415"/>
      <c r="QQS149" s="393"/>
      <c r="QQT149" s="392"/>
      <c r="QQU149" s="395"/>
      <c r="QQV149" s="396"/>
      <c r="QQW149" s="397"/>
      <c r="QQX149" s="415"/>
      <c r="QQY149" s="393"/>
      <c r="QQZ149" s="392"/>
      <c r="QRA149" s="395"/>
      <c r="QRB149" s="396"/>
      <c r="QRC149" s="397"/>
      <c r="QRD149" s="415"/>
      <c r="QRE149" s="393"/>
      <c r="QRF149" s="392"/>
      <c r="QRG149" s="395"/>
      <c r="QRH149" s="396"/>
      <c r="QRI149" s="397"/>
      <c r="QRJ149" s="415"/>
      <c r="QRK149" s="393"/>
      <c r="QRL149" s="392"/>
      <c r="QRM149" s="395"/>
      <c r="QRN149" s="396"/>
      <c r="QRO149" s="397"/>
      <c r="QRP149" s="415"/>
      <c r="QRQ149" s="393"/>
      <c r="QRR149" s="392"/>
      <c r="QRS149" s="395"/>
      <c r="QRT149" s="396"/>
      <c r="QRU149" s="397"/>
      <c r="QRV149" s="415"/>
      <c r="QRW149" s="393"/>
      <c r="QRX149" s="392"/>
      <c r="QRY149" s="395"/>
      <c r="QRZ149" s="396"/>
      <c r="QSA149" s="397"/>
      <c r="QSB149" s="415"/>
      <c r="QSC149" s="393"/>
      <c r="QSD149" s="392"/>
      <c r="QSE149" s="395"/>
      <c r="QSF149" s="396"/>
      <c r="QSG149" s="397"/>
      <c r="QSH149" s="415"/>
      <c r="QSI149" s="393"/>
      <c r="QSJ149" s="392"/>
      <c r="QSK149" s="395"/>
      <c r="QSL149" s="396"/>
      <c r="QSM149" s="397"/>
      <c r="QSN149" s="415"/>
      <c r="QSO149" s="393"/>
      <c r="QSP149" s="392"/>
      <c r="QSQ149" s="395"/>
      <c r="QSR149" s="396"/>
      <c r="QSS149" s="397"/>
      <c r="QST149" s="415"/>
      <c r="QSU149" s="393"/>
      <c r="QSV149" s="392"/>
      <c r="QSW149" s="395"/>
      <c r="QSX149" s="396"/>
      <c r="QSY149" s="397"/>
      <c r="QSZ149" s="415"/>
      <c r="QTA149" s="393"/>
      <c r="QTB149" s="392"/>
      <c r="QTC149" s="395"/>
      <c r="QTD149" s="396"/>
      <c r="QTE149" s="397"/>
      <c r="QTF149" s="415"/>
      <c r="QTG149" s="393"/>
      <c r="QTH149" s="392"/>
      <c r="QTI149" s="395"/>
      <c r="QTJ149" s="396"/>
      <c r="QTK149" s="397"/>
      <c r="QTL149" s="415"/>
      <c r="QTM149" s="393"/>
      <c r="QTN149" s="392"/>
      <c r="QTO149" s="395"/>
      <c r="QTP149" s="396"/>
      <c r="QTQ149" s="397"/>
      <c r="QTR149" s="415"/>
      <c r="QTS149" s="393"/>
      <c r="QTT149" s="392"/>
      <c r="QTU149" s="395"/>
      <c r="QTV149" s="396"/>
      <c r="QTW149" s="397"/>
      <c r="QTX149" s="415"/>
      <c r="QTY149" s="393"/>
      <c r="QTZ149" s="392"/>
      <c r="QUA149" s="395"/>
      <c r="QUB149" s="396"/>
      <c r="QUC149" s="397"/>
      <c r="QUD149" s="415"/>
      <c r="QUE149" s="393"/>
      <c r="QUF149" s="392"/>
      <c r="QUG149" s="395"/>
      <c r="QUH149" s="396"/>
      <c r="QUI149" s="397"/>
      <c r="QUJ149" s="415"/>
      <c r="QUK149" s="393"/>
      <c r="QUL149" s="392"/>
      <c r="QUM149" s="395"/>
      <c r="QUN149" s="396"/>
      <c r="QUO149" s="397"/>
      <c r="QUP149" s="415"/>
      <c r="QUQ149" s="393"/>
      <c r="QUR149" s="392"/>
      <c r="QUS149" s="395"/>
      <c r="QUT149" s="396"/>
      <c r="QUU149" s="397"/>
      <c r="QUV149" s="415"/>
      <c r="QUW149" s="393"/>
      <c r="QUX149" s="392"/>
      <c r="QUY149" s="395"/>
      <c r="QUZ149" s="396"/>
      <c r="QVA149" s="397"/>
      <c r="QVB149" s="415"/>
      <c r="QVC149" s="393"/>
      <c r="QVD149" s="392"/>
      <c r="QVE149" s="395"/>
      <c r="QVF149" s="396"/>
      <c r="QVG149" s="397"/>
      <c r="QVH149" s="415"/>
      <c r="QVI149" s="393"/>
      <c r="QVJ149" s="392"/>
      <c r="QVK149" s="395"/>
      <c r="QVL149" s="396"/>
      <c r="QVM149" s="397"/>
      <c r="QVN149" s="415"/>
      <c r="QVO149" s="393"/>
      <c r="QVP149" s="392"/>
      <c r="QVQ149" s="395"/>
      <c r="QVR149" s="396"/>
      <c r="QVS149" s="397"/>
      <c r="QVT149" s="415"/>
      <c r="QVU149" s="393"/>
      <c r="QVV149" s="392"/>
      <c r="QVW149" s="395"/>
      <c r="QVX149" s="396"/>
      <c r="QVY149" s="397"/>
      <c r="QVZ149" s="415"/>
      <c r="QWA149" s="393"/>
      <c r="QWB149" s="392"/>
      <c r="QWC149" s="395"/>
      <c r="QWD149" s="396"/>
      <c r="QWE149" s="397"/>
      <c r="QWF149" s="415"/>
      <c r="QWG149" s="393"/>
      <c r="QWH149" s="392"/>
      <c r="QWI149" s="395"/>
      <c r="QWJ149" s="396"/>
      <c r="QWK149" s="397"/>
      <c r="QWL149" s="415"/>
      <c r="QWM149" s="393"/>
      <c r="QWN149" s="392"/>
      <c r="QWO149" s="395"/>
      <c r="QWP149" s="396"/>
      <c r="QWQ149" s="397"/>
      <c r="QWR149" s="415"/>
      <c r="QWS149" s="393"/>
      <c r="QWT149" s="392"/>
      <c r="QWU149" s="395"/>
      <c r="QWV149" s="396"/>
      <c r="QWW149" s="397"/>
      <c r="QWX149" s="415"/>
      <c r="QWY149" s="393"/>
      <c r="QWZ149" s="392"/>
      <c r="QXA149" s="395"/>
      <c r="QXB149" s="396"/>
      <c r="QXC149" s="397"/>
      <c r="QXD149" s="415"/>
      <c r="QXE149" s="393"/>
      <c r="QXF149" s="392"/>
      <c r="QXG149" s="395"/>
      <c r="QXH149" s="396"/>
      <c r="QXI149" s="397"/>
      <c r="QXJ149" s="415"/>
      <c r="QXK149" s="393"/>
      <c r="QXL149" s="392"/>
      <c r="QXM149" s="395"/>
      <c r="QXN149" s="396"/>
      <c r="QXO149" s="397"/>
      <c r="QXP149" s="415"/>
      <c r="QXQ149" s="393"/>
      <c r="QXR149" s="392"/>
      <c r="QXS149" s="395"/>
      <c r="QXT149" s="396"/>
      <c r="QXU149" s="397"/>
      <c r="QXV149" s="415"/>
      <c r="QXW149" s="393"/>
      <c r="QXX149" s="392"/>
      <c r="QXY149" s="395"/>
      <c r="QXZ149" s="396"/>
      <c r="QYA149" s="397"/>
      <c r="QYB149" s="415"/>
      <c r="QYC149" s="393"/>
      <c r="QYD149" s="392"/>
      <c r="QYE149" s="395"/>
      <c r="QYF149" s="396"/>
      <c r="QYG149" s="397"/>
      <c r="QYH149" s="415"/>
      <c r="QYI149" s="393"/>
      <c r="QYJ149" s="392"/>
      <c r="QYK149" s="395"/>
      <c r="QYL149" s="396"/>
      <c r="QYM149" s="397"/>
      <c r="QYN149" s="415"/>
      <c r="QYO149" s="393"/>
      <c r="QYP149" s="392"/>
      <c r="QYQ149" s="395"/>
      <c r="QYR149" s="396"/>
      <c r="QYS149" s="397"/>
      <c r="QYT149" s="415"/>
      <c r="QYU149" s="393"/>
      <c r="QYV149" s="392"/>
      <c r="QYW149" s="395"/>
      <c r="QYX149" s="396"/>
      <c r="QYY149" s="397"/>
      <c r="QYZ149" s="415"/>
      <c r="QZA149" s="393"/>
      <c r="QZB149" s="392"/>
      <c r="QZC149" s="395"/>
      <c r="QZD149" s="396"/>
      <c r="QZE149" s="397"/>
      <c r="QZF149" s="415"/>
      <c r="QZG149" s="393"/>
      <c r="QZH149" s="392"/>
      <c r="QZI149" s="395"/>
      <c r="QZJ149" s="396"/>
      <c r="QZK149" s="397"/>
      <c r="QZL149" s="415"/>
      <c r="QZM149" s="393"/>
      <c r="QZN149" s="392"/>
      <c r="QZO149" s="395"/>
      <c r="QZP149" s="396"/>
      <c r="QZQ149" s="397"/>
      <c r="QZR149" s="415"/>
      <c r="QZS149" s="393"/>
      <c r="QZT149" s="392"/>
      <c r="QZU149" s="395"/>
      <c r="QZV149" s="396"/>
      <c r="QZW149" s="397"/>
      <c r="QZX149" s="415"/>
      <c r="QZY149" s="393"/>
      <c r="QZZ149" s="392"/>
      <c r="RAA149" s="395"/>
      <c r="RAB149" s="396"/>
      <c r="RAC149" s="397"/>
      <c r="RAD149" s="415"/>
      <c r="RAE149" s="393"/>
      <c r="RAF149" s="392"/>
      <c r="RAG149" s="395"/>
      <c r="RAH149" s="396"/>
      <c r="RAI149" s="397"/>
      <c r="RAJ149" s="415"/>
      <c r="RAK149" s="393"/>
      <c r="RAL149" s="392"/>
      <c r="RAM149" s="395"/>
      <c r="RAN149" s="396"/>
      <c r="RAO149" s="397"/>
      <c r="RAP149" s="415"/>
      <c r="RAQ149" s="393"/>
      <c r="RAR149" s="392"/>
      <c r="RAS149" s="395"/>
      <c r="RAT149" s="396"/>
      <c r="RAU149" s="397"/>
      <c r="RAV149" s="415"/>
      <c r="RAW149" s="393"/>
      <c r="RAX149" s="392"/>
      <c r="RAY149" s="395"/>
      <c r="RAZ149" s="396"/>
      <c r="RBA149" s="397"/>
      <c r="RBB149" s="415"/>
      <c r="RBC149" s="393"/>
      <c r="RBD149" s="392"/>
      <c r="RBE149" s="395"/>
      <c r="RBF149" s="396"/>
      <c r="RBG149" s="397"/>
      <c r="RBH149" s="415"/>
      <c r="RBI149" s="393"/>
      <c r="RBJ149" s="392"/>
      <c r="RBK149" s="395"/>
      <c r="RBL149" s="396"/>
      <c r="RBM149" s="397"/>
      <c r="RBN149" s="415"/>
      <c r="RBO149" s="393"/>
      <c r="RBP149" s="392"/>
      <c r="RBQ149" s="395"/>
      <c r="RBR149" s="396"/>
      <c r="RBS149" s="397"/>
      <c r="RBT149" s="415"/>
      <c r="RBU149" s="393"/>
      <c r="RBV149" s="392"/>
      <c r="RBW149" s="395"/>
      <c r="RBX149" s="396"/>
      <c r="RBY149" s="397"/>
      <c r="RBZ149" s="415"/>
      <c r="RCA149" s="393"/>
      <c r="RCB149" s="392"/>
      <c r="RCC149" s="395"/>
      <c r="RCD149" s="396"/>
      <c r="RCE149" s="397"/>
      <c r="RCF149" s="415"/>
      <c r="RCG149" s="393"/>
      <c r="RCH149" s="392"/>
      <c r="RCI149" s="395"/>
      <c r="RCJ149" s="396"/>
      <c r="RCK149" s="397"/>
      <c r="RCL149" s="415"/>
      <c r="RCM149" s="393"/>
      <c r="RCN149" s="392"/>
      <c r="RCO149" s="395"/>
      <c r="RCP149" s="396"/>
      <c r="RCQ149" s="397"/>
      <c r="RCR149" s="415"/>
      <c r="RCS149" s="393"/>
      <c r="RCT149" s="392"/>
      <c r="RCU149" s="395"/>
      <c r="RCV149" s="396"/>
      <c r="RCW149" s="397"/>
      <c r="RCX149" s="415"/>
      <c r="RCY149" s="393"/>
      <c r="RCZ149" s="392"/>
      <c r="RDA149" s="395"/>
      <c r="RDB149" s="396"/>
      <c r="RDC149" s="397"/>
      <c r="RDD149" s="415"/>
      <c r="RDE149" s="393"/>
      <c r="RDF149" s="392"/>
      <c r="RDG149" s="395"/>
      <c r="RDH149" s="396"/>
      <c r="RDI149" s="397"/>
      <c r="RDJ149" s="415"/>
      <c r="RDK149" s="393"/>
      <c r="RDL149" s="392"/>
      <c r="RDM149" s="395"/>
      <c r="RDN149" s="396"/>
      <c r="RDO149" s="397"/>
      <c r="RDP149" s="415"/>
      <c r="RDQ149" s="393"/>
      <c r="RDR149" s="392"/>
      <c r="RDS149" s="395"/>
      <c r="RDT149" s="396"/>
      <c r="RDU149" s="397"/>
      <c r="RDV149" s="415"/>
      <c r="RDW149" s="393"/>
      <c r="RDX149" s="392"/>
      <c r="RDY149" s="395"/>
      <c r="RDZ149" s="396"/>
      <c r="REA149" s="397"/>
      <c r="REB149" s="415"/>
      <c r="REC149" s="393"/>
      <c r="RED149" s="392"/>
      <c r="REE149" s="395"/>
      <c r="REF149" s="396"/>
      <c r="REG149" s="397"/>
      <c r="REH149" s="415"/>
      <c r="REI149" s="393"/>
      <c r="REJ149" s="392"/>
      <c r="REK149" s="395"/>
      <c r="REL149" s="396"/>
      <c r="REM149" s="397"/>
      <c r="REN149" s="415"/>
      <c r="REO149" s="393"/>
      <c r="REP149" s="392"/>
      <c r="REQ149" s="395"/>
      <c r="RER149" s="396"/>
      <c r="RES149" s="397"/>
      <c r="RET149" s="415"/>
      <c r="REU149" s="393"/>
      <c r="REV149" s="392"/>
      <c r="REW149" s="395"/>
      <c r="REX149" s="396"/>
      <c r="REY149" s="397"/>
      <c r="REZ149" s="415"/>
      <c r="RFA149" s="393"/>
      <c r="RFB149" s="392"/>
      <c r="RFC149" s="395"/>
      <c r="RFD149" s="396"/>
      <c r="RFE149" s="397"/>
      <c r="RFF149" s="415"/>
      <c r="RFG149" s="393"/>
      <c r="RFH149" s="392"/>
      <c r="RFI149" s="395"/>
      <c r="RFJ149" s="396"/>
      <c r="RFK149" s="397"/>
      <c r="RFL149" s="415"/>
      <c r="RFM149" s="393"/>
      <c r="RFN149" s="392"/>
      <c r="RFO149" s="395"/>
      <c r="RFP149" s="396"/>
      <c r="RFQ149" s="397"/>
      <c r="RFR149" s="415"/>
      <c r="RFS149" s="393"/>
      <c r="RFT149" s="392"/>
      <c r="RFU149" s="395"/>
      <c r="RFV149" s="396"/>
      <c r="RFW149" s="397"/>
      <c r="RFX149" s="415"/>
      <c r="RFY149" s="393"/>
      <c r="RFZ149" s="392"/>
      <c r="RGA149" s="395"/>
      <c r="RGB149" s="396"/>
      <c r="RGC149" s="397"/>
      <c r="RGD149" s="415"/>
      <c r="RGE149" s="393"/>
      <c r="RGF149" s="392"/>
      <c r="RGG149" s="395"/>
      <c r="RGH149" s="396"/>
      <c r="RGI149" s="397"/>
      <c r="RGJ149" s="415"/>
      <c r="RGK149" s="393"/>
      <c r="RGL149" s="392"/>
      <c r="RGM149" s="395"/>
      <c r="RGN149" s="396"/>
      <c r="RGO149" s="397"/>
      <c r="RGP149" s="415"/>
      <c r="RGQ149" s="393"/>
      <c r="RGR149" s="392"/>
      <c r="RGS149" s="395"/>
      <c r="RGT149" s="396"/>
      <c r="RGU149" s="397"/>
      <c r="RGV149" s="415"/>
      <c r="RGW149" s="393"/>
      <c r="RGX149" s="392"/>
      <c r="RGY149" s="395"/>
      <c r="RGZ149" s="396"/>
      <c r="RHA149" s="397"/>
      <c r="RHB149" s="415"/>
      <c r="RHC149" s="393"/>
      <c r="RHD149" s="392"/>
      <c r="RHE149" s="395"/>
      <c r="RHF149" s="396"/>
      <c r="RHG149" s="397"/>
      <c r="RHH149" s="415"/>
      <c r="RHI149" s="393"/>
      <c r="RHJ149" s="392"/>
      <c r="RHK149" s="395"/>
      <c r="RHL149" s="396"/>
      <c r="RHM149" s="397"/>
      <c r="RHN149" s="415"/>
      <c r="RHO149" s="393"/>
      <c r="RHP149" s="392"/>
      <c r="RHQ149" s="395"/>
      <c r="RHR149" s="396"/>
      <c r="RHS149" s="397"/>
      <c r="RHT149" s="415"/>
      <c r="RHU149" s="393"/>
      <c r="RHV149" s="392"/>
      <c r="RHW149" s="395"/>
      <c r="RHX149" s="396"/>
      <c r="RHY149" s="397"/>
      <c r="RHZ149" s="415"/>
      <c r="RIA149" s="393"/>
      <c r="RIB149" s="392"/>
      <c r="RIC149" s="395"/>
      <c r="RID149" s="396"/>
      <c r="RIE149" s="397"/>
      <c r="RIF149" s="415"/>
      <c r="RIG149" s="393"/>
      <c r="RIH149" s="392"/>
      <c r="RII149" s="395"/>
      <c r="RIJ149" s="396"/>
      <c r="RIK149" s="397"/>
      <c r="RIL149" s="415"/>
      <c r="RIM149" s="393"/>
      <c r="RIN149" s="392"/>
      <c r="RIO149" s="395"/>
      <c r="RIP149" s="396"/>
      <c r="RIQ149" s="397"/>
      <c r="RIR149" s="415"/>
      <c r="RIS149" s="393"/>
      <c r="RIT149" s="392"/>
      <c r="RIU149" s="395"/>
      <c r="RIV149" s="396"/>
      <c r="RIW149" s="397"/>
      <c r="RIX149" s="415"/>
      <c r="RIY149" s="393"/>
      <c r="RIZ149" s="392"/>
      <c r="RJA149" s="395"/>
      <c r="RJB149" s="396"/>
      <c r="RJC149" s="397"/>
      <c r="RJD149" s="415"/>
      <c r="RJE149" s="393"/>
      <c r="RJF149" s="392"/>
      <c r="RJG149" s="395"/>
      <c r="RJH149" s="396"/>
      <c r="RJI149" s="397"/>
      <c r="RJJ149" s="415"/>
      <c r="RJK149" s="393"/>
      <c r="RJL149" s="392"/>
      <c r="RJM149" s="395"/>
      <c r="RJN149" s="396"/>
      <c r="RJO149" s="397"/>
      <c r="RJP149" s="415"/>
      <c r="RJQ149" s="393"/>
      <c r="RJR149" s="392"/>
      <c r="RJS149" s="395"/>
      <c r="RJT149" s="396"/>
      <c r="RJU149" s="397"/>
      <c r="RJV149" s="415"/>
      <c r="RJW149" s="393"/>
      <c r="RJX149" s="392"/>
      <c r="RJY149" s="395"/>
      <c r="RJZ149" s="396"/>
      <c r="RKA149" s="397"/>
      <c r="RKB149" s="415"/>
      <c r="RKC149" s="393"/>
      <c r="RKD149" s="392"/>
      <c r="RKE149" s="395"/>
      <c r="RKF149" s="396"/>
      <c r="RKG149" s="397"/>
      <c r="RKH149" s="415"/>
      <c r="RKI149" s="393"/>
      <c r="RKJ149" s="392"/>
      <c r="RKK149" s="395"/>
      <c r="RKL149" s="396"/>
      <c r="RKM149" s="397"/>
      <c r="RKN149" s="415"/>
      <c r="RKO149" s="393"/>
      <c r="RKP149" s="392"/>
      <c r="RKQ149" s="395"/>
      <c r="RKR149" s="396"/>
      <c r="RKS149" s="397"/>
      <c r="RKT149" s="415"/>
      <c r="RKU149" s="393"/>
      <c r="RKV149" s="392"/>
      <c r="RKW149" s="395"/>
      <c r="RKX149" s="396"/>
      <c r="RKY149" s="397"/>
      <c r="RKZ149" s="415"/>
      <c r="RLA149" s="393"/>
      <c r="RLB149" s="392"/>
      <c r="RLC149" s="395"/>
      <c r="RLD149" s="396"/>
      <c r="RLE149" s="397"/>
      <c r="RLF149" s="415"/>
      <c r="RLG149" s="393"/>
      <c r="RLH149" s="392"/>
      <c r="RLI149" s="395"/>
      <c r="RLJ149" s="396"/>
      <c r="RLK149" s="397"/>
      <c r="RLL149" s="415"/>
      <c r="RLM149" s="393"/>
      <c r="RLN149" s="392"/>
      <c r="RLO149" s="395"/>
      <c r="RLP149" s="396"/>
      <c r="RLQ149" s="397"/>
      <c r="RLR149" s="415"/>
      <c r="RLS149" s="393"/>
      <c r="RLT149" s="392"/>
      <c r="RLU149" s="395"/>
      <c r="RLV149" s="396"/>
      <c r="RLW149" s="397"/>
      <c r="RLX149" s="415"/>
      <c r="RLY149" s="393"/>
      <c r="RLZ149" s="392"/>
      <c r="RMA149" s="395"/>
      <c r="RMB149" s="396"/>
      <c r="RMC149" s="397"/>
      <c r="RMD149" s="415"/>
      <c r="RME149" s="393"/>
      <c r="RMF149" s="392"/>
      <c r="RMG149" s="395"/>
      <c r="RMH149" s="396"/>
      <c r="RMI149" s="397"/>
      <c r="RMJ149" s="415"/>
      <c r="RMK149" s="393"/>
      <c r="RML149" s="392"/>
      <c r="RMM149" s="395"/>
      <c r="RMN149" s="396"/>
      <c r="RMO149" s="397"/>
      <c r="RMP149" s="415"/>
      <c r="RMQ149" s="393"/>
      <c r="RMR149" s="392"/>
      <c r="RMS149" s="395"/>
      <c r="RMT149" s="396"/>
      <c r="RMU149" s="397"/>
      <c r="RMV149" s="415"/>
      <c r="RMW149" s="393"/>
      <c r="RMX149" s="392"/>
      <c r="RMY149" s="395"/>
      <c r="RMZ149" s="396"/>
      <c r="RNA149" s="397"/>
      <c r="RNB149" s="415"/>
      <c r="RNC149" s="393"/>
      <c r="RND149" s="392"/>
      <c r="RNE149" s="395"/>
      <c r="RNF149" s="396"/>
      <c r="RNG149" s="397"/>
      <c r="RNH149" s="415"/>
      <c r="RNI149" s="393"/>
      <c r="RNJ149" s="392"/>
      <c r="RNK149" s="395"/>
      <c r="RNL149" s="396"/>
      <c r="RNM149" s="397"/>
      <c r="RNN149" s="415"/>
      <c r="RNO149" s="393"/>
      <c r="RNP149" s="392"/>
      <c r="RNQ149" s="395"/>
      <c r="RNR149" s="396"/>
      <c r="RNS149" s="397"/>
      <c r="RNT149" s="415"/>
      <c r="RNU149" s="393"/>
      <c r="RNV149" s="392"/>
      <c r="RNW149" s="395"/>
      <c r="RNX149" s="396"/>
      <c r="RNY149" s="397"/>
      <c r="RNZ149" s="415"/>
      <c r="ROA149" s="393"/>
      <c r="ROB149" s="392"/>
      <c r="ROC149" s="395"/>
      <c r="ROD149" s="396"/>
      <c r="ROE149" s="397"/>
      <c r="ROF149" s="415"/>
      <c r="ROG149" s="393"/>
      <c r="ROH149" s="392"/>
      <c r="ROI149" s="395"/>
      <c r="ROJ149" s="396"/>
      <c r="ROK149" s="397"/>
      <c r="ROL149" s="415"/>
      <c r="ROM149" s="393"/>
      <c r="RON149" s="392"/>
      <c r="ROO149" s="395"/>
      <c r="ROP149" s="396"/>
      <c r="ROQ149" s="397"/>
      <c r="ROR149" s="415"/>
      <c r="ROS149" s="393"/>
      <c r="ROT149" s="392"/>
      <c r="ROU149" s="395"/>
      <c r="ROV149" s="396"/>
      <c r="ROW149" s="397"/>
      <c r="ROX149" s="415"/>
      <c r="ROY149" s="393"/>
      <c r="ROZ149" s="392"/>
      <c r="RPA149" s="395"/>
      <c r="RPB149" s="396"/>
      <c r="RPC149" s="397"/>
      <c r="RPD149" s="415"/>
      <c r="RPE149" s="393"/>
      <c r="RPF149" s="392"/>
      <c r="RPG149" s="395"/>
      <c r="RPH149" s="396"/>
      <c r="RPI149" s="397"/>
      <c r="RPJ149" s="415"/>
      <c r="RPK149" s="393"/>
      <c r="RPL149" s="392"/>
      <c r="RPM149" s="395"/>
      <c r="RPN149" s="396"/>
      <c r="RPO149" s="397"/>
      <c r="RPP149" s="415"/>
      <c r="RPQ149" s="393"/>
      <c r="RPR149" s="392"/>
      <c r="RPS149" s="395"/>
      <c r="RPT149" s="396"/>
      <c r="RPU149" s="397"/>
      <c r="RPV149" s="415"/>
      <c r="RPW149" s="393"/>
      <c r="RPX149" s="392"/>
      <c r="RPY149" s="395"/>
      <c r="RPZ149" s="396"/>
      <c r="RQA149" s="397"/>
      <c r="RQB149" s="415"/>
      <c r="RQC149" s="393"/>
      <c r="RQD149" s="392"/>
      <c r="RQE149" s="395"/>
      <c r="RQF149" s="396"/>
      <c r="RQG149" s="397"/>
      <c r="RQH149" s="415"/>
      <c r="RQI149" s="393"/>
      <c r="RQJ149" s="392"/>
      <c r="RQK149" s="395"/>
      <c r="RQL149" s="396"/>
      <c r="RQM149" s="397"/>
      <c r="RQN149" s="415"/>
      <c r="RQO149" s="393"/>
      <c r="RQP149" s="392"/>
      <c r="RQQ149" s="395"/>
      <c r="RQR149" s="396"/>
      <c r="RQS149" s="397"/>
      <c r="RQT149" s="415"/>
      <c r="RQU149" s="393"/>
      <c r="RQV149" s="392"/>
      <c r="RQW149" s="395"/>
      <c r="RQX149" s="396"/>
      <c r="RQY149" s="397"/>
      <c r="RQZ149" s="415"/>
      <c r="RRA149" s="393"/>
      <c r="RRB149" s="392"/>
      <c r="RRC149" s="395"/>
      <c r="RRD149" s="396"/>
      <c r="RRE149" s="397"/>
      <c r="RRF149" s="415"/>
      <c r="RRG149" s="393"/>
      <c r="RRH149" s="392"/>
      <c r="RRI149" s="395"/>
      <c r="RRJ149" s="396"/>
      <c r="RRK149" s="397"/>
      <c r="RRL149" s="415"/>
      <c r="RRM149" s="393"/>
      <c r="RRN149" s="392"/>
      <c r="RRO149" s="395"/>
      <c r="RRP149" s="396"/>
      <c r="RRQ149" s="397"/>
      <c r="RRR149" s="415"/>
      <c r="RRS149" s="393"/>
      <c r="RRT149" s="392"/>
      <c r="RRU149" s="395"/>
      <c r="RRV149" s="396"/>
      <c r="RRW149" s="397"/>
      <c r="RRX149" s="415"/>
      <c r="RRY149" s="393"/>
      <c r="RRZ149" s="392"/>
      <c r="RSA149" s="395"/>
      <c r="RSB149" s="396"/>
      <c r="RSC149" s="397"/>
      <c r="RSD149" s="415"/>
      <c r="RSE149" s="393"/>
      <c r="RSF149" s="392"/>
      <c r="RSG149" s="395"/>
      <c r="RSH149" s="396"/>
      <c r="RSI149" s="397"/>
      <c r="RSJ149" s="415"/>
      <c r="RSK149" s="393"/>
      <c r="RSL149" s="392"/>
      <c r="RSM149" s="395"/>
      <c r="RSN149" s="396"/>
      <c r="RSO149" s="397"/>
      <c r="RSP149" s="415"/>
      <c r="RSQ149" s="393"/>
      <c r="RSR149" s="392"/>
      <c r="RSS149" s="395"/>
      <c r="RST149" s="396"/>
      <c r="RSU149" s="397"/>
      <c r="RSV149" s="415"/>
      <c r="RSW149" s="393"/>
      <c r="RSX149" s="392"/>
      <c r="RSY149" s="395"/>
      <c r="RSZ149" s="396"/>
      <c r="RTA149" s="397"/>
      <c r="RTB149" s="415"/>
      <c r="RTC149" s="393"/>
      <c r="RTD149" s="392"/>
      <c r="RTE149" s="395"/>
      <c r="RTF149" s="396"/>
      <c r="RTG149" s="397"/>
      <c r="RTH149" s="415"/>
      <c r="RTI149" s="393"/>
      <c r="RTJ149" s="392"/>
      <c r="RTK149" s="395"/>
      <c r="RTL149" s="396"/>
      <c r="RTM149" s="397"/>
      <c r="RTN149" s="415"/>
      <c r="RTO149" s="393"/>
      <c r="RTP149" s="392"/>
      <c r="RTQ149" s="395"/>
      <c r="RTR149" s="396"/>
      <c r="RTS149" s="397"/>
      <c r="RTT149" s="415"/>
      <c r="RTU149" s="393"/>
      <c r="RTV149" s="392"/>
      <c r="RTW149" s="395"/>
      <c r="RTX149" s="396"/>
      <c r="RTY149" s="397"/>
      <c r="RTZ149" s="415"/>
      <c r="RUA149" s="393"/>
      <c r="RUB149" s="392"/>
      <c r="RUC149" s="395"/>
      <c r="RUD149" s="396"/>
      <c r="RUE149" s="397"/>
      <c r="RUF149" s="415"/>
      <c r="RUG149" s="393"/>
      <c r="RUH149" s="392"/>
      <c r="RUI149" s="395"/>
      <c r="RUJ149" s="396"/>
      <c r="RUK149" s="397"/>
      <c r="RUL149" s="415"/>
      <c r="RUM149" s="393"/>
      <c r="RUN149" s="392"/>
      <c r="RUO149" s="395"/>
      <c r="RUP149" s="396"/>
      <c r="RUQ149" s="397"/>
      <c r="RUR149" s="415"/>
      <c r="RUS149" s="393"/>
      <c r="RUT149" s="392"/>
      <c r="RUU149" s="395"/>
      <c r="RUV149" s="396"/>
      <c r="RUW149" s="397"/>
      <c r="RUX149" s="415"/>
      <c r="RUY149" s="393"/>
      <c r="RUZ149" s="392"/>
      <c r="RVA149" s="395"/>
      <c r="RVB149" s="396"/>
      <c r="RVC149" s="397"/>
      <c r="RVD149" s="415"/>
      <c r="RVE149" s="393"/>
      <c r="RVF149" s="392"/>
      <c r="RVG149" s="395"/>
      <c r="RVH149" s="396"/>
      <c r="RVI149" s="397"/>
      <c r="RVJ149" s="415"/>
      <c r="RVK149" s="393"/>
      <c r="RVL149" s="392"/>
      <c r="RVM149" s="395"/>
      <c r="RVN149" s="396"/>
      <c r="RVO149" s="397"/>
      <c r="RVP149" s="415"/>
      <c r="RVQ149" s="393"/>
      <c r="RVR149" s="392"/>
      <c r="RVS149" s="395"/>
      <c r="RVT149" s="396"/>
      <c r="RVU149" s="397"/>
      <c r="RVV149" s="415"/>
      <c r="RVW149" s="393"/>
      <c r="RVX149" s="392"/>
      <c r="RVY149" s="395"/>
      <c r="RVZ149" s="396"/>
      <c r="RWA149" s="397"/>
      <c r="RWB149" s="415"/>
      <c r="RWC149" s="393"/>
      <c r="RWD149" s="392"/>
      <c r="RWE149" s="395"/>
      <c r="RWF149" s="396"/>
      <c r="RWG149" s="397"/>
      <c r="RWH149" s="415"/>
      <c r="RWI149" s="393"/>
      <c r="RWJ149" s="392"/>
      <c r="RWK149" s="395"/>
      <c r="RWL149" s="396"/>
      <c r="RWM149" s="397"/>
      <c r="RWN149" s="415"/>
      <c r="RWO149" s="393"/>
      <c r="RWP149" s="392"/>
      <c r="RWQ149" s="395"/>
      <c r="RWR149" s="396"/>
      <c r="RWS149" s="397"/>
      <c r="RWT149" s="415"/>
      <c r="RWU149" s="393"/>
      <c r="RWV149" s="392"/>
      <c r="RWW149" s="395"/>
      <c r="RWX149" s="396"/>
      <c r="RWY149" s="397"/>
      <c r="RWZ149" s="415"/>
      <c r="RXA149" s="393"/>
      <c r="RXB149" s="392"/>
      <c r="RXC149" s="395"/>
      <c r="RXD149" s="396"/>
      <c r="RXE149" s="397"/>
      <c r="RXF149" s="415"/>
      <c r="RXG149" s="393"/>
      <c r="RXH149" s="392"/>
      <c r="RXI149" s="395"/>
      <c r="RXJ149" s="396"/>
      <c r="RXK149" s="397"/>
      <c r="RXL149" s="415"/>
      <c r="RXM149" s="393"/>
      <c r="RXN149" s="392"/>
      <c r="RXO149" s="395"/>
      <c r="RXP149" s="396"/>
      <c r="RXQ149" s="397"/>
      <c r="RXR149" s="415"/>
      <c r="RXS149" s="393"/>
      <c r="RXT149" s="392"/>
      <c r="RXU149" s="395"/>
      <c r="RXV149" s="396"/>
      <c r="RXW149" s="397"/>
      <c r="RXX149" s="415"/>
      <c r="RXY149" s="393"/>
      <c r="RXZ149" s="392"/>
      <c r="RYA149" s="395"/>
      <c r="RYB149" s="396"/>
      <c r="RYC149" s="397"/>
      <c r="RYD149" s="415"/>
      <c r="RYE149" s="393"/>
      <c r="RYF149" s="392"/>
      <c r="RYG149" s="395"/>
      <c r="RYH149" s="396"/>
      <c r="RYI149" s="397"/>
      <c r="RYJ149" s="415"/>
      <c r="RYK149" s="393"/>
      <c r="RYL149" s="392"/>
      <c r="RYM149" s="395"/>
      <c r="RYN149" s="396"/>
      <c r="RYO149" s="397"/>
      <c r="RYP149" s="415"/>
      <c r="RYQ149" s="393"/>
      <c r="RYR149" s="392"/>
      <c r="RYS149" s="395"/>
      <c r="RYT149" s="396"/>
      <c r="RYU149" s="397"/>
      <c r="RYV149" s="415"/>
      <c r="RYW149" s="393"/>
      <c r="RYX149" s="392"/>
      <c r="RYY149" s="395"/>
      <c r="RYZ149" s="396"/>
      <c r="RZA149" s="397"/>
      <c r="RZB149" s="415"/>
      <c r="RZC149" s="393"/>
      <c r="RZD149" s="392"/>
      <c r="RZE149" s="395"/>
      <c r="RZF149" s="396"/>
      <c r="RZG149" s="397"/>
      <c r="RZH149" s="415"/>
      <c r="RZI149" s="393"/>
      <c r="RZJ149" s="392"/>
      <c r="RZK149" s="395"/>
      <c r="RZL149" s="396"/>
      <c r="RZM149" s="397"/>
      <c r="RZN149" s="415"/>
      <c r="RZO149" s="393"/>
      <c r="RZP149" s="392"/>
      <c r="RZQ149" s="395"/>
      <c r="RZR149" s="396"/>
      <c r="RZS149" s="397"/>
      <c r="RZT149" s="415"/>
      <c r="RZU149" s="393"/>
      <c r="RZV149" s="392"/>
      <c r="RZW149" s="395"/>
      <c r="RZX149" s="396"/>
      <c r="RZY149" s="397"/>
      <c r="RZZ149" s="415"/>
      <c r="SAA149" s="393"/>
      <c r="SAB149" s="392"/>
      <c r="SAC149" s="395"/>
      <c r="SAD149" s="396"/>
      <c r="SAE149" s="397"/>
      <c r="SAF149" s="415"/>
      <c r="SAG149" s="393"/>
      <c r="SAH149" s="392"/>
      <c r="SAI149" s="395"/>
      <c r="SAJ149" s="396"/>
      <c r="SAK149" s="397"/>
      <c r="SAL149" s="415"/>
      <c r="SAM149" s="393"/>
      <c r="SAN149" s="392"/>
      <c r="SAO149" s="395"/>
      <c r="SAP149" s="396"/>
      <c r="SAQ149" s="397"/>
      <c r="SAR149" s="415"/>
      <c r="SAS149" s="393"/>
      <c r="SAT149" s="392"/>
      <c r="SAU149" s="395"/>
      <c r="SAV149" s="396"/>
      <c r="SAW149" s="397"/>
      <c r="SAX149" s="415"/>
      <c r="SAY149" s="393"/>
      <c r="SAZ149" s="392"/>
      <c r="SBA149" s="395"/>
      <c r="SBB149" s="396"/>
      <c r="SBC149" s="397"/>
      <c r="SBD149" s="415"/>
      <c r="SBE149" s="393"/>
      <c r="SBF149" s="392"/>
      <c r="SBG149" s="395"/>
      <c r="SBH149" s="396"/>
      <c r="SBI149" s="397"/>
      <c r="SBJ149" s="415"/>
      <c r="SBK149" s="393"/>
      <c r="SBL149" s="392"/>
      <c r="SBM149" s="395"/>
      <c r="SBN149" s="396"/>
      <c r="SBO149" s="397"/>
      <c r="SBP149" s="415"/>
      <c r="SBQ149" s="393"/>
      <c r="SBR149" s="392"/>
      <c r="SBS149" s="395"/>
      <c r="SBT149" s="396"/>
      <c r="SBU149" s="397"/>
      <c r="SBV149" s="415"/>
      <c r="SBW149" s="393"/>
      <c r="SBX149" s="392"/>
      <c r="SBY149" s="395"/>
      <c r="SBZ149" s="396"/>
      <c r="SCA149" s="397"/>
      <c r="SCB149" s="415"/>
      <c r="SCC149" s="393"/>
      <c r="SCD149" s="392"/>
      <c r="SCE149" s="395"/>
      <c r="SCF149" s="396"/>
      <c r="SCG149" s="397"/>
      <c r="SCH149" s="415"/>
      <c r="SCI149" s="393"/>
      <c r="SCJ149" s="392"/>
      <c r="SCK149" s="395"/>
      <c r="SCL149" s="396"/>
      <c r="SCM149" s="397"/>
      <c r="SCN149" s="415"/>
      <c r="SCO149" s="393"/>
      <c r="SCP149" s="392"/>
      <c r="SCQ149" s="395"/>
      <c r="SCR149" s="396"/>
      <c r="SCS149" s="397"/>
      <c r="SCT149" s="415"/>
      <c r="SCU149" s="393"/>
      <c r="SCV149" s="392"/>
      <c r="SCW149" s="395"/>
      <c r="SCX149" s="396"/>
      <c r="SCY149" s="397"/>
      <c r="SCZ149" s="415"/>
      <c r="SDA149" s="393"/>
      <c r="SDB149" s="392"/>
      <c r="SDC149" s="395"/>
      <c r="SDD149" s="396"/>
      <c r="SDE149" s="397"/>
      <c r="SDF149" s="415"/>
      <c r="SDG149" s="393"/>
      <c r="SDH149" s="392"/>
      <c r="SDI149" s="395"/>
      <c r="SDJ149" s="396"/>
      <c r="SDK149" s="397"/>
      <c r="SDL149" s="415"/>
      <c r="SDM149" s="393"/>
      <c r="SDN149" s="392"/>
      <c r="SDO149" s="395"/>
      <c r="SDP149" s="396"/>
      <c r="SDQ149" s="397"/>
      <c r="SDR149" s="415"/>
      <c r="SDS149" s="393"/>
      <c r="SDT149" s="392"/>
      <c r="SDU149" s="395"/>
      <c r="SDV149" s="396"/>
      <c r="SDW149" s="397"/>
      <c r="SDX149" s="415"/>
      <c r="SDY149" s="393"/>
      <c r="SDZ149" s="392"/>
      <c r="SEA149" s="395"/>
      <c r="SEB149" s="396"/>
      <c r="SEC149" s="397"/>
      <c r="SED149" s="415"/>
      <c r="SEE149" s="393"/>
      <c r="SEF149" s="392"/>
      <c r="SEG149" s="395"/>
      <c r="SEH149" s="396"/>
      <c r="SEI149" s="397"/>
      <c r="SEJ149" s="415"/>
      <c r="SEK149" s="393"/>
      <c r="SEL149" s="392"/>
      <c r="SEM149" s="395"/>
      <c r="SEN149" s="396"/>
      <c r="SEO149" s="397"/>
      <c r="SEP149" s="415"/>
      <c r="SEQ149" s="393"/>
      <c r="SER149" s="392"/>
      <c r="SES149" s="395"/>
      <c r="SET149" s="396"/>
      <c r="SEU149" s="397"/>
      <c r="SEV149" s="415"/>
      <c r="SEW149" s="393"/>
      <c r="SEX149" s="392"/>
      <c r="SEY149" s="395"/>
      <c r="SEZ149" s="396"/>
      <c r="SFA149" s="397"/>
      <c r="SFB149" s="415"/>
      <c r="SFC149" s="393"/>
      <c r="SFD149" s="392"/>
      <c r="SFE149" s="395"/>
      <c r="SFF149" s="396"/>
      <c r="SFG149" s="397"/>
      <c r="SFH149" s="415"/>
      <c r="SFI149" s="393"/>
      <c r="SFJ149" s="392"/>
      <c r="SFK149" s="395"/>
      <c r="SFL149" s="396"/>
      <c r="SFM149" s="397"/>
      <c r="SFN149" s="415"/>
      <c r="SFO149" s="393"/>
      <c r="SFP149" s="392"/>
      <c r="SFQ149" s="395"/>
      <c r="SFR149" s="396"/>
      <c r="SFS149" s="397"/>
      <c r="SFT149" s="415"/>
      <c r="SFU149" s="393"/>
      <c r="SFV149" s="392"/>
      <c r="SFW149" s="395"/>
      <c r="SFX149" s="396"/>
      <c r="SFY149" s="397"/>
      <c r="SFZ149" s="415"/>
      <c r="SGA149" s="393"/>
      <c r="SGB149" s="392"/>
      <c r="SGC149" s="395"/>
      <c r="SGD149" s="396"/>
      <c r="SGE149" s="397"/>
      <c r="SGF149" s="415"/>
      <c r="SGG149" s="393"/>
      <c r="SGH149" s="392"/>
      <c r="SGI149" s="395"/>
      <c r="SGJ149" s="396"/>
      <c r="SGK149" s="397"/>
      <c r="SGL149" s="415"/>
      <c r="SGM149" s="393"/>
      <c r="SGN149" s="392"/>
      <c r="SGO149" s="395"/>
      <c r="SGP149" s="396"/>
      <c r="SGQ149" s="397"/>
      <c r="SGR149" s="415"/>
      <c r="SGS149" s="393"/>
      <c r="SGT149" s="392"/>
      <c r="SGU149" s="395"/>
      <c r="SGV149" s="396"/>
      <c r="SGW149" s="397"/>
      <c r="SGX149" s="415"/>
      <c r="SGY149" s="393"/>
      <c r="SGZ149" s="392"/>
      <c r="SHA149" s="395"/>
      <c r="SHB149" s="396"/>
      <c r="SHC149" s="397"/>
      <c r="SHD149" s="415"/>
      <c r="SHE149" s="393"/>
      <c r="SHF149" s="392"/>
      <c r="SHG149" s="395"/>
      <c r="SHH149" s="396"/>
      <c r="SHI149" s="397"/>
      <c r="SHJ149" s="415"/>
      <c r="SHK149" s="393"/>
      <c r="SHL149" s="392"/>
      <c r="SHM149" s="395"/>
      <c r="SHN149" s="396"/>
      <c r="SHO149" s="397"/>
      <c r="SHP149" s="415"/>
      <c r="SHQ149" s="393"/>
      <c r="SHR149" s="392"/>
      <c r="SHS149" s="395"/>
      <c r="SHT149" s="396"/>
      <c r="SHU149" s="397"/>
      <c r="SHV149" s="415"/>
      <c r="SHW149" s="393"/>
      <c r="SHX149" s="392"/>
      <c r="SHY149" s="395"/>
      <c r="SHZ149" s="396"/>
      <c r="SIA149" s="397"/>
      <c r="SIB149" s="415"/>
      <c r="SIC149" s="393"/>
      <c r="SID149" s="392"/>
      <c r="SIE149" s="395"/>
      <c r="SIF149" s="396"/>
      <c r="SIG149" s="397"/>
      <c r="SIH149" s="415"/>
      <c r="SII149" s="393"/>
      <c r="SIJ149" s="392"/>
      <c r="SIK149" s="395"/>
      <c r="SIL149" s="396"/>
      <c r="SIM149" s="397"/>
      <c r="SIN149" s="415"/>
      <c r="SIO149" s="393"/>
      <c r="SIP149" s="392"/>
      <c r="SIQ149" s="395"/>
      <c r="SIR149" s="396"/>
      <c r="SIS149" s="397"/>
      <c r="SIT149" s="415"/>
      <c r="SIU149" s="393"/>
      <c r="SIV149" s="392"/>
      <c r="SIW149" s="395"/>
      <c r="SIX149" s="396"/>
      <c r="SIY149" s="397"/>
      <c r="SIZ149" s="415"/>
      <c r="SJA149" s="393"/>
      <c r="SJB149" s="392"/>
      <c r="SJC149" s="395"/>
      <c r="SJD149" s="396"/>
      <c r="SJE149" s="397"/>
      <c r="SJF149" s="415"/>
      <c r="SJG149" s="393"/>
      <c r="SJH149" s="392"/>
      <c r="SJI149" s="395"/>
      <c r="SJJ149" s="396"/>
      <c r="SJK149" s="397"/>
      <c r="SJL149" s="415"/>
      <c r="SJM149" s="393"/>
      <c r="SJN149" s="392"/>
      <c r="SJO149" s="395"/>
      <c r="SJP149" s="396"/>
      <c r="SJQ149" s="397"/>
      <c r="SJR149" s="415"/>
      <c r="SJS149" s="393"/>
      <c r="SJT149" s="392"/>
      <c r="SJU149" s="395"/>
      <c r="SJV149" s="396"/>
      <c r="SJW149" s="397"/>
      <c r="SJX149" s="415"/>
      <c r="SJY149" s="393"/>
      <c r="SJZ149" s="392"/>
      <c r="SKA149" s="395"/>
      <c r="SKB149" s="396"/>
      <c r="SKC149" s="397"/>
      <c r="SKD149" s="415"/>
      <c r="SKE149" s="393"/>
      <c r="SKF149" s="392"/>
      <c r="SKG149" s="395"/>
      <c r="SKH149" s="396"/>
      <c r="SKI149" s="397"/>
      <c r="SKJ149" s="415"/>
      <c r="SKK149" s="393"/>
      <c r="SKL149" s="392"/>
      <c r="SKM149" s="395"/>
      <c r="SKN149" s="396"/>
      <c r="SKO149" s="397"/>
      <c r="SKP149" s="415"/>
      <c r="SKQ149" s="393"/>
      <c r="SKR149" s="392"/>
      <c r="SKS149" s="395"/>
      <c r="SKT149" s="396"/>
      <c r="SKU149" s="397"/>
      <c r="SKV149" s="415"/>
      <c r="SKW149" s="393"/>
      <c r="SKX149" s="392"/>
      <c r="SKY149" s="395"/>
      <c r="SKZ149" s="396"/>
      <c r="SLA149" s="397"/>
      <c r="SLB149" s="415"/>
      <c r="SLC149" s="393"/>
      <c r="SLD149" s="392"/>
      <c r="SLE149" s="395"/>
      <c r="SLF149" s="396"/>
      <c r="SLG149" s="397"/>
      <c r="SLH149" s="415"/>
      <c r="SLI149" s="393"/>
      <c r="SLJ149" s="392"/>
      <c r="SLK149" s="395"/>
      <c r="SLL149" s="396"/>
      <c r="SLM149" s="397"/>
      <c r="SLN149" s="415"/>
      <c r="SLO149" s="393"/>
      <c r="SLP149" s="392"/>
      <c r="SLQ149" s="395"/>
      <c r="SLR149" s="396"/>
      <c r="SLS149" s="397"/>
      <c r="SLT149" s="415"/>
      <c r="SLU149" s="393"/>
      <c r="SLV149" s="392"/>
      <c r="SLW149" s="395"/>
      <c r="SLX149" s="396"/>
      <c r="SLY149" s="397"/>
      <c r="SLZ149" s="415"/>
      <c r="SMA149" s="393"/>
      <c r="SMB149" s="392"/>
      <c r="SMC149" s="395"/>
      <c r="SMD149" s="396"/>
      <c r="SME149" s="397"/>
      <c r="SMF149" s="415"/>
      <c r="SMG149" s="393"/>
      <c r="SMH149" s="392"/>
      <c r="SMI149" s="395"/>
      <c r="SMJ149" s="396"/>
      <c r="SMK149" s="397"/>
      <c r="SML149" s="415"/>
      <c r="SMM149" s="393"/>
      <c r="SMN149" s="392"/>
      <c r="SMO149" s="395"/>
      <c r="SMP149" s="396"/>
      <c r="SMQ149" s="397"/>
      <c r="SMR149" s="415"/>
      <c r="SMS149" s="393"/>
      <c r="SMT149" s="392"/>
      <c r="SMU149" s="395"/>
      <c r="SMV149" s="396"/>
      <c r="SMW149" s="397"/>
      <c r="SMX149" s="415"/>
      <c r="SMY149" s="393"/>
      <c r="SMZ149" s="392"/>
      <c r="SNA149" s="395"/>
      <c r="SNB149" s="396"/>
      <c r="SNC149" s="397"/>
      <c r="SND149" s="415"/>
      <c r="SNE149" s="393"/>
      <c r="SNF149" s="392"/>
      <c r="SNG149" s="395"/>
      <c r="SNH149" s="396"/>
      <c r="SNI149" s="397"/>
      <c r="SNJ149" s="415"/>
      <c r="SNK149" s="393"/>
      <c r="SNL149" s="392"/>
      <c r="SNM149" s="395"/>
      <c r="SNN149" s="396"/>
      <c r="SNO149" s="397"/>
      <c r="SNP149" s="415"/>
      <c r="SNQ149" s="393"/>
      <c r="SNR149" s="392"/>
      <c r="SNS149" s="395"/>
      <c r="SNT149" s="396"/>
      <c r="SNU149" s="397"/>
      <c r="SNV149" s="415"/>
      <c r="SNW149" s="393"/>
      <c r="SNX149" s="392"/>
      <c r="SNY149" s="395"/>
      <c r="SNZ149" s="396"/>
      <c r="SOA149" s="397"/>
      <c r="SOB149" s="415"/>
      <c r="SOC149" s="393"/>
      <c r="SOD149" s="392"/>
      <c r="SOE149" s="395"/>
      <c r="SOF149" s="396"/>
      <c r="SOG149" s="397"/>
      <c r="SOH149" s="415"/>
      <c r="SOI149" s="393"/>
      <c r="SOJ149" s="392"/>
      <c r="SOK149" s="395"/>
      <c r="SOL149" s="396"/>
      <c r="SOM149" s="397"/>
      <c r="SON149" s="415"/>
      <c r="SOO149" s="393"/>
      <c r="SOP149" s="392"/>
      <c r="SOQ149" s="395"/>
      <c r="SOR149" s="396"/>
      <c r="SOS149" s="397"/>
      <c r="SOT149" s="415"/>
      <c r="SOU149" s="393"/>
      <c r="SOV149" s="392"/>
      <c r="SOW149" s="395"/>
      <c r="SOX149" s="396"/>
      <c r="SOY149" s="397"/>
      <c r="SOZ149" s="415"/>
      <c r="SPA149" s="393"/>
      <c r="SPB149" s="392"/>
      <c r="SPC149" s="395"/>
      <c r="SPD149" s="396"/>
      <c r="SPE149" s="397"/>
      <c r="SPF149" s="415"/>
      <c r="SPG149" s="393"/>
      <c r="SPH149" s="392"/>
      <c r="SPI149" s="395"/>
      <c r="SPJ149" s="396"/>
      <c r="SPK149" s="397"/>
      <c r="SPL149" s="415"/>
      <c r="SPM149" s="393"/>
      <c r="SPN149" s="392"/>
      <c r="SPO149" s="395"/>
      <c r="SPP149" s="396"/>
      <c r="SPQ149" s="397"/>
      <c r="SPR149" s="415"/>
      <c r="SPS149" s="393"/>
      <c r="SPT149" s="392"/>
      <c r="SPU149" s="395"/>
      <c r="SPV149" s="396"/>
      <c r="SPW149" s="397"/>
      <c r="SPX149" s="415"/>
      <c r="SPY149" s="393"/>
      <c r="SPZ149" s="392"/>
      <c r="SQA149" s="395"/>
      <c r="SQB149" s="396"/>
      <c r="SQC149" s="397"/>
      <c r="SQD149" s="415"/>
      <c r="SQE149" s="393"/>
      <c r="SQF149" s="392"/>
      <c r="SQG149" s="395"/>
      <c r="SQH149" s="396"/>
      <c r="SQI149" s="397"/>
      <c r="SQJ149" s="415"/>
      <c r="SQK149" s="393"/>
      <c r="SQL149" s="392"/>
      <c r="SQM149" s="395"/>
      <c r="SQN149" s="396"/>
      <c r="SQO149" s="397"/>
      <c r="SQP149" s="415"/>
      <c r="SQQ149" s="393"/>
      <c r="SQR149" s="392"/>
      <c r="SQS149" s="395"/>
      <c r="SQT149" s="396"/>
      <c r="SQU149" s="397"/>
      <c r="SQV149" s="415"/>
      <c r="SQW149" s="393"/>
      <c r="SQX149" s="392"/>
      <c r="SQY149" s="395"/>
      <c r="SQZ149" s="396"/>
      <c r="SRA149" s="397"/>
      <c r="SRB149" s="415"/>
      <c r="SRC149" s="393"/>
      <c r="SRD149" s="392"/>
      <c r="SRE149" s="395"/>
      <c r="SRF149" s="396"/>
      <c r="SRG149" s="397"/>
      <c r="SRH149" s="415"/>
      <c r="SRI149" s="393"/>
      <c r="SRJ149" s="392"/>
      <c r="SRK149" s="395"/>
      <c r="SRL149" s="396"/>
      <c r="SRM149" s="397"/>
      <c r="SRN149" s="415"/>
      <c r="SRO149" s="393"/>
      <c r="SRP149" s="392"/>
      <c r="SRQ149" s="395"/>
      <c r="SRR149" s="396"/>
      <c r="SRS149" s="397"/>
      <c r="SRT149" s="415"/>
      <c r="SRU149" s="393"/>
      <c r="SRV149" s="392"/>
      <c r="SRW149" s="395"/>
      <c r="SRX149" s="396"/>
      <c r="SRY149" s="397"/>
      <c r="SRZ149" s="415"/>
      <c r="SSA149" s="393"/>
      <c r="SSB149" s="392"/>
      <c r="SSC149" s="395"/>
      <c r="SSD149" s="396"/>
      <c r="SSE149" s="397"/>
      <c r="SSF149" s="415"/>
      <c r="SSG149" s="393"/>
      <c r="SSH149" s="392"/>
      <c r="SSI149" s="395"/>
      <c r="SSJ149" s="396"/>
      <c r="SSK149" s="397"/>
      <c r="SSL149" s="415"/>
      <c r="SSM149" s="393"/>
      <c r="SSN149" s="392"/>
      <c r="SSO149" s="395"/>
      <c r="SSP149" s="396"/>
      <c r="SSQ149" s="397"/>
      <c r="SSR149" s="415"/>
      <c r="SSS149" s="393"/>
      <c r="SST149" s="392"/>
      <c r="SSU149" s="395"/>
      <c r="SSV149" s="396"/>
      <c r="SSW149" s="397"/>
      <c r="SSX149" s="415"/>
      <c r="SSY149" s="393"/>
      <c r="SSZ149" s="392"/>
      <c r="STA149" s="395"/>
      <c r="STB149" s="396"/>
      <c r="STC149" s="397"/>
      <c r="STD149" s="415"/>
      <c r="STE149" s="393"/>
      <c r="STF149" s="392"/>
      <c r="STG149" s="395"/>
      <c r="STH149" s="396"/>
      <c r="STI149" s="397"/>
      <c r="STJ149" s="415"/>
      <c r="STK149" s="393"/>
      <c r="STL149" s="392"/>
      <c r="STM149" s="395"/>
      <c r="STN149" s="396"/>
      <c r="STO149" s="397"/>
      <c r="STP149" s="415"/>
      <c r="STQ149" s="393"/>
      <c r="STR149" s="392"/>
      <c r="STS149" s="395"/>
      <c r="STT149" s="396"/>
      <c r="STU149" s="397"/>
      <c r="STV149" s="415"/>
      <c r="STW149" s="393"/>
      <c r="STX149" s="392"/>
      <c r="STY149" s="395"/>
      <c r="STZ149" s="396"/>
      <c r="SUA149" s="397"/>
      <c r="SUB149" s="415"/>
      <c r="SUC149" s="393"/>
      <c r="SUD149" s="392"/>
      <c r="SUE149" s="395"/>
      <c r="SUF149" s="396"/>
      <c r="SUG149" s="397"/>
      <c r="SUH149" s="415"/>
      <c r="SUI149" s="393"/>
      <c r="SUJ149" s="392"/>
      <c r="SUK149" s="395"/>
      <c r="SUL149" s="396"/>
      <c r="SUM149" s="397"/>
      <c r="SUN149" s="415"/>
      <c r="SUO149" s="393"/>
      <c r="SUP149" s="392"/>
      <c r="SUQ149" s="395"/>
      <c r="SUR149" s="396"/>
      <c r="SUS149" s="397"/>
      <c r="SUT149" s="415"/>
      <c r="SUU149" s="393"/>
      <c r="SUV149" s="392"/>
      <c r="SUW149" s="395"/>
      <c r="SUX149" s="396"/>
      <c r="SUY149" s="397"/>
      <c r="SUZ149" s="415"/>
      <c r="SVA149" s="393"/>
      <c r="SVB149" s="392"/>
      <c r="SVC149" s="395"/>
      <c r="SVD149" s="396"/>
      <c r="SVE149" s="397"/>
      <c r="SVF149" s="415"/>
      <c r="SVG149" s="393"/>
      <c r="SVH149" s="392"/>
      <c r="SVI149" s="395"/>
      <c r="SVJ149" s="396"/>
      <c r="SVK149" s="397"/>
      <c r="SVL149" s="415"/>
      <c r="SVM149" s="393"/>
      <c r="SVN149" s="392"/>
      <c r="SVO149" s="395"/>
      <c r="SVP149" s="396"/>
      <c r="SVQ149" s="397"/>
      <c r="SVR149" s="415"/>
      <c r="SVS149" s="393"/>
      <c r="SVT149" s="392"/>
      <c r="SVU149" s="395"/>
      <c r="SVV149" s="396"/>
      <c r="SVW149" s="397"/>
      <c r="SVX149" s="415"/>
      <c r="SVY149" s="393"/>
      <c r="SVZ149" s="392"/>
      <c r="SWA149" s="395"/>
      <c r="SWB149" s="396"/>
      <c r="SWC149" s="397"/>
      <c r="SWD149" s="415"/>
      <c r="SWE149" s="393"/>
      <c r="SWF149" s="392"/>
      <c r="SWG149" s="395"/>
      <c r="SWH149" s="396"/>
      <c r="SWI149" s="397"/>
      <c r="SWJ149" s="415"/>
      <c r="SWK149" s="393"/>
      <c r="SWL149" s="392"/>
      <c r="SWM149" s="395"/>
      <c r="SWN149" s="396"/>
      <c r="SWO149" s="397"/>
      <c r="SWP149" s="415"/>
      <c r="SWQ149" s="393"/>
      <c r="SWR149" s="392"/>
      <c r="SWS149" s="395"/>
      <c r="SWT149" s="396"/>
      <c r="SWU149" s="397"/>
      <c r="SWV149" s="415"/>
      <c r="SWW149" s="393"/>
      <c r="SWX149" s="392"/>
      <c r="SWY149" s="395"/>
      <c r="SWZ149" s="396"/>
      <c r="SXA149" s="397"/>
      <c r="SXB149" s="415"/>
      <c r="SXC149" s="393"/>
      <c r="SXD149" s="392"/>
      <c r="SXE149" s="395"/>
      <c r="SXF149" s="396"/>
      <c r="SXG149" s="397"/>
      <c r="SXH149" s="415"/>
      <c r="SXI149" s="393"/>
      <c r="SXJ149" s="392"/>
      <c r="SXK149" s="395"/>
      <c r="SXL149" s="396"/>
      <c r="SXM149" s="397"/>
      <c r="SXN149" s="415"/>
      <c r="SXO149" s="393"/>
      <c r="SXP149" s="392"/>
      <c r="SXQ149" s="395"/>
      <c r="SXR149" s="396"/>
      <c r="SXS149" s="397"/>
      <c r="SXT149" s="415"/>
      <c r="SXU149" s="393"/>
      <c r="SXV149" s="392"/>
      <c r="SXW149" s="395"/>
      <c r="SXX149" s="396"/>
      <c r="SXY149" s="397"/>
      <c r="SXZ149" s="415"/>
      <c r="SYA149" s="393"/>
      <c r="SYB149" s="392"/>
      <c r="SYC149" s="395"/>
      <c r="SYD149" s="396"/>
      <c r="SYE149" s="397"/>
      <c r="SYF149" s="415"/>
      <c r="SYG149" s="393"/>
      <c r="SYH149" s="392"/>
      <c r="SYI149" s="395"/>
      <c r="SYJ149" s="396"/>
      <c r="SYK149" s="397"/>
      <c r="SYL149" s="415"/>
      <c r="SYM149" s="393"/>
      <c r="SYN149" s="392"/>
      <c r="SYO149" s="395"/>
      <c r="SYP149" s="396"/>
      <c r="SYQ149" s="397"/>
      <c r="SYR149" s="415"/>
      <c r="SYS149" s="393"/>
      <c r="SYT149" s="392"/>
      <c r="SYU149" s="395"/>
      <c r="SYV149" s="396"/>
      <c r="SYW149" s="397"/>
      <c r="SYX149" s="415"/>
      <c r="SYY149" s="393"/>
      <c r="SYZ149" s="392"/>
      <c r="SZA149" s="395"/>
      <c r="SZB149" s="396"/>
      <c r="SZC149" s="397"/>
      <c r="SZD149" s="415"/>
      <c r="SZE149" s="393"/>
      <c r="SZF149" s="392"/>
      <c r="SZG149" s="395"/>
      <c r="SZH149" s="396"/>
      <c r="SZI149" s="397"/>
      <c r="SZJ149" s="415"/>
      <c r="SZK149" s="393"/>
      <c r="SZL149" s="392"/>
      <c r="SZM149" s="395"/>
      <c r="SZN149" s="396"/>
      <c r="SZO149" s="397"/>
      <c r="SZP149" s="415"/>
      <c r="SZQ149" s="393"/>
      <c r="SZR149" s="392"/>
      <c r="SZS149" s="395"/>
      <c r="SZT149" s="396"/>
      <c r="SZU149" s="397"/>
      <c r="SZV149" s="415"/>
      <c r="SZW149" s="393"/>
      <c r="SZX149" s="392"/>
      <c r="SZY149" s="395"/>
      <c r="SZZ149" s="396"/>
      <c r="TAA149" s="397"/>
      <c r="TAB149" s="415"/>
      <c r="TAC149" s="393"/>
      <c r="TAD149" s="392"/>
      <c r="TAE149" s="395"/>
      <c r="TAF149" s="396"/>
      <c r="TAG149" s="397"/>
      <c r="TAH149" s="415"/>
      <c r="TAI149" s="393"/>
      <c r="TAJ149" s="392"/>
      <c r="TAK149" s="395"/>
      <c r="TAL149" s="396"/>
      <c r="TAM149" s="397"/>
      <c r="TAN149" s="415"/>
      <c r="TAO149" s="393"/>
      <c r="TAP149" s="392"/>
      <c r="TAQ149" s="395"/>
      <c r="TAR149" s="396"/>
      <c r="TAS149" s="397"/>
      <c r="TAT149" s="415"/>
      <c r="TAU149" s="393"/>
      <c r="TAV149" s="392"/>
      <c r="TAW149" s="395"/>
      <c r="TAX149" s="396"/>
      <c r="TAY149" s="397"/>
      <c r="TAZ149" s="415"/>
      <c r="TBA149" s="393"/>
      <c r="TBB149" s="392"/>
      <c r="TBC149" s="395"/>
      <c r="TBD149" s="396"/>
      <c r="TBE149" s="397"/>
      <c r="TBF149" s="415"/>
      <c r="TBG149" s="393"/>
      <c r="TBH149" s="392"/>
      <c r="TBI149" s="395"/>
      <c r="TBJ149" s="396"/>
      <c r="TBK149" s="397"/>
      <c r="TBL149" s="415"/>
      <c r="TBM149" s="393"/>
      <c r="TBN149" s="392"/>
      <c r="TBO149" s="395"/>
      <c r="TBP149" s="396"/>
      <c r="TBQ149" s="397"/>
      <c r="TBR149" s="415"/>
      <c r="TBS149" s="393"/>
      <c r="TBT149" s="392"/>
      <c r="TBU149" s="395"/>
      <c r="TBV149" s="396"/>
      <c r="TBW149" s="397"/>
      <c r="TBX149" s="415"/>
      <c r="TBY149" s="393"/>
      <c r="TBZ149" s="392"/>
      <c r="TCA149" s="395"/>
      <c r="TCB149" s="396"/>
      <c r="TCC149" s="397"/>
      <c r="TCD149" s="415"/>
      <c r="TCE149" s="393"/>
      <c r="TCF149" s="392"/>
      <c r="TCG149" s="395"/>
      <c r="TCH149" s="396"/>
      <c r="TCI149" s="397"/>
      <c r="TCJ149" s="415"/>
      <c r="TCK149" s="393"/>
      <c r="TCL149" s="392"/>
      <c r="TCM149" s="395"/>
      <c r="TCN149" s="396"/>
      <c r="TCO149" s="397"/>
      <c r="TCP149" s="415"/>
      <c r="TCQ149" s="393"/>
      <c r="TCR149" s="392"/>
      <c r="TCS149" s="395"/>
      <c r="TCT149" s="396"/>
      <c r="TCU149" s="397"/>
      <c r="TCV149" s="415"/>
      <c r="TCW149" s="393"/>
      <c r="TCX149" s="392"/>
      <c r="TCY149" s="395"/>
      <c r="TCZ149" s="396"/>
      <c r="TDA149" s="397"/>
      <c r="TDB149" s="415"/>
      <c r="TDC149" s="393"/>
      <c r="TDD149" s="392"/>
      <c r="TDE149" s="395"/>
      <c r="TDF149" s="396"/>
      <c r="TDG149" s="397"/>
      <c r="TDH149" s="415"/>
      <c r="TDI149" s="393"/>
      <c r="TDJ149" s="392"/>
      <c r="TDK149" s="395"/>
      <c r="TDL149" s="396"/>
      <c r="TDM149" s="397"/>
      <c r="TDN149" s="415"/>
      <c r="TDO149" s="393"/>
      <c r="TDP149" s="392"/>
      <c r="TDQ149" s="395"/>
      <c r="TDR149" s="396"/>
      <c r="TDS149" s="397"/>
      <c r="TDT149" s="415"/>
      <c r="TDU149" s="393"/>
      <c r="TDV149" s="392"/>
      <c r="TDW149" s="395"/>
      <c r="TDX149" s="396"/>
      <c r="TDY149" s="397"/>
      <c r="TDZ149" s="415"/>
      <c r="TEA149" s="393"/>
      <c r="TEB149" s="392"/>
      <c r="TEC149" s="395"/>
      <c r="TED149" s="396"/>
      <c r="TEE149" s="397"/>
      <c r="TEF149" s="415"/>
      <c r="TEG149" s="393"/>
      <c r="TEH149" s="392"/>
      <c r="TEI149" s="395"/>
      <c r="TEJ149" s="396"/>
      <c r="TEK149" s="397"/>
      <c r="TEL149" s="415"/>
      <c r="TEM149" s="393"/>
      <c r="TEN149" s="392"/>
      <c r="TEO149" s="395"/>
      <c r="TEP149" s="396"/>
      <c r="TEQ149" s="397"/>
      <c r="TER149" s="415"/>
      <c r="TES149" s="393"/>
      <c r="TET149" s="392"/>
      <c r="TEU149" s="395"/>
      <c r="TEV149" s="396"/>
      <c r="TEW149" s="397"/>
      <c r="TEX149" s="415"/>
      <c r="TEY149" s="393"/>
      <c r="TEZ149" s="392"/>
      <c r="TFA149" s="395"/>
      <c r="TFB149" s="396"/>
      <c r="TFC149" s="397"/>
      <c r="TFD149" s="415"/>
      <c r="TFE149" s="393"/>
      <c r="TFF149" s="392"/>
      <c r="TFG149" s="395"/>
      <c r="TFH149" s="396"/>
      <c r="TFI149" s="397"/>
      <c r="TFJ149" s="415"/>
      <c r="TFK149" s="393"/>
      <c r="TFL149" s="392"/>
      <c r="TFM149" s="395"/>
      <c r="TFN149" s="396"/>
      <c r="TFO149" s="397"/>
      <c r="TFP149" s="415"/>
      <c r="TFQ149" s="393"/>
      <c r="TFR149" s="392"/>
      <c r="TFS149" s="395"/>
      <c r="TFT149" s="396"/>
      <c r="TFU149" s="397"/>
      <c r="TFV149" s="415"/>
      <c r="TFW149" s="393"/>
      <c r="TFX149" s="392"/>
      <c r="TFY149" s="395"/>
      <c r="TFZ149" s="396"/>
      <c r="TGA149" s="397"/>
      <c r="TGB149" s="415"/>
      <c r="TGC149" s="393"/>
      <c r="TGD149" s="392"/>
      <c r="TGE149" s="395"/>
      <c r="TGF149" s="396"/>
      <c r="TGG149" s="397"/>
      <c r="TGH149" s="415"/>
      <c r="TGI149" s="393"/>
      <c r="TGJ149" s="392"/>
      <c r="TGK149" s="395"/>
      <c r="TGL149" s="396"/>
      <c r="TGM149" s="397"/>
      <c r="TGN149" s="415"/>
      <c r="TGO149" s="393"/>
      <c r="TGP149" s="392"/>
      <c r="TGQ149" s="395"/>
      <c r="TGR149" s="396"/>
      <c r="TGS149" s="397"/>
      <c r="TGT149" s="415"/>
      <c r="TGU149" s="393"/>
      <c r="TGV149" s="392"/>
      <c r="TGW149" s="395"/>
      <c r="TGX149" s="396"/>
      <c r="TGY149" s="397"/>
      <c r="TGZ149" s="415"/>
      <c r="THA149" s="393"/>
      <c r="THB149" s="392"/>
      <c r="THC149" s="395"/>
      <c r="THD149" s="396"/>
      <c r="THE149" s="397"/>
      <c r="THF149" s="415"/>
      <c r="THG149" s="393"/>
      <c r="THH149" s="392"/>
      <c r="THI149" s="395"/>
      <c r="THJ149" s="396"/>
      <c r="THK149" s="397"/>
      <c r="THL149" s="415"/>
      <c r="THM149" s="393"/>
      <c r="THN149" s="392"/>
      <c r="THO149" s="395"/>
      <c r="THP149" s="396"/>
      <c r="THQ149" s="397"/>
      <c r="THR149" s="415"/>
      <c r="THS149" s="393"/>
      <c r="THT149" s="392"/>
      <c r="THU149" s="395"/>
      <c r="THV149" s="396"/>
      <c r="THW149" s="397"/>
      <c r="THX149" s="415"/>
      <c r="THY149" s="393"/>
      <c r="THZ149" s="392"/>
      <c r="TIA149" s="395"/>
      <c r="TIB149" s="396"/>
      <c r="TIC149" s="397"/>
      <c r="TID149" s="415"/>
      <c r="TIE149" s="393"/>
      <c r="TIF149" s="392"/>
      <c r="TIG149" s="395"/>
      <c r="TIH149" s="396"/>
      <c r="TII149" s="397"/>
      <c r="TIJ149" s="415"/>
      <c r="TIK149" s="393"/>
      <c r="TIL149" s="392"/>
      <c r="TIM149" s="395"/>
      <c r="TIN149" s="396"/>
      <c r="TIO149" s="397"/>
      <c r="TIP149" s="415"/>
      <c r="TIQ149" s="393"/>
      <c r="TIR149" s="392"/>
      <c r="TIS149" s="395"/>
      <c r="TIT149" s="396"/>
      <c r="TIU149" s="397"/>
      <c r="TIV149" s="415"/>
      <c r="TIW149" s="393"/>
      <c r="TIX149" s="392"/>
      <c r="TIY149" s="395"/>
      <c r="TIZ149" s="396"/>
      <c r="TJA149" s="397"/>
      <c r="TJB149" s="415"/>
      <c r="TJC149" s="393"/>
      <c r="TJD149" s="392"/>
      <c r="TJE149" s="395"/>
      <c r="TJF149" s="396"/>
      <c r="TJG149" s="397"/>
      <c r="TJH149" s="415"/>
      <c r="TJI149" s="393"/>
      <c r="TJJ149" s="392"/>
      <c r="TJK149" s="395"/>
      <c r="TJL149" s="396"/>
      <c r="TJM149" s="397"/>
      <c r="TJN149" s="415"/>
      <c r="TJO149" s="393"/>
      <c r="TJP149" s="392"/>
      <c r="TJQ149" s="395"/>
      <c r="TJR149" s="396"/>
      <c r="TJS149" s="397"/>
      <c r="TJT149" s="415"/>
      <c r="TJU149" s="393"/>
      <c r="TJV149" s="392"/>
      <c r="TJW149" s="395"/>
      <c r="TJX149" s="396"/>
      <c r="TJY149" s="397"/>
      <c r="TJZ149" s="415"/>
      <c r="TKA149" s="393"/>
      <c r="TKB149" s="392"/>
      <c r="TKC149" s="395"/>
      <c r="TKD149" s="396"/>
      <c r="TKE149" s="397"/>
      <c r="TKF149" s="415"/>
      <c r="TKG149" s="393"/>
      <c r="TKH149" s="392"/>
      <c r="TKI149" s="395"/>
      <c r="TKJ149" s="396"/>
      <c r="TKK149" s="397"/>
      <c r="TKL149" s="415"/>
      <c r="TKM149" s="393"/>
      <c r="TKN149" s="392"/>
      <c r="TKO149" s="395"/>
      <c r="TKP149" s="396"/>
      <c r="TKQ149" s="397"/>
      <c r="TKR149" s="415"/>
      <c r="TKS149" s="393"/>
      <c r="TKT149" s="392"/>
      <c r="TKU149" s="395"/>
      <c r="TKV149" s="396"/>
      <c r="TKW149" s="397"/>
      <c r="TKX149" s="415"/>
      <c r="TKY149" s="393"/>
      <c r="TKZ149" s="392"/>
      <c r="TLA149" s="395"/>
      <c r="TLB149" s="396"/>
      <c r="TLC149" s="397"/>
      <c r="TLD149" s="415"/>
      <c r="TLE149" s="393"/>
      <c r="TLF149" s="392"/>
      <c r="TLG149" s="395"/>
      <c r="TLH149" s="396"/>
      <c r="TLI149" s="397"/>
      <c r="TLJ149" s="415"/>
      <c r="TLK149" s="393"/>
      <c r="TLL149" s="392"/>
      <c r="TLM149" s="395"/>
      <c r="TLN149" s="396"/>
      <c r="TLO149" s="397"/>
      <c r="TLP149" s="415"/>
      <c r="TLQ149" s="393"/>
      <c r="TLR149" s="392"/>
      <c r="TLS149" s="395"/>
      <c r="TLT149" s="396"/>
      <c r="TLU149" s="397"/>
      <c r="TLV149" s="415"/>
      <c r="TLW149" s="393"/>
      <c r="TLX149" s="392"/>
      <c r="TLY149" s="395"/>
      <c r="TLZ149" s="396"/>
      <c r="TMA149" s="397"/>
      <c r="TMB149" s="415"/>
      <c r="TMC149" s="393"/>
      <c r="TMD149" s="392"/>
      <c r="TME149" s="395"/>
      <c r="TMF149" s="396"/>
      <c r="TMG149" s="397"/>
      <c r="TMH149" s="415"/>
      <c r="TMI149" s="393"/>
      <c r="TMJ149" s="392"/>
      <c r="TMK149" s="395"/>
      <c r="TML149" s="396"/>
      <c r="TMM149" s="397"/>
      <c r="TMN149" s="415"/>
      <c r="TMO149" s="393"/>
      <c r="TMP149" s="392"/>
      <c r="TMQ149" s="395"/>
      <c r="TMR149" s="396"/>
      <c r="TMS149" s="397"/>
      <c r="TMT149" s="415"/>
      <c r="TMU149" s="393"/>
      <c r="TMV149" s="392"/>
      <c r="TMW149" s="395"/>
      <c r="TMX149" s="396"/>
      <c r="TMY149" s="397"/>
      <c r="TMZ149" s="415"/>
      <c r="TNA149" s="393"/>
      <c r="TNB149" s="392"/>
      <c r="TNC149" s="395"/>
      <c r="TND149" s="396"/>
      <c r="TNE149" s="397"/>
      <c r="TNF149" s="415"/>
      <c r="TNG149" s="393"/>
      <c r="TNH149" s="392"/>
      <c r="TNI149" s="395"/>
      <c r="TNJ149" s="396"/>
      <c r="TNK149" s="397"/>
      <c r="TNL149" s="415"/>
      <c r="TNM149" s="393"/>
      <c r="TNN149" s="392"/>
      <c r="TNO149" s="395"/>
      <c r="TNP149" s="396"/>
      <c r="TNQ149" s="397"/>
      <c r="TNR149" s="415"/>
      <c r="TNS149" s="393"/>
      <c r="TNT149" s="392"/>
      <c r="TNU149" s="395"/>
      <c r="TNV149" s="396"/>
      <c r="TNW149" s="397"/>
      <c r="TNX149" s="415"/>
      <c r="TNY149" s="393"/>
      <c r="TNZ149" s="392"/>
      <c r="TOA149" s="395"/>
      <c r="TOB149" s="396"/>
      <c r="TOC149" s="397"/>
      <c r="TOD149" s="415"/>
      <c r="TOE149" s="393"/>
      <c r="TOF149" s="392"/>
      <c r="TOG149" s="395"/>
      <c r="TOH149" s="396"/>
      <c r="TOI149" s="397"/>
      <c r="TOJ149" s="415"/>
      <c r="TOK149" s="393"/>
      <c r="TOL149" s="392"/>
      <c r="TOM149" s="395"/>
      <c r="TON149" s="396"/>
      <c r="TOO149" s="397"/>
      <c r="TOP149" s="415"/>
      <c r="TOQ149" s="393"/>
      <c r="TOR149" s="392"/>
      <c r="TOS149" s="395"/>
      <c r="TOT149" s="396"/>
      <c r="TOU149" s="397"/>
      <c r="TOV149" s="415"/>
      <c r="TOW149" s="393"/>
      <c r="TOX149" s="392"/>
      <c r="TOY149" s="395"/>
      <c r="TOZ149" s="396"/>
      <c r="TPA149" s="397"/>
      <c r="TPB149" s="415"/>
      <c r="TPC149" s="393"/>
      <c r="TPD149" s="392"/>
      <c r="TPE149" s="395"/>
      <c r="TPF149" s="396"/>
      <c r="TPG149" s="397"/>
      <c r="TPH149" s="415"/>
      <c r="TPI149" s="393"/>
      <c r="TPJ149" s="392"/>
      <c r="TPK149" s="395"/>
      <c r="TPL149" s="396"/>
      <c r="TPM149" s="397"/>
      <c r="TPN149" s="415"/>
      <c r="TPO149" s="393"/>
      <c r="TPP149" s="392"/>
      <c r="TPQ149" s="395"/>
      <c r="TPR149" s="396"/>
      <c r="TPS149" s="397"/>
      <c r="TPT149" s="415"/>
      <c r="TPU149" s="393"/>
      <c r="TPV149" s="392"/>
      <c r="TPW149" s="395"/>
      <c r="TPX149" s="396"/>
      <c r="TPY149" s="397"/>
      <c r="TPZ149" s="415"/>
      <c r="TQA149" s="393"/>
      <c r="TQB149" s="392"/>
      <c r="TQC149" s="395"/>
      <c r="TQD149" s="396"/>
      <c r="TQE149" s="397"/>
      <c r="TQF149" s="415"/>
      <c r="TQG149" s="393"/>
      <c r="TQH149" s="392"/>
      <c r="TQI149" s="395"/>
      <c r="TQJ149" s="396"/>
      <c r="TQK149" s="397"/>
      <c r="TQL149" s="415"/>
      <c r="TQM149" s="393"/>
      <c r="TQN149" s="392"/>
      <c r="TQO149" s="395"/>
      <c r="TQP149" s="396"/>
      <c r="TQQ149" s="397"/>
      <c r="TQR149" s="415"/>
      <c r="TQS149" s="393"/>
      <c r="TQT149" s="392"/>
      <c r="TQU149" s="395"/>
      <c r="TQV149" s="396"/>
      <c r="TQW149" s="397"/>
      <c r="TQX149" s="415"/>
      <c r="TQY149" s="393"/>
      <c r="TQZ149" s="392"/>
      <c r="TRA149" s="395"/>
      <c r="TRB149" s="396"/>
      <c r="TRC149" s="397"/>
      <c r="TRD149" s="415"/>
      <c r="TRE149" s="393"/>
      <c r="TRF149" s="392"/>
      <c r="TRG149" s="395"/>
      <c r="TRH149" s="396"/>
      <c r="TRI149" s="397"/>
      <c r="TRJ149" s="415"/>
      <c r="TRK149" s="393"/>
      <c r="TRL149" s="392"/>
      <c r="TRM149" s="395"/>
      <c r="TRN149" s="396"/>
      <c r="TRO149" s="397"/>
      <c r="TRP149" s="415"/>
      <c r="TRQ149" s="393"/>
      <c r="TRR149" s="392"/>
      <c r="TRS149" s="395"/>
      <c r="TRT149" s="396"/>
      <c r="TRU149" s="397"/>
      <c r="TRV149" s="415"/>
      <c r="TRW149" s="393"/>
      <c r="TRX149" s="392"/>
      <c r="TRY149" s="395"/>
      <c r="TRZ149" s="396"/>
      <c r="TSA149" s="397"/>
      <c r="TSB149" s="415"/>
      <c r="TSC149" s="393"/>
      <c r="TSD149" s="392"/>
      <c r="TSE149" s="395"/>
      <c r="TSF149" s="396"/>
      <c r="TSG149" s="397"/>
      <c r="TSH149" s="415"/>
      <c r="TSI149" s="393"/>
      <c r="TSJ149" s="392"/>
      <c r="TSK149" s="395"/>
      <c r="TSL149" s="396"/>
      <c r="TSM149" s="397"/>
      <c r="TSN149" s="415"/>
      <c r="TSO149" s="393"/>
      <c r="TSP149" s="392"/>
      <c r="TSQ149" s="395"/>
      <c r="TSR149" s="396"/>
      <c r="TSS149" s="397"/>
      <c r="TST149" s="415"/>
      <c r="TSU149" s="393"/>
      <c r="TSV149" s="392"/>
      <c r="TSW149" s="395"/>
      <c r="TSX149" s="396"/>
      <c r="TSY149" s="397"/>
      <c r="TSZ149" s="415"/>
      <c r="TTA149" s="393"/>
      <c r="TTB149" s="392"/>
      <c r="TTC149" s="395"/>
      <c r="TTD149" s="396"/>
      <c r="TTE149" s="397"/>
      <c r="TTF149" s="415"/>
      <c r="TTG149" s="393"/>
      <c r="TTH149" s="392"/>
      <c r="TTI149" s="395"/>
      <c r="TTJ149" s="396"/>
      <c r="TTK149" s="397"/>
      <c r="TTL149" s="415"/>
      <c r="TTM149" s="393"/>
      <c r="TTN149" s="392"/>
      <c r="TTO149" s="395"/>
      <c r="TTP149" s="396"/>
      <c r="TTQ149" s="397"/>
      <c r="TTR149" s="415"/>
      <c r="TTS149" s="393"/>
      <c r="TTT149" s="392"/>
      <c r="TTU149" s="395"/>
      <c r="TTV149" s="396"/>
      <c r="TTW149" s="397"/>
      <c r="TTX149" s="415"/>
      <c r="TTY149" s="393"/>
      <c r="TTZ149" s="392"/>
      <c r="TUA149" s="395"/>
      <c r="TUB149" s="396"/>
      <c r="TUC149" s="397"/>
      <c r="TUD149" s="415"/>
      <c r="TUE149" s="393"/>
      <c r="TUF149" s="392"/>
      <c r="TUG149" s="395"/>
      <c r="TUH149" s="396"/>
      <c r="TUI149" s="397"/>
      <c r="TUJ149" s="415"/>
      <c r="TUK149" s="393"/>
      <c r="TUL149" s="392"/>
      <c r="TUM149" s="395"/>
      <c r="TUN149" s="396"/>
      <c r="TUO149" s="397"/>
      <c r="TUP149" s="415"/>
      <c r="TUQ149" s="393"/>
      <c r="TUR149" s="392"/>
      <c r="TUS149" s="395"/>
      <c r="TUT149" s="396"/>
      <c r="TUU149" s="397"/>
      <c r="TUV149" s="415"/>
      <c r="TUW149" s="393"/>
      <c r="TUX149" s="392"/>
      <c r="TUY149" s="395"/>
      <c r="TUZ149" s="396"/>
      <c r="TVA149" s="397"/>
      <c r="TVB149" s="415"/>
      <c r="TVC149" s="393"/>
      <c r="TVD149" s="392"/>
      <c r="TVE149" s="395"/>
      <c r="TVF149" s="396"/>
      <c r="TVG149" s="397"/>
      <c r="TVH149" s="415"/>
      <c r="TVI149" s="393"/>
      <c r="TVJ149" s="392"/>
      <c r="TVK149" s="395"/>
      <c r="TVL149" s="396"/>
      <c r="TVM149" s="397"/>
      <c r="TVN149" s="415"/>
      <c r="TVO149" s="393"/>
      <c r="TVP149" s="392"/>
      <c r="TVQ149" s="395"/>
      <c r="TVR149" s="396"/>
      <c r="TVS149" s="397"/>
      <c r="TVT149" s="415"/>
      <c r="TVU149" s="393"/>
      <c r="TVV149" s="392"/>
      <c r="TVW149" s="395"/>
      <c r="TVX149" s="396"/>
      <c r="TVY149" s="397"/>
      <c r="TVZ149" s="415"/>
      <c r="TWA149" s="393"/>
      <c r="TWB149" s="392"/>
      <c r="TWC149" s="395"/>
      <c r="TWD149" s="396"/>
      <c r="TWE149" s="397"/>
      <c r="TWF149" s="415"/>
      <c r="TWG149" s="393"/>
      <c r="TWH149" s="392"/>
      <c r="TWI149" s="395"/>
      <c r="TWJ149" s="396"/>
      <c r="TWK149" s="397"/>
      <c r="TWL149" s="415"/>
      <c r="TWM149" s="393"/>
      <c r="TWN149" s="392"/>
      <c r="TWO149" s="395"/>
      <c r="TWP149" s="396"/>
      <c r="TWQ149" s="397"/>
      <c r="TWR149" s="415"/>
      <c r="TWS149" s="393"/>
      <c r="TWT149" s="392"/>
      <c r="TWU149" s="395"/>
      <c r="TWV149" s="396"/>
      <c r="TWW149" s="397"/>
      <c r="TWX149" s="415"/>
      <c r="TWY149" s="393"/>
      <c r="TWZ149" s="392"/>
      <c r="TXA149" s="395"/>
      <c r="TXB149" s="396"/>
      <c r="TXC149" s="397"/>
      <c r="TXD149" s="415"/>
      <c r="TXE149" s="393"/>
      <c r="TXF149" s="392"/>
      <c r="TXG149" s="395"/>
      <c r="TXH149" s="396"/>
      <c r="TXI149" s="397"/>
      <c r="TXJ149" s="415"/>
      <c r="TXK149" s="393"/>
      <c r="TXL149" s="392"/>
      <c r="TXM149" s="395"/>
      <c r="TXN149" s="396"/>
      <c r="TXO149" s="397"/>
      <c r="TXP149" s="415"/>
      <c r="TXQ149" s="393"/>
      <c r="TXR149" s="392"/>
      <c r="TXS149" s="395"/>
      <c r="TXT149" s="396"/>
      <c r="TXU149" s="397"/>
      <c r="TXV149" s="415"/>
      <c r="TXW149" s="393"/>
      <c r="TXX149" s="392"/>
      <c r="TXY149" s="395"/>
      <c r="TXZ149" s="396"/>
      <c r="TYA149" s="397"/>
      <c r="TYB149" s="415"/>
      <c r="TYC149" s="393"/>
      <c r="TYD149" s="392"/>
      <c r="TYE149" s="395"/>
      <c r="TYF149" s="396"/>
      <c r="TYG149" s="397"/>
      <c r="TYH149" s="415"/>
      <c r="TYI149" s="393"/>
      <c r="TYJ149" s="392"/>
      <c r="TYK149" s="395"/>
      <c r="TYL149" s="396"/>
      <c r="TYM149" s="397"/>
      <c r="TYN149" s="415"/>
      <c r="TYO149" s="393"/>
      <c r="TYP149" s="392"/>
      <c r="TYQ149" s="395"/>
      <c r="TYR149" s="396"/>
      <c r="TYS149" s="397"/>
      <c r="TYT149" s="415"/>
      <c r="TYU149" s="393"/>
      <c r="TYV149" s="392"/>
      <c r="TYW149" s="395"/>
      <c r="TYX149" s="396"/>
      <c r="TYY149" s="397"/>
      <c r="TYZ149" s="415"/>
      <c r="TZA149" s="393"/>
      <c r="TZB149" s="392"/>
      <c r="TZC149" s="395"/>
      <c r="TZD149" s="396"/>
      <c r="TZE149" s="397"/>
      <c r="TZF149" s="415"/>
      <c r="TZG149" s="393"/>
      <c r="TZH149" s="392"/>
      <c r="TZI149" s="395"/>
      <c r="TZJ149" s="396"/>
      <c r="TZK149" s="397"/>
      <c r="TZL149" s="415"/>
      <c r="TZM149" s="393"/>
      <c r="TZN149" s="392"/>
      <c r="TZO149" s="395"/>
      <c r="TZP149" s="396"/>
      <c r="TZQ149" s="397"/>
      <c r="TZR149" s="415"/>
      <c r="TZS149" s="393"/>
      <c r="TZT149" s="392"/>
      <c r="TZU149" s="395"/>
      <c r="TZV149" s="396"/>
      <c r="TZW149" s="397"/>
      <c r="TZX149" s="415"/>
      <c r="TZY149" s="393"/>
      <c r="TZZ149" s="392"/>
      <c r="UAA149" s="395"/>
      <c r="UAB149" s="396"/>
      <c r="UAC149" s="397"/>
      <c r="UAD149" s="415"/>
      <c r="UAE149" s="393"/>
      <c r="UAF149" s="392"/>
      <c r="UAG149" s="395"/>
      <c r="UAH149" s="396"/>
      <c r="UAI149" s="397"/>
      <c r="UAJ149" s="415"/>
      <c r="UAK149" s="393"/>
      <c r="UAL149" s="392"/>
      <c r="UAM149" s="395"/>
      <c r="UAN149" s="396"/>
      <c r="UAO149" s="397"/>
      <c r="UAP149" s="415"/>
      <c r="UAQ149" s="393"/>
      <c r="UAR149" s="392"/>
      <c r="UAS149" s="395"/>
      <c r="UAT149" s="396"/>
      <c r="UAU149" s="397"/>
      <c r="UAV149" s="415"/>
      <c r="UAW149" s="393"/>
      <c r="UAX149" s="392"/>
      <c r="UAY149" s="395"/>
      <c r="UAZ149" s="396"/>
      <c r="UBA149" s="397"/>
      <c r="UBB149" s="415"/>
      <c r="UBC149" s="393"/>
      <c r="UBD149" s="392"/>
      <c r="UBE149" s="395"/>
      <c r="UBF149" s="396"/>
      <c r="UBG149" s="397"/>
      <c r="UBH149" s="415"/>
      <c r="UBI149" s="393"/>
      <c r="UBJ149" s="392"/>
      <c r="UBK149" s="395"/>
      <c r="UBL149" s="396"/>
      <c r="UBM149" s="397"/>
      <c r="UBN149" s="415"/>
      <c r="UBO149" s="393"/>
      <c r="UBP149" s="392"/>
      <c r="UBQ149" s="395"/>
      <c r="UBR149" s="396"/>
      <c r="UBS149" s="397"/>
      <c r="UBT149" s="415"/>
      <c r="UBU149" s="393"/>
      <c r="UBV149" s="392"/>
      <c r="UBW149" s="395"/>
      <c r="UBX149" s="396"/>
      <c r="UBY149" s="397"/>
      <c r="UBZ149" s="415"/>
      <c r="UCA149" s="393"/>
      <c r="UCB149" s="392"/>
      <c r="UCC149" s="395"/>
      <c r="UCD149" s="396"/>
      <c r="UCE149" s="397"/>
      <c r="UCF149" s="415"/>
      <c r="UCG149" s="393"/>
      <c r="UCH149" s="392"/>
      <c r="UCI149" s="395"/>
      <c r="UCJ149" s="396"/>
      <c r="UCK149" s="397"/>
      <c r="UCL149" s="415"/>
      <c r="UCM149" s="393"/>
      <c r="UCN149" s="392"/>
      <c r="UCO149" s="395"/>
      <c r="UCP149" s="396"/>
      <c r="UCQ149" s="397"/>
      <c r="UCR149" s="415"/>
      <c r="UCS149" s="393"/>
      <c r="UCT149" s="392"/>
      <c r="UCU149" s="395"/>
      <c r="UCV149" s="396"/>
      <c r="UCW149" s="397"/>
      <c r="UCX149" s="415"/>
      <c r="UCY149" s="393"/>
      <c r="UCZ149" s="392"/>
      <c r="UDA149" s="395"/>
      <c r="UDB149" s="396"/>
      <c r="UDC149" s="397"/>
      <c r="UDD149" s="415"/>
      <c r="UDE149" s="393"/>
      <c r="UDF149" s="392"/>
      <c r="UDG149" s="395"/>
      <c r="UDH149" s="396"/>
      <c r="UDI149" s="397"/>
      <c r="UDJ149" s="415"/>
      <c r="UDK149" s="393"/>
      <c r="UDL149" s="392"/>
      <c r="UDM149" s="395"/>
      <c r="UDN149" s="396"/>
      <c r="UDO149" s="397"/>
      <c r="UDP149" s="415"/>
      <c r="UDQ149" s="393"/>
      <c r="UDR149" s="392"/>
      <c r="UDS149" s="395"/>
      <c r="UDT149" s="396"/>
      <c r="UDU149" s="397"/>
      <c r="UDV149" s="415"/>
      <c r="UDW149" s="393"/>
      <c r="UDX149" s="392"/>
      <c r="UDY149" s="395"/>
      <c r="UDZ149" s="396"/>
      <c r="UEA149" s="397"/>
      <c r="UEB149" s="415"/>
      <c r="UEC149" s="393"/>
      <c r="UED149" s="392"/>
      <c r="UEE149" s="395"/>
      <c r="UEF149" s="396"/>
      <c r="UEG149" s="397"/>
      <c r="UEH149" s="415"/>
      <c r="UEI149" s="393"/>
      <c r="UEJ149" s="392"/>
      <c r="UEK149" s="395"/>
      <c r="UEL149" s="396"/>
      <c r="UEM149" s="397"/>
      <c r="UEN149" s="415"/>
      <c r="UEO149" s="393"/>
      <c r="UEP149" s="392"/>
      <c r="UEQ149" s="395"/>
      <c r="UER149" s="396"/>
      <c r="UES149" s="397"/>
      <c r="UET149" s="415"/>
      <c r="UEU149" s="393"/>
      <c r="UEV149" s="392"/>
      <c r="UEW149" s="395"/>
      <c r="UEX149" s="396"/>
      <c r="UEY149" s="397"/>
      <c r="UEZ149" s="415"/>
      <c r="UFA149" s="393"/>
      <c r="UFB149" s="392"/>
      <c r="UFC149" s="395"/>
      <c r="UFD149" s="396"/>
      <c r="UFE149" s="397"/>
      <c r="UFF149" s="415"/>
      <c r="UFG149" s="393"/>
      <c r="UFH149" s="392"/>
      <c r="UFI149" s="395"/>
      <c r="UFJ149" s="396"/>
      <c r="UFK149" s="397"/>
      <c r="UFL149" s="415"/>
      <c r="UFM149" s="393"/>
      <c r="UFN149" s="392"/>
      <c r="UFO149" s="395"/>
      <c r="UFP149" s="396"/>
      <c r="UFQ149" s="397"/>
      <c r="UFR149" s="415"/>
      <c r="UFS149" s="393"/>
      <c r="UFT149" s="392"/>
      <c r="UFU149" s="395"/>
      <c r="UFV149" s="396"/>
      <c r="UFW149" s="397"/>
      <c r="UFX149" s="415"/>
      <c r="UFY149" s="393"/>
      <c r="UFZ149" s="392"/>
      <c r="UGA149" s="395"/>
      <c r="UGB149" s="396"/>
      <c r="UGC149" s="397"/>
      <c r="UGD149" s="415"/>
      <c r="UGE149" s="393"/>
      <c r="UGF149" s="392"/>
      <c r="UGG149" s="395"/>
      <c r="UGH149" s="396"/>
      <c r="UGI149" s="397"/>
      <c r="UGJ149" s="415"/>
      <c r="UGK149" s="393"/>
      <c r="UGL149" s="392"/>
      <c r="UGM149" s="395"/>
      <c r="UGN149" s="396"/>
      <c r="UGO149" s="397"/>
      <c r="UGP149" s="415"/>
      <c r="UGQ149" s="393"/>
      <c r="UGR149" s="392"/>
      <c r="UGS149" s="395"/>
      <c r="UGT149" s="396"/>
      <c r="UGU149" s="397"/>
      <c r="UGV149" s="415"/>
      <c r="UGW149" s="393"/>
      <c r="UGX149" s="392"/>
      <c r="UGY149" s="395"/>
      <c r="UGZ149" s="396"/>
      <c r="UHA149" s="397"/>
      <c r="UHB149" s="415"/>
      <c r="UHC149" s="393"/>
      <c r="UHD149" s="392"/>
      <c r="UHE149" s="395"/>
      <c r="UHF149" s="396"/>
      <c r="UHG149" s="397"/>
      <c r="UHH149" s="415"/>
      <c r="UHI149" s="393"/>
      <c r="UHJ149" s="392"/>
      <c r="UHK149" s="395"/>
      <c r="UHL149" s="396"/>
      <c r="UHM149" s="397"/>
      <c r="UHN149" s="415"/>
      <c r="UHO149" s="393"/>
      <c r="UHP149" s="392"/>
      <c r="UHQ149" s="395"/>
      <c r="UHR149" s="396"/>
      <c r="UHS149" s="397"/>
      <c r="UHT149" s="415"/>
      <c r="UHU149" s="393"/>
      <c r="UHV149" s="392"/>
      <c r="UHW149" s="395"/>
      <c r="UHX149" s="396"/>
      <c r="UHY149" s="397"/>
      <c r="UHZ149" s="415"/>
      <c r="UIA149" s="393"/>
      <c r="UIB149" s="392"/>
      <c r="UIC149" s="395"/>
      <c r="UID149" s="396"/>
      <c r="UIE149" s="397"/>
      <c r="UIF149" s="415"/>
      <c r="UIG149" s="393"/>
      <c r="UIH149" s="392"/>
      <c r="UII149" s="395"/>
      <c r="UIJ149" s="396"/>
      <c r="UIK149" s="397"/>
      <c r="UIL149" s="415"/>
      <c r="UIM149" s="393"/>
      <c r="UIN149" s="392"/>
      <c r="UIO149" s="395"/>
      <c r="UIP149" s="396"/>
      <c r="UIQ149" s="397"/>
      <c r="UIR149" s="415"/>
      <c r="UIS149" s="393"/>
      <c r="UIT149" s="392"/>
      <c r="UIU149" s="395"/>
      <c r="UIV149" s="396"/>
      <c r="UIW149" s="397"/>
      <c r="UIX149" s="415"/>
      <c r="UIY149" s="393"/>
      <c r="UIZ149" s="392"/>
      <c r="UJA149" s="395"/>
      <c r="UJB149" s="396"/>
      <c r="UJC149" s="397"/>
      <c r="UJD149" s="415"/>
      <c r="UJE149" s="393"/>
      <c r="UJF149" s="392"/>
      <c r="UJG149" s="395"/>
      <c r="UJH149" s="396"/>
      <c r="UJI149" s="397"/>
      <c r="UJJ149" s="415"/>
      <c r="UJK149" s="393"/>
      <c r="UJL149" s="392"/>
      <c r="UJM149" s="395"/>
      <c r="UJN149" s="396"/>
      <c r="UJO149" s="397"/>
      <c r="UJP149" s="415"/>
      <c r="UJQ149" s="393"/>
      <c r="UJR149" s="392"/>
      <c r="UJS149" s="395"/>
      <c r="UJT149" s="396"/>
      <c r="UJU149" s="397"/>
      <c r="UJV149" s="415"/>
      <c r="UJW149" s="393"/>
      <c r="UJX149" s="392"/>
      <c r="UJY149" s="395"/>
      <c r="UJZ149" s="396"/>
      <c r="UKA149" s="397"/>
      <c r="UKB149" s="415"/>
      <c r="UKC149" s="393"/>
      <c r="UKD149" s="392"/>
      <c r="UKE149" s="395"/>
      <c r="UKF149" s="396"/>
      <c r="UKG149" s="397"/>
      <c r="UKH149" s="415"/>
      <c r="UKI149" s="393"/>
      <c r="UKJ149" s="392"/>
      <c r="UKK149" s="395"/>
      <c r="UKL149" s="396"/>
      <c r="UKM149" s="397"/>
      <c r="UKN149" s="415"/>
      <c r="UKO149" s="393"/>
      <c r="UKP149" s="392"/>
      <c r="UKQ149" s="395"/>
      <c r="UKR149" s="396"/>
      <c r="UKS149" s="397"/>
      <c r="UKT149" s="415"/>
      <c r="UKU149" s="393"/>
      <c r="UKV149" s="392"/>
      <c r="UKW149" s="395"/>
      <c r="UKX149" s="396"/>
      <c r="UKY149" s="397"/>
      <c r="UKZ149" s="415"/>
      <c r="ULA149" s="393"/>
      <c r="ULB149" s="392"/>
      <c r="ULC149" s="395"/>
      <c r="ULD149" s="396"/>
      <c r="ULE149" s="397"/>
      <c r="ULF149" s="415"/>
      <c r="ULG149" s="393"/>
      <c r="ULH149" s="392"/>
      <c r="ULI149" s="395"/>
      <c r="ULJ149" s="396"/>
      <c r="ULK149" s="397"/>
      <c r="ULL149" s="415"/>
      <c r="ULM149" s="393"/>
      <c r="ULN149" s="392"/>
      <c r="ULO149" s="395"/>
      <c r="ULP149" s="396"/>
      <c r="ULQ149" s="397"/>
      <c r="ULR149" s="415"/>
      <c r="ULS149" s="393"/>
      <c r="ULT149" s="392"/>
      <c r="ULU149" s="395"/>
      <c r="ULV149" s="396"/>
      <c r="ULW149" s="397"/>
      <c r="ULX149" s="415"/>
      <c r="ULY149" s="393"/>
      <c r="ULZ149" s="392"/>
      <c r="UMA149" s="395"/>
      <c r="UMB149" s="396"/>
      <c r="UMC149" s="397"/>
      <c r="UMD149" s="415"/>
      <c r="UME149" s="393"/>
      <c r="UMF149" s="392"/>
      <c r="UMG149" s="395"/>
      <c r="UMH149" s="396"/>
      <c r="UMI149" s="397"/>
      <c r="UMJ149" s="415"/>
      <c r="UMK149" s="393"/>
      <c r="UML149" s="392"/>
      <c r="UMM149" s="395"/>
      <c r="UMN149" s="396"/>
      <c r="UMO149" s="397"/>
      <c r="UMP149" s="415"/>
      <c r="UMQ149" s="393"/>
      <c r="UMR149" s="392"/>
      <c r="UMS149" s="395"/>
      <c r="UMT149" s="396"/>
      <c r="UMU149" s="397"/>
      <c r="UMV149" s="415"/>
      <c r="UMW149" s="393"/>
      <c r="UMX149" s="392"/>
      <c r="UMY149" s="395"/>
      <c r="UMZ149" s="396"/>
      <c r="UNA149" s="397"/>
      <c r="UNB149" s="415"/>
      <c r="UNC149" s="393"/>
      <c r="UND149" s="392"/>
      <c r="UNE149" s="395"/>
      <c r="UNF149" s="396"/>
      <c r="UNG149" s="397"/>
      <c r="UNH149" s="415"/>
      <c r="UNI149" s="393"/>
      <c r="UNJ149" s="392"/>
      <c r="UNK149" s="395"/>
      <c r="UNL149" s="396"/>
      <c r="UNM149" s="397"/>
      <c r="UNN149" s="415"/>
      <c r="UNO149" s="393"/>
      <c r="UNP149" s="392"/>
      <c r="UNQ149" s="395"/>
      <c r="UNR149" s="396"/>
      <c r="UNS149" s="397"/>
      <c r="UNT149" s="415"/>
      <c r="UNU149" s="393"/>
      <c r="UNV149" s="392"/>
      <c r="UNW149" s="395"/>
      <c r="UNX149" s="396"/>
      <c r="UNY149" s="397"/>
      <c r="UNZ149" s="415"/>
      <c r="UOA149" s="393"/>
      <c r="UOB149" s="392"/>
      <c r="UOC149" s="395"/>
      <c r="UOD149" s="396"/>
      <c r="UOE149" s="397"/>
      <c r="UOF149" s="415"/>
      <c r="UOG149" s="393"/>
      <c r="UOH149" s="392"/>
      <c r="UOI149" s="395"/>
      <c r="UOJ149" s="396"/>
      <c r="UOK149" s="397"/>
      <c r="UOL149" s="415"/>
      <c r="UOM149" s="393"/>
      <c r="UON149" s="392"/>
      <c r="UOO149" s="395"/>
      <c r="UOP149" s="396"/>
      <c r="UOQ149" s="397"/>
      <c r="UOR149" s="415"/>
      <c r="UOS149" s="393"/>
      <c r="UOT149" s="392"/>
      <c r="UOU149" s="395"/>
      <c r="UOV149" s="396"/>
      <c r="UOW149" s="397"/>
      <c r="UOX149" s="415"/>
      <c r="UOY149" s="393"/>
      <c r="UOZ149" s="392"/>
      <c r="UPA149" s="395"/>
      <c r="UPB149" s="396"/>
      <c r="UPC149" s="397"/>
      <c r="UPD149" s="415"/>
      <c r="UPE149" s="393"/>
      <c r="UPF149" s="392"/>
      <c r="UPG149" s="395"/>
      <c r="UPH149" s="396"/>
      <c r="UPI149" s="397"/>
      <c r="UPJ149" s="415"/>
      <c r="UPK149" s="393"/>
      <c r="UPL149" s="392"/>
      <c r="UPM149" s="395"/>
      <c r="UPN149" s="396"/>
      <c r="UPO149" s="397"/>
      <c r="UPP149" s="415"/>
      <c r="UPQ149" s="393"/>
      <c r="UPR149" s="392"/>
      <c r="UPS149" s="395"/>
      <c r="UPT149" s="396"/>
      <c r="UPU149" s="397"/>
      <c r="UPV149" s="415"/>
      <c r="UPW149" s="393"/>
      <c r="UPX149" s="392"/>
      <c r="UPY149" s="395"/>
      <c r="UPZ149" s="396"/>
      <c r="UQA149" s="397"/>
      <c r="UQB149" s="415"/>
      <c r="UQC149" s="393"/>
      <c r="UQD149" s="392"/>
      <c r="UQE149" s="395"/>
      <c r="UQF149" s="396"/>
      <c r="UQG149" s="397"/>
      <c r="UQH149" s="415"/>
      <c r="UQI149" s="393"/>
      <c r="UQJ149" s="392"/>
      <c r="UQK149" s="395"/>
      <c r="UQL149" s="396"/>
      <c r="UQM149" s="397"/>
      <c r="UQN149" s="415"/>
      <c r="UQO149" s="393"/>
      <c r="UQP149" s="392"/>
      <c r="UQQ149" s="395"/>
      <c r="UQR149" s="396"/>
      <c r="UQS149" s="397"/>
      <c r="UQT149" s="415"/>
      <c r="UQU149" s="393"/>
      <c r="UQV149" s="392"/>
      <c r="UQW149" s="395"/>
      <c r="UQX149" s="396"/>
      <c r="UQY149" s="397"/>
      <c r="UQZ149" s="415"/>
      <c r="URA149" s="393"/>
      <c r="URB149" s="392"/>
      <c r="URC149" s="395"/>
      <c r="URD149" s="396"/>
      <c r="URE149" s="397"/>
      <c r="URF149" s="415"/>
      <c r="URG149" s="393"/>
      <c r="URH149" s="392"/>
      <c r="URI149" s="395"/>
      <c r="URJ149" s="396"/>
      <c r="URK149" s="397"/>
      <c r="URL149" s="415"/>
      <c r="URM149" s="393"/>
      <c r="URN149" s="392"/>
      <c r="URO149" s="395"/>
      <c r="URP149" s="396"/>
      <c r="URQ149" s="397"/>
      <c r="URR149" s="415"/>
      <c r="URS149" s="393"/>
      <c r="URT149" s="392"/>
      <c r="URU149" s="395"/>
      <c r="URV149" s="396"/>
      <c r="URW149" s="397"/>
      <c r="URX149" s="415"/>
      <c r="URY149" s="393"/>
      <c r="URZ149" s="392"/>
      <c r="USA149" s="395"/>
      <c r="USB149" s="396"/>
      <c r="USC149" s="397"/>
      <c r="USD149" s="415"/>
      <c r="USE149" s="393"/>
      <c r="USF149" s="392"/>
      <c r="USG149" s="395"/>
      <c r="USH149" s="396"/>
      <c r="USI149" s="397"/>
      <c r="USJ149" s="415"/>
      <c r="USK149" s="393"/>
      <c r="USL149" s="392"/>
      <c r="USM149" s="395"/>
      <c r="USN149" s="396"/>
      <c r="USO149" s="397"/>
      <c r="USP149" s="415"/>
      <c r="USQ149" s="393"/>
      <c r="USR149" s="392"/>
      <c r="USS149" s="395"/>
      <c r="UST149" s="396"/>
      <c r="USU149" s="397"/>
      <c r="USV149" s="415"/>
      <c r="USW149" s="393"/>
      <c r="USX149" s="392"/>
      <c r="USY149" s="395"/>
      <c r="USZ149" s="396"/>
      <c r="UTA149" s="397"/>
      <c r="UTB149" s="415"/>
      <c r="UTC149" s="393"/>
      <c r="UTD149" s="392"/>
      <c r="UTE149" s="395"/>
      <c r="UTF149" s="396"/>
      <c r="UTG149" s="397"/>
      <c r="UTH149" s="415"/>
      <c r="UTI149" s="393"/>
      <c r="UTJ149" s="392"/>
      <c r="UTK149" s="395"/>
      <c r="UTL149" s="396"/>
      <c r="UTM149" s="397"/>
      <c r="UTN149" s="415"/>
      <c r="UTO149" s="393"/>
      <c r="UTP149" s="392"/>
      <c r="UTQ149" s="395"/>
      <c r="UTR149" s="396"/>
      <c r="UTS149" s="397"/>
      <c r="UTT149" s="415"/>
      <c r="UTU149" s="393"/>
      <c r="UTV149" s="392"/>
      <c r="UTW149" s="395"/>
      <c r="UTX149" s="396"/>
      <c r="UTY149" s="397"/>
      <c r="UTZ149" s="415"/>
      <c r="UUA149" s="393"/>
      <c r="UUB149" s="392"/>
      <c r="UUC149" s="395"/>
      <c r="UUD149" s="396"/>
      <c r="UUE149" s="397"/>
      <c r="UUF149" s="415"/>
      <c r="UUG149" s="393"/>
      <c r="UUH149" s="392"/>
      <c r="UUI149" s="395"/>
      <c r="UUJ149" s="396"/>
      <c r="UUK149" s="397"/>
      <c r="UUL149" s="415"/>
      <c r="UUM149" s="393"/>
      <c r="UUN149" s="392"/>
      <c r="UUO149" s="395"/>
      <c r="UUP149" s="396"/>
      <c r="UUQ149" s="397"/>
      <c r="UUR149" s="415"/>
      <c r="UUS149" s="393"/>
      <c r="UUT149" s="392"/>
      <c r="UUU149" s="395"/>
      <c r="UUV149" s="396"/>
      <c r="UUW149" s="397"/>
      <c r="UUX149" s="415"/>
      <c r="UUY149" s="393"/>
      <c r="UUZ149" s="392"/>
      <c r="UVA149" s="395"/>
      <c r="UVB149" s="396"/>
      <c r="UVC149" s="397"/>
      <c r="UVD149" s="415"/>
      <c r="UVE149" s="393"/>
      <c r="UVF149" s="392"/>
      <c r="UVG149" s="395"/>
      <c r="UVH149" s="396"/>
      <c r="UVI149" s="397"/>
      <c r="UVJ149" s="415"/>
      <c r="UVK149" s="393"/>
      <c r="UVL149" s="392"/>
      <c r="UVM149" s="395"/>
      <c r="UVN149" s="396"/>
      <c r="UVO149" s="397"/>
      <c r="UVP149" s="415"/>
      <c r="UVQ149" s="393"/>
      <c r="UVR149" s="392"/>
      <c r="UVS149" s="395"/>
      <c r="UVT149" s="396"/>
      <c r="UVU149" s="397"/>
      <c r="UVV149" s="415"/>
      <c r="UVW149" s="393"/>
      <c r="UVX149" s="392"/>
      <c r="UVY149" s="395"/>
      <c r="UVZ149" s="396"/>
      <c r="UWA149" s="397"/>
      <c r="UWB149" s="415"/>
      <c r="UWC149" s="393"/>
      <c r="UWD149" s="392"/>
      <c r="UWE149" s="395"/>
      <c r="UWF149" s="396"/>
      <c r="UWG149" s="397"/>
      <c r="UWH149" s="415"/>
      <c r="UWI149" s="393"/>
      <c r="UWJ149" s="392"/>
      <c r="UWK149" s="395"/>
      <c r="UWL149" s="396"/>
      <c r="UWM149" s="397"/>
      <c r="UWN149" s="415"/>
      <c r="UWO149" s="393"/>
      <c r="UWP149" s="392"/>
      <c r="UWQ149" s="395"/>
      <c r="UWR149" s="396"/>
      <c r="UWS149" s="397"/>
      <c r="UWT149" s="415"/>
      <c r="UWU149" s="393"/>
      <c r="UWV149" s="392"/>
      <c r="UWW149" s="395"/>
      <c r="UWX149" s="396"/>
      <c r="UWY149" s="397"/>
      <c r="UWZ149" s="415"/>
      <c r="UXA149" s="393"/>
      <c r="UXB149" s="392"/>
      <c r="UXC149" s="395"/>
      <c r="UXD149" s="396"/>
      <c r="UXE149" s="397"/>
      <c r="UXF149" s="415"/>
      <c r="UXG149" s="393"/>
      <c r="UXH149" s="392"/>
      <c r="UXI149" s="395"/>
      <c r="UXJ149" s="396"/>
      <c r="UXK149" s="397"/>
      <c r="UXL149" s="415"/>
      <c r="UXM149" s="393"/>
      <c r="UXN149" s="392"/>
      <c r="UXO149" s="395"/>
      <c r="UXP149" s="396"/>
      <c r="UXQ149" s="397"/>
      <c r="UXR149" s="415"/>
      <c r="UXS149" s="393"/>
      <c r="UXT149" s="392"/>
      <c r="UXU149" s="395"/>
      <c r="UXV149" s="396"/>
      <c r="UXW149" s="397"/>
      <c r="UXX149" s="415"/>
      <c r="UXY149" s="393"/>
      <c r="UXZ149" s="392"/>
      <c r="UYA149" s="395"/>
      <c r="UYB149" s="396"/>
      <c r="UYC149" s="397"/>
      <c r="UYD149" s="415"/>
      <c r="UYE149" s="393"/>
      <c r="UYF149" s="392"/>
      <c r="UYG149" s="395"/>
      <c r="UYH149" s="396"/>
      <c r="UYI149" s="397"/>
      <c r="UYJ149" s="415"/>
      <c r="UYK149" s="393"/>
      <c r="UYL149" s="392"/>
      <c r="UYM149" s="395"/>
      <c r="UYN149" s="396"/>
      <c r="UYO149" s="397"/>
      <c r="UYP149" s="415"/>
      <c r="UYQ149" s="393"/>
      <c r="UYR149" s="392"/>
      <c r="UYS149" s="395"/>
      <c r="UYT149" s="396"/>
      <c r="UYU149" s="397"/>
      <c r="UYV149" s="415"/>
      <c r="UYW149" s="393"/>
      <c r="UYX149" s="392"/>
      <c r="UYY149" s="395"/>
      <c r="UYZ149" s="396"/>
      <c r="UZA149" s="397"/>
      <c r="UZB149" s="415"/>
      <c r="UZC149" s="393"/>
      <c r="UZD149" s="392"/>
      <c r="UZE149" s="395"/>
      <c r="UZF149" s="396"/>
      <c r="UZG149" s="397"/>
      <c r="UZH149" s="415"/>
      <c r="UZI149" s="393"/>
      <c r="UZJ149" s="392"/>
      <c r="UZK149" s="395"/>
      <c r="UZL149" s="396"/>
      <c r="UZM149" s="397"/>
      <c r="UZN149" s="415"/>
      <c r="UZO149" s="393"/>
      <c r="UZP149" s="392"/>
      <c r="UZQ149" s="395"/>
      <c r="UZR149" s="396"/>
      <c r="UZS149" s="397"/>
      <c r="UZT149" s="415"/>
      <c r="UZU149" s="393"/>
      <c r="UZV149" s="392"/>
      <c r="UZW149" s="395"/>
      <c r="UZX149" s="396"/>
      <c r="UZY149" s="397"/>
      <c r="UZZ149" s="415"/>
      <c r="VAA149" s="393"/>
      <c r="VAB149" s="392"/>
      <c r="VAC149" s="395"/>
      <c r="VAD149" s="396"/>
      <c r="VAE149" s="397"/>
      <c r="VAF149" s="415"/>
      <c r="VAG149" s="393"/>
      <c r="VAH149" s="392"/>
      <c r="VAI149" s="395"/>
      <c r="VAJ149" s="396"/>
      <c r="VAK149" s="397"/>
      <c r="VAL149" s="415"/>
      <c r="VAM149" s="393"/>
      <c r="VAN149" s="392"/>
      <c r="VAO149" s="395"/>
      <c r="VAP149" s="396"/>
      <c r="VAQ149" s="397"/>
      <c r="VAR149" s="415"/>
      <c r="VAS149" s="393"/>
      <c r="VAT149" s="392"/>
      <c r="VAU149" s="395"/>
      <c r="VAV149" s="396"/>
      <c r="VAW149" s="397"/>
      <c r="VAX149" s="415"/>
      <c r="VAY149" s="393"/>
      <c r="VAZ149" s="392"/>
      <c r="VBA149" s="395"/>
      <c r="VBB149" s="396"/>
      <c r="VBC149" s="397"/>
      <c r="VBD149" s="415"/>
      <c r="VBE149" s="393"/>
      <c r="VBF149" s="392"/>
      <c r="VBG149" s="395"/>
      <c r="VBH149" s="396"/>
      <c r="VBI149" s="397"/>
      <c r="VBJ149" s="415"/>
      <c r="VBK149" s="393"/>
      <c r="VBL149" s="392"/>
      <c r="VBM149" s="395"/>
      <c r="VBN149" s="396"/>
      <c r="VBO149" s="397"/>
      <c r="VBP149" s="415"/>
      <c r="VBQ149" s="393"/>
      <c r="VBR149" s="392"/>
      <c r="VBS149" s="395"/>
      <c r="VBT149" s="396"/>
      <c r="VBU149" s="397"/>
      <c r="VBV149" s="415"/>
      <c r="VBW149" s="393"/>
      <c r="VBX149" s="392"/>
      <c r="VBY149" s="395"/>
      <c r="VBZ149" s="396"/>
      <c r="VCA149" s="397"/>
      <c r="VCB149" s="415"/>
      <c r="VCC149" s="393"/>
      <c r="VCD149" s="392"/>
      <c r="VCE149" s="395"/>
      <c r="VCF149" s="396"/>
      <c r="VCG149" s="397"/>
      <c r="VCH149" s="415"/>
      <c r="VCI149" s="393"/>
      <c r="VCJ149" s="392"/>
      <c r="VCK149" s="395"/>
      <c r="VCL149" s="396"/>
      <c r="VCM149" s="397"/>
      <c r="VCN149" s="415"/>
      <c r="VCO149" s="393"/>
      <c r="VCP149" s="392"/>
      <c r="VCQ149" s="395"/>
      <c r="VCR149" s="396"/>
      <c r="VCS149" s="397"/>
      <c r="VCT149" s="415"/>
      <c r="VCU149" s="393"/>
      <c r="VCV149" s="392"/>
      <c r="VCW149" s="395"/>
      <c r="VCX149" s="396"/>
      <c r="VCY149" s="397"/>
      <c r="VCZ149" s="415"/>
      <c r="VDA149" s="393"/>
      <c r="VDB149" s="392"/>
      <c r="VDC149" s="395"/>
      <c r="VDD149" s="396"/>
      <c r="VDE149" s="397"/>
      <c r="VDF149" s="415"/>
      <c r="VDG149" s="393"/>
      <c r="VDH149" s="392"/>
      <c r="VDI149" s="395"/>
      <c r="VDJ149" s="396"/>
      <c r="VDK149" s="397"/>
      <c r="VDL149" s="415"/>
      <c r="VDM149" s="393"/>
      <c r="VDN149" s="392"/>
      <c r="VDO149" s="395"/>
      <c r="VDP149" s="396"/>
      <c r="VDQ149" s="397"/>
      <c r="VDR149" s="415"/>
      <c r="VDS149" s="393"/>
      <c r="VDT149" s="392"/>
      <c r="VDU149" s="395"/>
      <c r="VDV149" s="396"/>
      <c r="VDW149" s="397"/>
      <c r="VDX149" s="415"/>
      <c r="VDY149" s="393"/>
      <c r="VDZ149" s="392"/>
      <c r="VEA149" s="395"/>
      <c r="VEB149" s="396"/>
      <c r="VEC149" s="397"/>
      <c r="VED149" s="415"/>
      <c r="VEE149" s="393"/>
      <c r="VEF149" s="392"/>
      <c r="VEG149" s="395"/>
      <c r="VEH149" s="396"/>
      <c r="VEI149" s="397"/>
      <c r="VEJ149" s="415"/>
      <c r="VEK149" s="393"/>
      <c r="VEL149" s="392"/>
      <c r="VEM149" s="395"/>
      <c r="VEN149" s="396"/>
      <c r="VEO149" s="397"/>
      <c r="VEP149" s="415"/>
      <c r="VEQ149" s="393"/>
      <c r="VER149" s="392"/>
      <c r="VES149" s="395"/>
      <c r="VET149" s="396"/>
      <c r="VEU149" s="397"/>
      <c r="VEV149" s="415"/>
      <c r="VEW149" s="393"/>
      <c r="VEX149" s="392"/>
      <c r="VEY149" s="395"/>
      <c r="VEZ149" s="396"/>
      <c r="VFA149" s="397"/>
      <c r="VFB149" s="415"/>
      <c r="VFC149" s="393"/>
      <c r="VFD149" s="392"/>
      <c r="VFE149" s="395"/>
      <c r="VFF149" s="396"/>
      <c r="VFG149" s="397"/>
      <c r="VFH149" s="415"/>
      <c r="VFI149" s="393"/>
      <c r="VFJ149" s="392"/>
      <c r="VFK149" s="395"/>
      <c r="VFL149" s="396"/>
      <c r="VFM149" s="397"/>
      <c r="VFN149" s="415"/>
      <c r="VFO149" s="393"/>
      <c r="VFP149" s="392"/>
      <c r="VFQ149" s="395"/>
      <c r="VFR149" s="396"/>
      <c r="VFS149" s="397"/>
      <c r="VFT149" s="415"/>
      <c r="VFU149" s="393"/>
      <c r="VFV149" s="392"/>
      <c r="VFW149" s="395"/>
      <c r="VFX149" s="396"/>
      <c r="VFY149" s="397"/>
      <c r="VFZ149" s="415"/>
      <c r="VGA149" s="393"/>
      <c r="VGB149" s="392"/>
      <c r="VGC149" s="395"/>
      <c r="VGD149" s="396"/>
      <c r="VGE149" s="397"/>
      <c r="VGF149" s="415"/>
      <c r="VGG149" s="393"/>
      <c r="VGH149" s="392"/>
      <c r="VGI149" s="395"/>
      <c r="VGJ149" s="396"/>
      <c r="VGK149" s="397"/>
      <c r="VGL149" s="415"/>
      <c r="VGM149" s="393"/>
      <c r="VGN149" s="392"/>
      <c r="VGO149" s="395"/>
      <c r="VGP149" s="396"/>
      <c r="VGQ149" s="397"/>
      <c r="VGR149" s="415"/>
      <c r="VGS149" s="393"/>
      <c r="VGT149" s="392"/>
      <c r="VGU149" s="395"/>
      <c r="VGV149" s="396"/>
      <c r="VGW149" s="397"/>
      <c r="VGX149" s="415"/>
      <c r="VGY149" s="393"/>
      <c r="VGZ149" s="392"/>
      <c r="VHA149" s="395"/>
      <c r="VHB149" s="396"/>
      <c r="VHC149" s="397"/>
      <c r="VHD149" s="415"/>
      <c r="VHE149" s="393"/>
      <c r="VHF149" s="392"/>
      <c r="VHG149" s="395"/>
      <c r="VHH149" s="396"/>
      <c r="VHI149" s="397"/>
      <c r="VHJ149" s="415"/>
      <c r="VHK149" s="393"/>
      <c r="VHL149" s="392"/>
      <c r="VHM149" s="395"/>
      <c r="VHN149" s="396"/>
      <c r="VHO149" s="397"/>
      <c r="VHP149" s="415"/>
      <c r="VHQ149" s="393"/>
      <c r="VHR149" s="392"/>
      <c r="VHS149" s="395"/>
      <c r="VHT149" s="396"/>
      <c r="VHU149" s="397"/>
      <c r="VHV149" s="415"/>
      <c r="VHW149" s="393"/>
      <c r="VHX149" s="392"/>
      <c r="VHY149" s="395"/>
      <c r="VHZ149" s="396"/>
      <c r="VIA149" s="397"/>
      <c r="VIB149" s="415"/>
      <c r="VIC149" s="393"/>
      <c r="VID149" s="392"/>
      <c r="VIE149" s="395"/>
      <c r="VIF149" s="396"/>
      <c r="VIG149" s="397"/>
      <c r="VIH149" s="415"/>
      <c r="VII149" s="393"/>
      <c r="VIJ149" s="392"/>
      <c r="VIK149" s="395"/>
      <c r="VIL149" s="396"/>
      <c r="VIM149" s="397"/>
      <c r="VIN149" s="415"/>
      <c r="VIO149" s="393"/>
      <c r="VIP149" s="392"/>
      <c r="VIQ149" s="395"/>
      <c r="VIR149" s="396"/>
      <c r="VIS149" s="397"/>
      <c r="VIT149" s="415"/>
      <c r="VIU149" s="393"/>
      <c r="VIV149" s="392"/>
      <c r="VIW149" s="395"/>
      <c r="VIX149" s="396"/>
      <c r="VIY149" s="397"/>
      <c r="VIZ149" s="415"/>
      <c r="VJA149" s="393"/>
      <c r="VJB149" s="392"/>
      <c r="VJC149" s="395"/>
      <c r="VJD149" s="396"/>
      <c r="VJE149" s="397"/>
      <c r="VJF149" s="415"/>
      <c r="VJG149" s="393"/>
      <c r="VJH149" s="392"/>
      <c r="VJI149" s="395"/>
      <c r="VJJ149" s="396"/>
      <c r="VJK149" s="397"/>
      <c r="VJL149" s="415"/>
      <c r="VJM149" s="393"/>
      <c r="VJN149" s="392"/>
      <c r="VJO149" s="395"/>
      <c r="VJP149" s="396"/>
      <c r="VJQ149" s="397"/>
      <c r="VJR149" s="415"/>
      <c r="VJS149" s="393"/>
      <c r="VJT149" s="392"/>
      <c r="VJU149" s="395"/>
      <c r="VJV149" s="396"/>
      <c r="VJW149" s="397"/>
      <c r="VJX149" s="415"/>
      <c r="VJY149" s="393"/>
      <c r="VJZ149" s="392"/>
      <c r="VKA149" s="395"/>
      <c r="VKB149" s="396"/>
      <c r="VKC149" s="397"/>
      <c r="VKD149" s="415"/>
      <c r="VKE149" s="393"/>
      <c r="VKF149" s="392"/>
      <c r="VKG149" s="395"/>
      <c r="VKH149" s="396"/>
      <c r="VKI149" s="397"/>
      <c r="VKJ149" s="415"/>
      <c r="VKK149" s="393"/>
      <c r="VKL149" s="392"/>
      <c r="VKM149" s="395"/>
      <c r="VKN149" s="396"/>
      <c r="VKO149" s="397"/>
      <c r="VKP149" s="415"/>
      <c r="VKQ149" s="393"/>
      <c r="VKR149" s="392"/>
      <c r="VKS149" s="395"/>
      <c r="VKT149" s="396"/>
      <c r="VKU149" s="397"/>
      <c r="VKV149" s="415"/>
      <c r="VKW149" s="393"/>
      <c r="VKX149" s="392"/>
      <c r="VKY149" s="395"/>
      <c r="VKZ149" s="396"/>
      <c r="VLA149" s="397"/>
      <c r="VLB149" s="415"/>
      <c r="VLC149" s="393"/>
      <c r="VLD149" s="392"/>
      <c r="VLE149" s="395"/>
      <c r="VLF149" s="396"/>
      <c r="VLG149" s="397"/>
      <c r="VLH149" s="415"/>
      <c r="VLI149" s="393"/>
      <c r="VLJ149" s="392"/>
      <c r="VLK149" s="395"/>
      <c r="VLL149" s="396"/>
      <c r="VLM149" s="397"/>
      <c r="VLN149" s="415"/>
      <c r="VLO149" s="393"/>
      <c r="VLP149" s="392"/>
      <c r="VLQ149" s="395"/>
      <c r="VLR149" s="396"/>
      <c r="VLS149" s="397"/>
      <c r="VLT149" s="415"/>
      <c r="VLU149" s="393"/>
      <c r="VLV149" s="392"/>
      <c r="VLW149" s="395"/>
      <c r="VLX149" s="396"/>
      <c r="VLY149" s="397"/>
      <c r="VLZ149" s="415"/>
      <c r="VMA149" s="393"/>
      <c r="VMB149" s="392"/>
      <c r="VMC149" s="395"/>
      <c r="VMD149" s="396"/>
      <c r="VME149" s="397"/>
      <c r="VMF149" s="415"/>
      <c r="VMG149" s="393"/>
      <c r="VMH149" s="392"/>
      <c r="VMI149" s="395"/>
      <c r="VMJ149" s="396"/>
      <c r="VMK149" s="397"/>
      <c r="VML149" s="415"/>
      <c r="VMM149" s="393"/>
      <c r="VMN149" s="392"/>
      <c r="VMO149" s="395"/>
      <c r="VMP149" s="396"/>
      <c r="VMQ149" s="397"/>
      <c r="VMR149" s="415"/>
      <c r="VMS149" s="393"/>
      <c r="VMT149" s="392"/>
      <c r="VMU149" s="395"/>
      <c r="VMV149" s="396"/>
      <c r="VMW149" s="397"/>
      <c r="VMX149" s="415"/>
      <c r="VMY149" s="393"/>
      <c r="VMZ149" s="392"/>
      <c r="VNA149" s="395"/>
      <c r="VNB149" s="396"/>
      <c r="VNC149" s="397"/>
      <c r="VND149" s="415"/>
      <c r="VNE149" s="393"/>
      <c r="VNF149" s="392"/>
      <c r="VNG149" s="395"/>
      <c r="VNH149" s="396"/>
      <c r="VNI149" s="397"/>
      <c r="VNJ149" s="415"/>
      <c r="VNK149" s="393"/>
      <c r="VNL149" s="392"/>
      <c r="VNM149" s="395"/>
      <c r="VNN149" s="396"/>
      <c r="VNO149" s="397"/>
      <c r="VNP149" s="415"/>
      <c r="VNQ149" s="393"/>
      <c r="VNR149" s="392"/>
      <c r="VNS149" s="395"/>
      <c r="VNT149" s="396"/>
      <c r="VNU149" s="397"/>
      <c r="VNV149" s="415"/>
      <c r="VNW149" s="393"/>
      <c r="VNX149" s="392"/>
      <c r="VNY149" s="395"/>
      <c r="VNZ149" s="396"/>
      <c r="VOA149" s="397"/>
      <c r="VOB149" s="415"/>
      <c r="VOC149" s="393"/>
      <c r="VOD149" s="392"/>
      <c r="VOE149" s="395"/>
      <c r="VOF149" s="396"/>
      <c r="VOG149" s="397"/>
      <c r="VOH149" s="415"/>
      <c r="VOI149" s="393"/>
      <c r="VOJ149" s="392"/>
      <c r="VOK149" s="395"/>
      <c r="VOL149" s="396"/>
      <c r="VOM149" s="397"/>
      <c r="VON149" s="415"/>
      <c r="VOO149" s="393"/>
      <c r="VOP149" s="392"/>
      <c r="VOQ149" s="395"/>
      <c r="VOR149" s="396"/>
      <c r="VOS149" s="397"/>
      <c r="VOT149" s="415"/>
      <c r="VOU149" s="393"/>
      <c r="VOV149" s="392"/>
      <c r="VOW149" s="395"/>
      <c r="VOX149" s="396"/>
      <c r="VOY149" s="397"/>
      <c r="VOZ149" s="415"/>
      <c r="VPA149" s="393"/>
      <c r="VPB149" s="392"/>
      <c r="VPC149" s="395"/>
      <c r="VPD149" s="396"/>
      <c r="VPE149" s="397"/>
      <c r="VPF149" s="415"/>
      <c r="VPG149" s="393"/>
      <c r="VPH149" s="392"/>
      <c r="VPI149" s="395"/>
      <c r="VPJ149" s="396"/>
      <c r="VPK149" s="397"/>
      <c r="VPL149" s="415"/>
      <c r="VPM149" s="393"/>
      <c r="VPN149" s="392"/>
      <c r="VPO149" s="395"/>
      <c r="VPP149" s="396"/>
      <c r="VPQ149" s="397"/>
      <c r="VPR149" s="415"/>
      <c r="VPS149" s="393"/>
      <c r="VPT149" s="392"/>
      <c r="VPU149" s="395"/>
      <c r="VPV149" s="396"/>
      <c r="VPW149" s="397"/>
      <c r="VPX149" s="415"/>
      <c r="VPY149" s="393"/>
      <c r="VPZ149" s="392"/>
      <c r="VQA149" s="395"/>
      <c r="VQB149" s="396"/>
      <c r="VQC149" s="397"/>
      <c r="VQD149" s="415"/>
      <c r="VQE149" s="393"/>
      <c r="VQF149" s="392"/>
      <c r="VQG149" s="395"/>
      <c r="VQH149" s="396"/>
      <c r="VQI149" s="397"/>
      <c r="VQJ149" s="415"/>
      <c r="VQK149" s="393"/>
      <c r="VQL149" s="392"/>
      <c r="VQM149" s="395"/>
      <c r="VQN149" s="396"/>
      <c r="VQO149" s="397"/>
      <c r="VQP149" s="415"/>
      <c r="VQQ149" s="393"/>
      <c r="VQR149" s="392"/>
      <c r="VQS149" s="395"/>
      <c r="VQT149" s="396"/>
      <c r="VQU149" s="397"/>
      <c r="VQV149" s="415"/>
      <c r="VQW149" s="393"/>
      <c r="VQX149" s="392"/>
      <c r="VQY149" s="395"/>
      <c r="VQZ149" s="396"/>
      <c r="VRA149" s="397"/>
      <c r="VRB149" s="415"/>
      <c r="VRC149" s="393"/>
      <c r="VRD149" s="392"/>
      <c r="VRE149" s="395"/>
      <c r="VRF149" s="396"/>
      <c r="VRG149" s="397"/>
      <c r="VRH149" s="415"/>
      <c r="VRI149" s="393"/>
      <c r="VRJ149" s="392"/>
      <c r="VRK149" s="395"/>
      <c r="VRL149" s="396"/>
      <c r="VRM149" s="397"/>
      <c r="VRN149" s="415"/>
      <c r="VRO149" s="393"/>
      <c r="VRP149" s="392"/>
      <c r="VRQ149" s="395"/>
      <c r="VRR149" s="396"/>
      <c r="VRS149" s="397"/>
      <c r="VRT149" s="415"/>
      <c r="VRU149" s="393"/>
      <c r="VRV149" s="392"/>
      <c r="VRW149" s="395"/>
      <c r="VRX149" s="396"/>
      <c r="VRY149" s="397"/>
      <c r="VRZ149" s="415"/>
      <c r="VSA149" s="393"/>
      <c r="VSB149" s="392"/>
      <c r="VSC149" s="395"/>
      <c r="VSD149" s="396"/>
      <c r="VSE149" s="397"/>
      <c r="VSF149" s="415"/>
      <c r="VSG149" s="393"/>
      <c r="VSH149" s="392"/>
      <c r="VSI149" s="395"/>
      <c r="VSJ149" s="396"/>
      <c r="VSK149" s="397"/>
      <c r="VSL149" s="415"/>
      <c r="VSM149" s="393"/>
      <c r="VSN149" s="392"/>
      <c r="VSO149" s="395"/>
      <c r="VSP149" s="396"/>
      <c r="VSQ149" s="397"/>
      <c r="VSR149" s="415"/>
      <c r="VSS149" s="393"/>
      <c r="VST149" s="392"/>
      <c r="VSU149" s="395"/>
      <c r="VSV149" s="396"/>
      <c r="VSW149" s="397"/>
      <c r="VSX149" s="415"/>
      <c r="VSY149" s="393"/>
      <c r="VSZ149" s="392"/>
      <c r="VTA149" s="395"/>
      <c r="VTB149" s="396"/>
      <c r="VTC149" s="397"/>
      <c r="VTD149" s="415"/>
      <c r="VTE149" s="393"/>
      <c r="VTF149" s="392"/>
      <c r="VTG149" s="395"/>
      <c r="VTH149" s="396"/>
      <c r="VTI149" s="397"/>
      <c r="VTJ149" s="415"/>
      <c r="VTK149" s="393"/>
      <c r="VTL149" s="392"/>
      <c r="VTM149" s="395"/>
      <c r="VTN149" s="396"/>
      <c r="VTO149" s="397"/>
      <c r="VTP149" s="415"/>
      <c r="VTQ149" s="393"/>
      <c r="VTR149" s="392"/>
      <c r="VTS149" s="395"/>
      <c r="VTT149" s="396"/>
      <c r="VTU149" s="397"/>
      <c r="VTV149" s="415"/>
      <c r="VTW149" s="393"/>
      <c r="VTX149" s="392"/>
      <c r="VTY149" s="395"/>
      <c r="VTZ149" s="396"/>
      <c r="VUA149" s="397"/>
      <c r="VUB149" s="415"/>
      <c r="VUC149" s="393"/>
      <c r="VUD149" s="392"/>
      <c r="VUE149" s="395"/>
      <c r="VUF149" s="396"/>
      <c r="VUG149" s="397"/>
      <c r="VUH149" s="415"/>
      <c r="VUI149" s="393"/>
      <c r="VUJ149" s="392"/>
      <c r="VUK149" s="395"/>
      <c r="VUL149" s="396"/>
      <c r="VUM149" s="397"/>
      <c r="VUN149" s="415"/>
      <c r="VUO149" s="393"/>
      <c r="VUP149" s="392"/>
      <c r="VUQ149" s="395"/>
      <c r="VUR149" s="396"/>
      <c r="VUS149" s="397"/>
      <c r="VUT149" s="415"/>
      <c r="VUU149" s="393"/>
      <c r="VUV149" s="392"/>
      <c r="VUW149" s="395"/>
      <c r="VUX149" s="396"/>
      <c r="VUY149" s="397"/>
      <c r="VUZ149" s="415"/>
      <c r="VVA149" s="393"/>
      <c r="VVB149" s="392"/>
      <c r="VVC149" s="395"/>
      <c r="VVD149" s="396"/>
      <c r="VVE149" s="397"/>
      <c r="VVF149" s="415"/>
      <c r="VVG149" s="393"/>
      <c r="VVH149" s="392"/>
      <c r="VVI149" s="395"/>
      <c r="VVJ149" s="396"/>
      <c r="VVK149" s="397"/>
      <c r="VVL149" s="415"/>
      <c r="VVM149" s="393"/>
      <c r="VVN149" s="392"/>
      <c r="VVO149" s="395"/>
      <c r="VVP149" s="396"/>
      <c r="VVQ149" s="397"/>
      <c r="VVR149" s="415"/>
      <c r="VVS149" s="393"/>
      <c r="VVT149" s="392"/>
      <c r="VVU149" s="395"/>
      <c r="VVV149" s="396"/>
      <c r="VVW149" s="397"/>
      <c r="VVX149" s="415"/>
      <c r="VVY149" s="393"/>
      <c r="VVZ149" s="392"/>
      <c r="VWA149" s="395"/>
      <c r="VWB149" s="396"/>
      <c r="VWC149" s="397"/>
      <c r="VWD149" s="415"/>
      <c r="VWE149" s="393"/>
      <c r="VWF149" s="392"/>
      <c r="VWG149" s="395"/>
      <c r="VWH149" s="396"/>
      <c r="VWI149" s="397"/>
      <c r="VWJ149" s="415"/>
      <c r="VWK149" s="393"/>
      <c r="VWL149" s="392"/>
      <c r="VWM149" s="395"/>
      <c r="VWN149" s="396"/>
      <c r="VWO149" s="397"/>
      <c r="VWP149" s="415"/>
      <c r="VWQ149" s="393"/>
      <c r="VWR149" s="392"/>
      <c r="VWS149" s="395"/>
      <c r="VWT149" s="396"/>
      <c r="VWU149" s="397"/>
      <c r="VWV149" s="415"/>
      <c r="VWW149" s="393"/>
      <c r="VWX149" s="392"/>
      <c r="VWY149" s="395"/>
      <c r="VWZ149" s="396"/>
      <c r="VXA149" s="397"/>
      <c r="VXB149" s="415"/>
      <c r="VXC149" s="393"/>
      <c r="VXD149" s="392"/>
      <c r="VXE149" s="395"/>
      <c r="VXF149" s="396"/>
      <c r="VXG149" s="397"/>
      <c r="VXH149" s="415"/>
      <c r="VXI149" s="393"/>
      <c r="VXJ149" s="392"/>
      <c r="VXK149" s="395"/>
      <c r="VXL149" s="396"/>
      <c r="VXM149" s="397"/>
      <c r="VXN149" s="415"/>
      <c r="VXO149" s="393"/>
      <c r="VXP149" s="392"/>
      <c r="VXQ149" s="395"/>
      <c r="VXR149" s="396"/>
      <c r="VXS149" s="397"/>
      <c r="VXT149" s="415"/>
      <c r="VXU149" s="393"/>
      <c r="VXV149" s="392"/>
      <c r="VXW149" s="395"/>
      <c r="VXX149" s="396"/>
      <c r="VXY149" s="397"/>
      <c r="VXZ149" s="415"/>
      <c r="VYA149" s="393"/>
      <c r="VYB149" s="392"/>
      <c r="VYC149" s="395"/>
      <c r="VYD149" s="396"/>
      <c r="VYE149" s="397"/>
      <c r="VYF149" s="415"/>
      <c r="VYG149" s="393"/>
      <c r="VYH149" s="392"/>
      <c r="VYI149" s="395"/>
      <c r="VYJ149" s="396"/>
      <c r="VYK149" s="397"/>
      <c r="VYL149" s="415"/>
      <c r="VYM149" s="393"/>
      <c r="VYN149" s="392"/>
      <c r="VYO149" s="395"/>
      <c r="VYP149" s="396"/>
      <c r="VYQ149" s="397"/>
      <c r="VYR149" s="415"/>
      <c r="VYS149" s="393"/>
      <c r="VYT149" s="392"/>
      <c r="VYU149" s="395"/>
      <c r="VYV149" s="396"/>
      <c r="VYW149" s="397"/>
      <c r="VYX149" s="415"/>
      <c r="VYY149" s="393"/>
      <c r="VYZ149" s="392"/>
      <c r="VZA149" s="395"/>
      <c r="VZB149" s="396"/>
      <c r="VZC149" s="397"/>
      <c r="VZD149" s="415"/>
      <c r="VZE149" s="393"/>
      <c r="VZF149" s="392"/>
      <c r="VZG149" s="395"/>
      <c r="VZH149" s="396"/>
      <c r="VZI149" s="397"/>
      <c r="VZJ149" s="415"/>
      <c r="VZK149" s="393"/>
      <c r="VZL149" s="392"/>
      <c r="VZM149" s="395"/>
      <c r="VZN149" s="396"/>
      <c r="VZO149" s="397"/>
      <c r="VZP149" s="415"/>
      <c r="VZQ149" s="393"/>
      <c r="VZR149" s="392"/>
      <c r="VZS149" s="395"/>
      <c r="VZT149" s="396"/>
      <c r="VZU149" s="397"/>
      <c r="VZV149" s="415"/>
      <c r="VZW149" s="393"/>
      <c r="VZX149" s="392"/>
      <c r="VZY149" s="395"/>
      <c r="VZZ149" s="396"/>
      <c r="WAA149" s="397"/>
      <c r="WAB149" s="415"/>
      <c r="WAC149" s="393"/>
      <c r="WAD149" s="392"/>
      <c r="WAE149" s="395"/>
      <c r="WAF149" s="396"/>
      <c r="WAG149" s="397"/>
      <c r="WAH149" s="415"/>
      <c r="WAI149" s="393"/>
      <c r="WAJ149" s="392"/>
      <c r="WAK149" s="395"/>
      <c r="WAL149" s="396"/>
      <c r="WAM149" s="397"/>
      <c r="WAN149" s="415"/>
      <c r="WAO149" s="393"/>
      <c r="WAP149" s="392"/>
      <c r="WAQ149" s="395"/>
      <c r="WAR149" s="396"/>
      <c r="WAS149" s="397"/>
      <c r="WAT149" s="415"/>
      <c r="WAU149" s="393"/>
      <c r="WAV149" s="392"/>
      <c r="WAW149" s="395"/>
      <c r="WAX149" s="396"/>
      <c r="WAY149" s="397"/>
      <c r="WAZ149" s="415"/>
      <c r="WBA149" s="393"/>
      <c r="WBB149" s="392"/>
      <c r="WBC149" s="395"/>
      <c r="WBD149" s="396"/>
      <c r="WBE149" s="397"/>
      <c r="WBF149" s="415"/>
      <c r="WBG149" s="393"/>
      <c r="WBH149" s="392"/>
      <c r="WBI149" s="395"/>
      <c r="WBJ149" s="396"/>
      <c r="WBK149" s="397"/>
      <c r="WBL149" s="415"/>
      <c r="WBM149" s="393"/>
      <c r="WBN149" s="392"/>
      <c r="WBO149" s="395"/>
      <c r="WBP149" s="396"/>
      <c r="WBQ149" s="397"/>
      <c r="WBR149" s="415"/>
      <c r="WBS149" s="393"/>
      <c r="WBT149" s="392"/>
      <c r="WBU149" s="395"/>
      <c r="WBV149" s="396"/>
      <c r="WBW149" s="397"/>
      <c r="WBX149" s="415"/>
      <c r="WBY149" s="393"/>
      <c r="WBZ149" s="392"/>
      <c r="WCA149" s="395"/>
      <c r="WCB149" s="396"/>
      <c r="WCC149" s="397"/>
      <c r="WCD149" s="415"/>
      <c r="WCE149" s="393"/>
      <c r="WCF149" s="392"/>
      <c r="WCG149" s="395"/>
      <c r="WCH149" s="396"/>
      <c r="WCI149" s="397"/>
      <c r="WCJ149" s="415"/>
      <c r="WCK149" s="393"/>
      <c r="WCL149" s="392"/>
      <c r="WCM149" s="395"/>
      <c r="WCN149" s="396"/>
      <c r="WCO149" s="397"/>
      <c r="WCP149" s="415"/>
      <c r="WCQ149" s="393"/>
      <c r="WCR149" s="392"/>
      <c r="WCS149" s="395"/>
      <c r="WCT149" s="396"/>
      <c r="WCU149" s="397"/>
      <c r="WCV149" s="415"/>
      <c r="WCW149" s="393"/>
      <c r="WCX149" s="392"/>
      <c r="WCY149" s="395"/>
      <c r="WCZ149" s="396"/>
      <c r="WDA149" s="397"/>
      <c r="WDB149" s="415"/>
      <c r="WDC149" s="393"/>
      <c r="WDD149" s="392"/>
      <c r="WDE149" s="395"/>
      <c r="WDF149" s="396"/>
      <c r="WDG149" s="397"/>
      <c r="WDH149" s="415"/>
      <c r="WDI149" s="393"/>
      <c r="WDJ149" s="392"/>
      <c r="WDK149" s="395"/>
      <c r="WDL149" s="396"/>
      <c r="WDM149" s="397"/>
      <c r="WDN149" s="415"/>
      <c r="WDO149" s="393"/>
      <c r="WDP149" s="392"/>
      <c r="WDQ149" s="395"/>
      <c r="WDR149" s="396"/>
      <c r="WDS149" s="397"/>
      <c r="WDT149" s="415"/>
      <c r="WDU149" s="393"/>
      <c r="WDV149" s="392"/>
      <c r="WDW149" s="395"/>
      <c r="WDX149" s="396"/>
      <c r="WDY149" s="397"/>
      <c r="WDZ149" s="415"/>
      <c r="WEA149" s="393"/>
      <c r="WEB149" s="392"/>
      <c r="WEC149" s="395"/>
      <c r="WED149" s="396"/>
      <c r="WEE149" s="397"/>
      <c r="WEF149" s="415"/>
      <c r="WEG149" s="393"/>
      <c r="WEH149" s="392"/>
      <c r="WEI149" s="395"/>
      <c r="WEJ149" s="396"/>
      <c r="WEK149" s="397"/>
      <c r="WEL149" s="415"/>
      <c r="WEM149" s="393"/>
      <c r="WEN149" s="392"/>
      <c r="WEO149" s="395"/>
      <c r="WEP149" s="396"/>
      <c r="WEQ149" s="397"/>
      <c r="WER149" s="415"/>
      <c r="WES149" s="393"/>
      <c r="WET149" s="392"/>
      <c r="WEU149" s="395"/>
      <c r="WEV149" s="396"/>
      <c r="WEW149" s="397"/>
      <c r="WEX149" s="415"/>
      <c r="WEY149" s="393"/>
      <c r="WEZ149" s="392"/>
      <c r="WFA149" s="395"/>
      <c r="WFB149" s="396"/>
      <c r="WFC149" s="397"/>
      <c r="WFD149" s="415"/>
      <c r="WFE149" s="393"/>
      <c r="WFF149" s="392"/>
      <c r="WFG149" s="395"/>
      <c r="WFH149" s="396"/>
      <c r="WFI149" s="397"/>
      <c r="WFJ149" s="415"/>
      <c r="WFK149" s="393"/>
      <c r="WFL149" s="392"/>
      <c r="WFM149" s="395"/>
      <c r="WFN149" s="396"/>
      <c r="WFO149" s="397"/>
      <c r="WFP149" s="415"/>
      <c r="WFQ149" s="393"/>
      <c r="WFR149" s="392"/>
      <c r="WFS149" s="395"/>
      <c r="WFT149" s="396"/>
      <c r="WFU149" s="397"/>
      <c r="WFV149" s="415"/>
      <c r="WFW149" s="393"/>
      <c r="WFX149" s="392"/>
      <c r="WFY149" s="395"/>
      <c r="WFZ149" s="396"/>
      <c r="WGA149" s="397"/>
      <c r="WGB149" s="415"/>
      <c r="WGC149" s="393"/>
      <c r="WGD149" s="392"/>
      <c r="WGE149" s="395"/>
      <c r="WGF149" s="396"/>
      <c r="WGG149" s="397"/>
      <c r="WGH149" s="415"/>
      <c r="WGI149" s="393"/>
      <c r="WGJ149" s="392"/>
      <c r="WGK149" s="395"/>
      <c r="WGL149" s="396"/>
      <c r="WGM149" s="397"/>
      <c r="WGN149" s="415"/>
      <c r="WGO149" s="393"/>
      <c r="WGP149" s="392"/>
      <c r="WGQ149" s="395"/>
      <c r="WGR149" s="396"/>
      <c r="WGS149" s="397"/>
      <c r="WGT149" s="415"/>
      <c r="WGU149" s="393"/>
      <c r="WGV149" s="392"/>
      <c r="WGW149" s="395"/>
      <c r="WGX149" s="396"/>
      <c r="WGY149" s="397"/>
      <c r="WGZ149" s="415"/>
      <c r="WHA149" s="393"/>
      <c r="WHB149" s="392"/>
      <c r="WHC149" s="395"/>
      <c r="WHD149" s="396"/>
      <c r="WHE149" s="397"/>
      <c r="WHF149" s="415"/>
      <c r="WHG149" s="393"/>
      <c r="WHH149" s="392"/>
      <c r="WHI149" s="395"/>
      <c r="WHJ149" s="396"/>
      <c r="WHK149" s="397"/>
      <c r="WHL149" s="415"/>
      <c r="WHM149" s="393"/>
      <c r="WHN149" s="392"/>
      <c r="WHO149" s="395"/>
      <c r="WHP149" s="396"/>
      <c r="WHQ149" s="397"/>
      <c r="WHR149" s="415"/>
      <c r="WHS149" s="393"/>
      <c r="WHT149" s="392"/>
      <c r="WHU149" s="395"/>
      <c r="WHV149" s="396"/>
      <c r="WHW149" s="397"/>
      <c r="WHX149" s="415"/>
      <c r="WHY149" s="393"/>
      <c r="WHZ149" s="392"/>
      <c r="WIA149" s="395"/>
      <c r="WIB149" s="396"/>
      <c r="WIC149" s="397"/>
      <c r="WID149" s="415"/>
      <c r="WIE149" s="393"/>
      <c r="WIF149" s="392"/>
      <c r="WIG149" s="395"/>
      <c r="WIH149" s="396"/>
      <c r="WII149" s="397"/>
      <c r="WIJ149" s="415"/>
      <c r="WIK149" s="393"/>
      <c r="WIL149" s="392"/>
      <c r="WIM149" s="395"/>
      <c r="WIN149" s="396"/>
      <c r="WIO149" s="397"/>
      <c r="WIP149" s="415"/>
      <c r="WIQ149" s="393"/>
      <c r="WIR149" s="392"/>
      <c r="WIS149" s="395"/>
      <c r="WIT149" s="396"/>
      <c r="WIU149" s="397"/>
      <c r="WIV149" s="415"/>
      <c r="WIW149" s="393"/>
      <c r="WIX149" s="392"/>
      <c r="WIY149" s="395"/>
      <c r="WIZ149" s="396"/>
      <c r="WJA149" s="397"/>
      <c r="WJB149" s="415"/>
      <c r="WJC149" s="393"/>
      <c r="WJD149" s="392"/>
      <c r="WJE149" s="395"/>
      <c r="WJF149" s="396"/>
      <c r="WJG149" s="397"/>
      <c r="WJH149" s="415"/>
      <c r="WJI149" s="393"/>
      <c r="WJJ149" s="392"/>
      <c r="WJK149" s="395"/>
      <c r="WJL149" s="396"/>
      <c r="WJM149" s="397"/>
      <c r="WJN149" s="415"/>
      <c r="WJO149" s="393"/>
      <c r="WJP149" s="392"/>
      <c r="WJQ149" s="395"/>
      <c r="WJR149" s="396"/>
      <c r="WJS149" s="397"/>
      <c r="WJT149" s="415"/>
      <c r="WJU149" s="393"/>
      <c r="WJV149" s="392"/>
      <c r="WJW149" s="395"/>
      <c r="WJX149" s="396"/>
      <c r="WJY149" s="397"/>
      <c r="WJZ149" s="415"/>
      <c r="WKA149" s="393"/>
      <c r="WKB149" s="392"/>
      <c r="WKC149" s="395"/>
      <c r="WKD149" s="396"/>
      <c r="WKE149" s="397"/>
      <c r="WKF149" s="415"/>
      <c r="WKG149" s="393"/>
      <c r="WKH149" s="392"/>
      <c r="WKI149" s="395"/>
      <c r="WKJ149" s="396"/>
      <c r="WKK149" s="397"/>
      <c r="WKL149" s="415"/>
      <c r="WKM149" s="393"/>
      <c r="WKN149" s="392"/>
      <c r="WKO149" s="395"/>
      <c r="WKP149" s="396"/>
      <c r="WKQ149" s="397"/>
      <c r="WKR149" s="415"/>
      <c r="WKS149" s="393"/>
      <c r="WKT149" s="392"/>
      <c r="WKU149" s="395"/>
      <c r="WKV149" s="396"/>
      <c r="WKW149" s="397"/>
      <c r="WKX149" s="415"/>
      <c r="WKY149" s="393"/>
      <c r="WKZ149" s="392"/>
      <c r="WLA149" s="395"/>
      <c r="WLB149" s="396"/>
      <c r="WLC149" s="397"/>
      <c r="WLD149" s="415"/>
      <c r="WLE149" s="393"/>
      <c r="WLF149" s="392"/>
      <c r="WLG149" s="395"/>
      <c r="WLH149" s="396"/>
      <c r="WLI149" s="397"/>
      <c r="WLJ149" s="415"/>
      <c r="WLK149" s="393"/>
      <c r="WLL149" s="392"/>
      <c r="WLM149" s="395"/>
      <c r="WLN149" s="396"/>
      <c r="WLO149" s="397"/>
      <c r="WLP149" s="415"/>
      <c r="WLQ149" s="393"/>
      <c r="WLR149" s="392"/>
      <c r="WLS149" s="395"/>
      <c r="WLT149" s="396"/>
      <c r="WLU149" s="397"/>
      <c r="WLV149" s="415"/>
      <c r="WLW149" s="393"/>
      <c r="WLX149" s="392"/>
      <c r="WLY149" s="395"/>
      <c r="WLZ149" s="396"/>
      <c r="WMA149" s="397"/>
      <c r="WMB149" s="415"/>
      <c r="WMC149" s="393"/>
      <c r="WMD149" s="392"/>
      <c r="WME149" s="395"/>
      <c r="WMF149" s="396"/>
      <c r="WMG149" s="397"/>
      <c r="WMH149" s="415"/>
      <c r="WMI149" s="393"/>
      <c r="WMJ149" s="392"/>
      <c r="WMK149" s="395"/>
      <c r="WML149" s="396"/>
      <c r="WMM149" s="397"/>
      <c r="WMN149" s="415"/>
      <c r="WMO149" s="393"/>
      <c r="WMP149" s="392"/>
      <c r="WMQ149" s="395"/>
      <c r="WMR149" s="396"/>
      <c r="WMS149" s="397"/>
      <c r="WMT149" s="415"/>
      <c r="WMU149" s="393"/>
      <c r="WMV149" s="392"/>
      <c r="WMW149" s="395"/>
      <c r="WMX149" s="396"/>
      <c r="WMY149" s="397"/>
      <c r="WMZ149" s="415"/>
      <c r="WNA149" s="393"/>
      <c r="WNB149" s="392"/>
      <c r="WNC149" s="395"/>
      <c r="WND149" s="396"/>
      <c r="WNE149" s="397"/>
      <c r="WNF149" s="415"/>
      <c r="WNG149" s="393"/>
      <c r="WNH149" s="392"/>
      <c r="WNI149" s="395"/>
      <c r="WNJ149" s="396"/>
      <c r="WNK149" s="397"/>
      <c r="WNL149" s="415"/>
      <c r="WNM149" s="393"/>
      <c r="WNN149" s="392"/>
      <c r="WNO149" s="395"/>
      <c r="WNP149" s="396"/>
      <c r="WNQ149" s="397"/>
      <c r="WNR149" s="415"/>
      <c r="WNS149" s="393"/>
      <c r="WNT149" s="392"/>
      <c r="WNU149" s="395"/>
      <c r="WNV149" s="396"/>
      <c r="WNW149" s="397"/>
      <c r="WNX149" s="415"/>
      <c r="WNY149" s="393"/>
      <c r="WNZ149" s="392"/>
      <c r="WOA149" s="395"/>
      <c r="WOB149" s="396"/>
      <c r="WOC149" s="397"/>
      <c r="WOD149" s="415"/>
      <c r="WOE149" s="393"/>
      <c r="WOF149" s="392"/>
      <c r="WOG149" s="395"/>
      <c r="WOH149" s="396"/>
      <c r="WOI149" s="397"/>
      <c r="WOJ149" s="415"/>
      <c r="WOK149" s="393"/>
      <c r="WOL149" s="392"/>
      <c r="WOM149" s="395"/>
      <c r="WON149" s="396"/>
      <c r="WOO149" s="397"/>
      <c r="WOP149" s="415"/>
      <c r="WOQ149" s="393"/>
      <c r="WOR149" s="392"/>
      <c r="WOS149" s="395"/>
      <c r="WOT149" s="396"/>
      <c r="WOU149" s="397"/>
      <c r="WOV149" s="415"/>
      <c r="WOW149" s="393"/>
      <c r="WOX149" s="392"/>
      <c r="WOY149" s="395"/>
      <c r="WOZ149" s="396"/>
      <c r="WPA149" s="397"/>
      <c r="WPB149" s="415"/>
      <c r="WPC149" s="393"/>
      <c r="WPD149" s="392"/>
      <c r="WPE149" s="395"/>
      <c r="WPF149" s="396"/>
      <c r="WPG149" s="397"/>
      <c r="WPH149" s="415"/>
      <c r="WPI149" s="393"/>
      <c r="WPJ149" s="392"/>
      <c r="WPK149" s="395"/>
      <c r="WPL149" s="396"/>
      <c r="WPM149" s="397"/>
      <c r="WPN149" s="415"/>
      <c r="WPO149" s="393"/>
      <c r="WPP149" s="392"/>
      <c r="WPQ149" s="395"/>
      <c r="WPR149" s="396"/>
      <c r="WPS149" s="397"/>
      <c r="WPT149" s="415"/>
      <c r="WPU149" s="393"/>
      <c r="WPV149" s="392"/>
      <c r="WPW149" s="395"/>
      <c r="WPX149" s="396"/>
      <c r="WPY149" s="397"/>
      <c r="WPZ149" s="415"/>
      <c r="WQA149" s="393"/>
      <c r="WQB149" s="392"/>
      <c r="WQC149" s="395"/>
      <c r="WQD149" s="396"/>
      <c r="WQE149" s="397"/>
      <c r="WQF149" s="415"/>
      <c r="WQG149" s="393"/>
      <c r="WQH149" s="392"/>
      <c r="WQI149" s="395"/>
      <c r="WQJ149" s="396"/>
      <c r="WQK149" s="397"/>
      <c r="WQL149" s="415"/>
      <c r="WQM149" s="393"/>
      <c r="WQN149" s="392"/>
      <c r="WQO149" s="395"/>
      <c r="WQP149" s="396"/>
      <c r="WQQ149" s="397"/>
      <c r="WQR149" s="415"/>
      <c r="WQS149" s="393"/>
      <c r="WQT149" s="392"/>
      <c r="WQU149" s="395"/>
      <c r="WQV149" s="396"/>
      <c r="WQW149" s="397"/>
      <c r="WQX149" s="415"/>
      <c r="WQY149" s="393"/>
      <c r="WQZ149" s="392"/>
      <c r="WRA149" s="395"/>
      <c r="WRB149" s="396"/>
      <c r="WRC149" s="397"/>
      <c r="WRD149" s="415"/>
      <c r="WRE149" s="393"/>
      <c r="WRF149" s="392"/>
      <c r="WRG149" s="395"/>
      <c r="WRH149" s="396"/>
      <c r="WRI149" s="397"/>
      <c r="WRJ149" s="415"/>
      <c r="WRK149" s="393"/>
      <c r="WRL149" s="392"/>
      <c r="WRM149" s="395"/>
      <c r="WRN149" s="396"/>
      <c r="WRO149" s="397"/>
      <c r="WRP149" s="415"/>
      <c r="WRQ149" s="393"/>
      <c r="WRR149" s="392"/>
      <c r="WRS149" s="395"/>
      <c r="WRT149" s="396"/>
      <c r="WRU149" s="397"/>
      <c r="WRV149" s="415"/>
      <c r="WRW149" s="393"/>
      <c r="WRX149" s="392"/>
      <c r="WRY149" s="395"/>
      <c r="WRZ149" s="396"/>
      <c r="WSA149" s="397"/>
      <c r="WSB149" s="415"/>
      <c r="WSC149" s="393"/>
      <c r="WSD149" s="392"/>
      <c r="WSE149" s="395"/>
      <c r="WSF149" s="396"/>
      <c r="WSG149" s="397"/>
      <c r="WSH149" s="415"/>
      <c r="WSI149" s="393"/>
      <c r="WSJ149" s="392"/>
      <c r="WSK149" s="395"/>
      <c r="WSL149" s="396"/>
      <c r="WSM149" s="397"/>
      <c r="WSN149" s="415"/>
      <c r="WSO149" s="393"/>
      <c r="WSP149" s="392"/>
      <c r="WSQ149" s="395"/>
      <c r="WSR149" s="396"/>
      <c r="WSS149" s="397"/>
      <c r="WST149" s="415"/>
      <c r="WSU149" s="393"/>
      <c r="WSV149" s="392"/>
      <c r="WSW149" s="395"/>
      <c r="WSX149" s="396"/>
      <c r="WSY149" s="397"/>
      <c r="WSZ149" s="415"/>
      <c r="WTA149" s="393"/>
      <c r="WTB149" s="392"/>
      <c r="WTC149" s="395"/>
      <c r="WTD149" s="396"/>
      <c r="WTE149" s="397"/>
      <c r="WTF149" s="415"/>
      <c r="WTG149" s="393"/>
      <c r="WTH149" s="392"/>
      <c r="WTI149" s="395"/>
      <c r="WTJ149" s="396"/>
      <c r="WTK149" s="397"/>
      <c r="WTL149" s="415"/>
      <c r="WTM149" s="393"/>
      <c r="WTN149" s="392"/>
      <c r="WTO149" s="395"/>
      <c r="WTP149" s="396"/>
      <c r="WTQ149" s="397"/>
      <c r="WTR149" s="415"/>
      <c r="WTS149" s="393"/>
      <c r="WTT149" s="392"/>
      <c r="WTU149" s="395"/>
      <c r="WTV149" s="396"/>
      <c r="WTW149" s="397"/>
      <c r="WTX149" s="415"/>
      <c r="WTY149" s="393"/>
      <c r="WTZ149" s="392"/>
      <c r="WUA149" s="395"/>
      <c r="WUB149" s="396"/>
      <c r="WUC149" s="397"/>
      <c r="WUD149" s="415"/>
      <c r="WUE149" s="393"/>
      <c r="WUF149" s="392"/>
      <c r="WUG149" s="395"/>
      <c r="WUH149" s="396"/>
      <c r="WUI149" s="397"/>
      <c r="WUJ149" s="415"/>
      <c r="WUK149" s="393"/>
      <c r="WUL149" s="392"/>
      <c r="WUM149" s="395"/>
      <c r="WUN149" s="396"/>
      <c r="WUO149" s="397"/>
      <c r="WUP149" s="415"/>
      <c r="WUQ149" s="393"/>
      <c r="WUR149" s="392"/>
      <c r="WUS149" s="395"/>
      <c r="WUT149" s="396"/>
      <c r="WUU149" s="397"/>
      <c r="WUV149" s="415"/>
      <c r="WUW149" s="393"/>
      <c r="WUX149" s="392"/>
      <c r="WUY149" s="395"/>
      <c r="WUZ149" s="396"/>
      <c r="WVA149" s="397"/>
      <c r="WVB149" s="415"/>
      <c r="WVC149" s="393"/>
      <c r="WVD149" s="392"/>
      <c r="WVE149" s="395"/>
      <c r="WVF149" s="396"/>
      <c r="WVG149" s="397"/>
      <c r="WVH149" s="415"/>
      <c r="WVI149" s="393"/>
      <c r="WVJ149" s="392"/>
      <c r="WVK149" s="395"/>
      <c r="WVL149" s="396"/>
      <c r="WVM149" s="397"/>
      <c r="WVN149" s="415"/>
      <c r="WVO149" s="393"/>
      <c r="WVP149" s="392"/>
      <c r="WVQ149" s="395"/>
      <c r="WVR149" s="396"/>
      <c r="WVS149" s="397"/>
      <c r="WVT149" s="415"/>
      <c r="WVU149" s="393"/>
      <c r="WVV149" s="392"/>
      <c r="WVW149" s="395"/>
      <c r="WVX149" s="396"/>
      <c r="WVY149" s="397"/>
      <c r="WVZ149" s="415"/>
      <c r="WWA149" s="393"/>
      <c r="WWB149" s="392"/>
      <c r="WWC149" s="395"/>
      <c r="WWD149" s="396"/>
      <c r="WWE149" s="397"/>
      <c r="WWF149" s="415"/>
      <c r="WWG149" s="393"/>
      <c r="WWH149" s="392"/>
      <c r="WWI149" s="395"/>
      <c r="WWJ149" s="396"/>
      <c r="WWK149" s="397"/>
      <c r="WWL149" s="415"/>
      <c r="WWM149" s="393"/>
      <c r="WWN149" s="392"/>
      <c r="WWO149" s="395"/>
      <c r="WWP149" s="396"/>
      <c r="WWQ149" s="397"/>
      <c r="WWR149" s="415"/>
      <c r="WWS149" s="393"/>
      <c r="WWT149" s="392"/>
      <c r="WWU149" s="395"/>
      <c r="WWV149" s="396"/>
      <c r="WWW149" s="397"/>
      <c r="WWX149" s="415"/>
      <c r="WWY149" s="393"/>
      <c r="WWZ149" s="392"/>
      <c r="WXA149" s="395"/>
      <c r="WXB149" s="396"/>
      <c r="WXC149" s="397"/>
      <c r="WXD149" s="415"/>
      <c r="WXE149" s="393"/>
      <c r="WXF149" s="392"/>
      <c r="WXG149" s="395"/>
      <c r="WXH149" s="396"/>
      <c r="WXI149" s="397"/>
      <c r="WXJ149" s="415"/>
      <c r="WXK149" s="393"/>
      <c r="WXL149" s="392"/>
      <c r="WXM149" s="395"/>
      <c r="WXN149" s="396"/>
      <c r="WXO149" s="397"/>
      <c r="WXP149" s="415"/>
      <c r="WXQ149" s="393"/>
      <c r="WXR149" s="392"/>
      <c r="WXS149" s="395"/>
      <c r="WXT149" s="396"/>
      <c r="WXU149" s="397"/>
      <c r="WXV149" s="415"/>
      <c r="WXW149" s="393"/>
      <c r="WXX149" s="392"/>
      <c r="WXY149" s="395"/>
      <c r="WXZ149" s="396"/>
      <c r="WYA149" s="397"/>
      <c r="WYB149" s="415"/>
      <c r="WYC149" s="393"/>
      <c r="WYD149" s="392"/>
      <c r="WYE149" s="395"/>
      <c r="WYF149" s="396"/>
      <c r="WYG149" s="397"/>
      <c r="WYH149" s="415"/>
      <c r="WYI149" s="393"/>
      <c r="WYJ149" s="392"/>
      <c r="WYK149" s="395"/>
      <c r="WYL149" s="396"/>
      <c r="WYM149" s="397"/>
      <c r="WYN149" s="415"/>
      <c r="WYO149" s="393"/>
      <c r="WYP149" s="392"/>
      <c r="WYQ149" s="395"/>
      <c r="WYR149" s="396"/>
      <c r="WYS149" s="397"/>
      <c r="WYT149" s="415"/>
      <c r="WYU149" s="393"/>
      <c r="WYV149" s="392"/>
      <c r="WYW149" s="395"/>
      <c r="WYX149" s="396"/>
      <c r="WYY149" s="397"/>
      <c r="WYZ149" s="415"/>
      <c r="WZA149" s="393"/>
      <c r="WZB149" s="392"/>
      <c r="WZC149" s="395"/>
      <c r="WZD149" s="396"/>
      <c r="WZE149" s="397"/>
      <c r="WZF149" s="415"/>
      <c r="WZG149" s="393"/>
      <c r="WZH149" s="392"/>
      <c r="WZI149" s="395"/>
      <c r="WZJ149" s="396"/>
      <c r="WZK149" s="397"/>
      <c r="WZL149" s="415"/>
      <c r="WZM149" s="393"/>
      <c r="WZN149" s="392"/>
      <c r="WZO149" s="395"/>
      <c r="WZP149" s="396"/>
      <c r="WZQ149" s="397"/>
      <c r="WZR149" s="415"/>
      <c r="WZS149" s="393"/>
      <c r="WZT149" s="392"/>
      <c r="WZU149" s="395"/>
      <c r="WZV149" s="396"/>
      <c r="WZW149" s="397"/>
      <c r="WZX149" s="415"/>
      <c r="WZY149" s="393"/>
      <c r="WZZ149" s="392"/>
      <c r="XAA149" s="395"/>
      <c r="XAB149" s="396"/>
      <c r="XAC149" s="397"/>
      <c r="XAD149" s="415"/>
      <c r="XAE149" s="393"/>
      <c r="XAF149" s="392"/>
      <c r="XAG149" s="395"/>
      <c r="XAH149" s="396"/>
      <c r="XAI149" s="397"/>
      <c r="XAJ149" s="415"/>
      <c r="XAK149" s="393"/>
      <c r="XAL149" s="392"/>
      <c r="XAM149" s="395"/>
      <c r="XAN149" s="396"/>
      <c r="XAO149" s="397"/>
      <c r="XAP149" s="415"/>
      <c r="XAQ149" s="393"/>
      <c r="XAR149" s="392"/>
      <c r="XAS149" s="395"/>
      <c r="XAT149" s="396"/>
      <c r="XAU149" s="397"/>
      <c r="XAV149" s="415"/>
      <c r="XAW149" s="393"/>
      <c r="XAX149" s="392"/>
      <c r="XAY149" s="395"/>
      <c r="XAZ149" s="396"/>
      <c r="XBA149" s="397"/>
      <c r="XBB149" s="415"/>
      <c r="XBC149" s="393"/>
      <c r="XBD149" s="392"/>
      <c r="XBE149" s="395"/>
      <c r="XBF149" s="396"/>
      <c r="XBG149" s="397"/>
      <c r="XBH149" s="415"/>
      <c r="XBI149" s="393"/>
      <c r="XBJ149" s="392"/>
      <c r="XBK149" s="395"/>
      <c r="XBL149" s="396"/>
      <c r="XBM149" s="397"/>
      <c r="XBN149" s="415"/>
      <c r="XBO149" s="393"/>
      <c r="XBP149" s="392"/>
      <c r="XBQ149" s="395"/>
      <c r="XBR149" s="396"/>
      <c r="XBS149" s="397"/>
      <c r="XBT149" s="415"/>
      <c r="XBU149" s="393"/>
      <c r="XBV149" s="392"/>
      <c r="XBW149" s="395"/>
      <c r="XBX149" s="396"/>
      <c r="XBY149" s="397"/>
      <c r="XBZ149" s="415"/>
      <c r="XCA149" s="393"/>
      <c r="XCB149" s="392"/>
      <c r="XCC149" s="395"/>
      <c r="XCD149" s="396"/>
      <c r="XCE149" s="397"/>
      <c r="XCF149" s="415"/>
      <c r="XCG149" s="393"/>
      <c r="XCH149" s="392"/>
      <c r="XCI149" s="395"/>
      <c r="XCJ149" s="396"/>
      <c r="XCK149" s="397"/>
      <c r="XCL149" s="415"/>
      <c r="XCM149" s="393"/>
      <c r="XCN149" s="392"/>
      <c r="XCO149" s="395"/>
      <c r="XCP149" s="396"/>
      <c r="XCQ149" s="397"/>
      <c r="XCR149" s="415"/>
      <c r="XCS149" s="393"/>
      <c r="XCT149" s="392"/>
      <c r="XCU149" s="395"/>
      <c r="XCV149" s="396"/>
      <c r="XCW149" s="397"/>
      <c r="XCX149" s="415"/>
      <c r="XCY149" s="393"/>
      <c r="XCZ149" s="392"/>
      <c r="XDA149" s="395"/>
      <c r="XDB149" s="396"/>
      <c r="XDC149" s="397"/>
      <c r="XDD149" s="415"/>
      <c r="XDE149" s="393"/>
      <c r="XDF149" s="392"/>
      <c r="XDG149" s="395"/>
      <c r="XDH149" s="396"/>
      <c r="XDI149" s="397"/>
      <c r="XDJ149" s="415"/>
      <c r="XDK149" s="393"/>
      <c r="XDL149" s="392"/>
      <c r="XDM149" s="395"/>
      <c r="XDN149" s="396"/>
      <c r="XDO149" s="397"/>
      <c r="XDP149" s="415"/>
      <c r="XDQ149" s="393"/>
      <c r="XDR149" s="392"/>
      <c r="XDS149" s="395"/>
      <c r="XDT149" s="396"/>
      <c r="XDU149" s="397"/>
      <c r="XDV149" s="415"/>
      <c r="XDW149" s="393"/>
      <c r="XDX149" s="392"/>
      <c r="XDY149" s="395"/>
      <c r="XDZ149" s="396"/>
      <c r="XEA149" s="397"/>
      <c r="XEB149" s="415"/>
      <c r="XEC149" s="393"/>
      <c r="XED149" s="392"/>
      <c r="XEE149" s="395"/>
      <c r="XEF149" s="396"/>
      <c r="XEG149" s="397"/>
      <c r="XEH149" s="415"/>
      <c r="XEI149" s="393"/>
      <c r="XEJ149" s="392"/>
      <c r="XEK149" s="395"/>
      <c r="XEL149" s="396"/>
      <c r="XEM149" s="397"/>
      <c r="XEN149" s="415"/>
      <c r="XEO149" s="393"/>
      <c r="XEP149" s="392"/>
      <c r="XEQ149" s="395"/>
      <c r="XER149" s="396"/>
      <c r="XES149" s="397"/>
      <c r="XET149" s="415"/>
      <c r="XEU149" s="393"/>
      <c r="XEV149" s="392"/>
      <c r="XEW149" s="395"/>
      <c r="XEX149" s="396"/>
      <c r="XEY149" s="397"/>
      <c r="XEZ149" s="415"/>
      <c r="XFA149" s="393"/>
      <c r="XFB149" s="392"/>
      <c r="XFC149" s="395"/>
      <c r="XFD149" s="396"/>
    </row>
    <row r="150" spans="1:16384" ht="15" customHeight="1" x14ac:dyDescent="0.25">
      <c r="A150" s="359"/>
      <c r="B150" s="349"/>
      <c r="C150" s="349"/>
      <c r="D150" s="349"/>
      <c r="E150" s="609" t="s">
        <v>335</v>
      </c>
      <c r="F150" s="654" t="s">
        <v>319</v>
      </c>
      <c r="G150" s="654"/>
      <c r="H150" s="654"/>
      <c r="I150" s="654"/>
      <c r="J150" s="663"/>
      <c r="K150" s="517" t="s">
        <v>2</v>
      </c>
      <c r="L150" s="493">
        <v>4</v>
      </c>
      <c r="M150" s="391">
        <v>1</v>
      </c>
      <c r="N150" s="368">
        <f t="shared" ref="N150:N151" si="19">+L150*M150</f>
        <v>4</v>
      </c>
      <c r="O150" s="368">
        <v>1</v>
      </c>
      <c r="P150" s="421">
        <f t="shared" ref="P150:P151" si="20">+L150*O150</f>
        <v>4</v>
      </c>
      <c r="Q150" s="422"/>
      <c r="R150" s="349"/>
      <c r="S150" s="739"/>
      <c r="T150" s="383"/>
      <c r="U150" s="383"/>
      <c r="V150" s="383"/>
      <c r="W150" s="383"/>
      <c r="X150" s="383"/>
      <c r="Y150" s="383"/>
      <c r="Z150" s="383"/>
      <c r="AA150" s="383"/>
      <c r="AB150" s="383"/>
      <c r="AC150" s="383"/>
      <c r="AD150" s="383"/>
      <c r="AE150" s="383"/>
      <c r="AF150" s="383"/>
      <c r="AG150" s="383"/>
      <c r="AH150" s="383"/>
      <c r="AI150" s="383"/>
      <c r="AJ150" s="383"/>
      <c r="AK150" s="383"/>
      <c r="AL150" s="383"/>
      <c r="AM150" s="383"/>
      <c r="AN150" s="383"/>
      <c r="AO150" s="383"/>
      <c r="AP150" s="383"/>
      <c r="AQ150" s="383"/>
      <c r="AR150" s="383"/>
      <c r="AS150" s="383"/>
      <c r="CJ150" s="383"/>
      <c r="CK150" s="383"/>
      <c r="CL150" s="383"/>
      <c r="CM150" s="383"/>
      <c r="CN150" s="383"/>
      <c r="CO150" s="383"/>
      <c r="CP150" s="383"/>
      <c r="CQ150" s="383"/>
      <c r="CR150" s="383"/>
      <c r="CS150" s="383"/>
      <c r="CT150" s="383"/>
      <c r="CU150" s="383"/>
      <c r="CV150" s="383"/>
      <c r="CW150" s="383"/>
      <c r="CX150" s="383"/>
      <c r="CY150" s="383"/>
      <c r="CZ150" s="383"/>
      <c r="DA150" s="383"/>
      <c r="DB150" s="383"/>
      <c r="DC150" s="383"/>
      <c r="DD150" s="383"/>
      <c r="DE150" s="383"/>
      <c r="DF150" s="383"/>
      <c r="DG150" s="383"/>
      <c r="DH150" s="383"/>
      <c r="DI150" s="383"/>
      <c r="DJ150" s="383"/>
      <c r="DK150" s="383"/>
      <c r="DL150" s="383"/>
      <c r="DM150" s="383"/>
      <c r="DN150" s="383"/>
      <c r="DO150" s="383"/>
      <c r="DP150" s="383"/>
      <c r="DQ150" s="383"/>
      <c r="DR150" s="383"/>
      <c r="DS150" s="383"/>
      <c r="DT150" s="383"/>
      <c r="DU150" s="383"/>
      <c r="DV150" s="383"/>
      <c r="DW150" s="383"/>
      <c r="DX150" s="383"/>
      <c r="DY150" s="383"/>
      <c r="DZ150" s="383"/>
      <c r="EA150" s="383"/>
      <c r="EB150" s="383"/>
      <c r="EC150" s="383"/>
      <c r="ED150" s="383"/>
      <c r="EE150" s="383"/>
      <c r="EF150" s="383"/>
      <c r="EG150" s="383"/>
      <c r="EH150" s="383"/>
      <c r="EI150" s="383"/>
      <c r="EJ150" s="383"/>
      <c r="EK150" s="383"/>
      <c r="EL150" s="383"/>
      <c r="EM150" s="383"/>
      <c r="EN150" s="383"/>
      <c r="EO150" s="383"/>
      <c r="EP150" s="383"/>
      <c r="EQ150" s="383"/>
      <c r="ER150" s="383"/>
      <c r="ES150" s="383"/>
      <c r="ET150" s="383"/>
      <c r="EU150" s="383"/>
      <c r="EV150" s="383"/>
      <c r="EW150" s="383"/>
      <c r="EX150" s="383"/>
      <c r="EY150" s="383"/>
      <c r="EZ150" s="383"/>
      <c r="FA150" s="383"/>
      <c r="FB150" s="383"/>
      <c r="FC150" s="383"/>
      <c r="FD150" s="383"/>
      <c r="FE150" s="383"/>
      <c r="FF150" s="383"/>
      <c r="FG150" s="383"/>
      <c r="FH150" s="383"/>
      <c r="FI150" s="383"/>
      <c r="FJ150" s="383"/>
      <c r="FK150" s="383"/>
      <c r="FL150" s="383"/>
      <c r="FM150" s="383"/>
      <c r="FN150" s="383"/>
      <c r="FO150" s="383"/>
      <c r="FP150" s="383"/>
      <c r="FQ150" s="383"/>
      <c r="FR150" s="383"/>
      <c r="FS150" s="383"/>
      <c r="FT150" s="383"/>
      <c r="FU150" s="383"/>
      <c r="FV150" s="383"/>
      <c r="FW150" s="383"/>
      <c r="FX150" s="383"/>
      <c r="FY150" s="383"/>
      <c r="FZ150" s="383"/>
      <c r="GA150" s="383"/>
      <c r="GB150" s="383"/>
      <c r="GC150" s="383"/>
      <c r="GD150" s="383"/>
      <c r="GE150" s="383"/>
      <c r="GF150" s="383"/>
      <c r="GG150" s="383"/>
      <c r="GH150" s="383"/>
      <c r="GI150" s="383"/>
      <c r="GJ150" s="383"/>
      <c r="GK150" s="383"/>
      <c r="GL150" s="383"/>
      <c r="GM150" s="383"/>
      <c r="GN150" s="383"/>
      <c r="GO150" s="383"/>
      <c r="GP150" s="383"/>
      <c r="GQ150" s="383"/>
      <c r="GR150" s="383"/>
      <c r="GS150" s="383"/>
      <c r="GT150" s="383"/>
      <c r="GU150" s="383"/>
      <c r="GV150" s="383"/>
      <c r="GW150" s="383"/>
      <c r="GX150" s="383"/>
      <c r="GY150" s="383"/>
      <c r="GZ150" s="383"/>
      <c r="HA150" s="383"/>
      <c r="HB150" s="383"/>
      <c r="HC150" s="383"/>
      <c r="HD150" s="383"/>
      <c r="HE150" s="383"/>
      <c r="HF150" s="383"/>
      <c r="HG150" s="383"/>
      <c r="HH150" s="383"/>
      <c r="HI150" s="383"/>
      <c r="HJ150" s="383"/>
      <c r="HK150" s="383"/>
      <c r="HL150" s="383"/>
      <c r="HM150" s="383"/>
      <c r="HN150" s="383"/>
      <c r="HO150" s="383"/>
      <c r="HP150" s="383"/>
      <c r="HQ150" s="383"/>
      <c r="HR150" s="383"/>
      <c r="HS150" s="383"/>
      <c r="HT150" s="383"/>
      <c r="HU150" s="383"/>
      <c r="HV150" s="383"/>
      <c r="HW150" s="383"/>
      <c r="HX150" s="383"/>
      <c r="HY150" s="383"/>
      <c r="HZ150" s="383"/>
      <c r="IA150" s="383"/>
      <c r="IB150" s="383"/>
      <c r="IC150" s="383"/>
      <c r="ID150" s="383"/>
      <c r="IE150" s="383"/>
      <c r="IF150" s="383"/>
      <c r="IG150" s="383"/>
      <c r="IH150" s="383"/>
      <c r="II150" s="383"/>
      <c r="IJ150" s="383"/>
      <c r="IK150" s="383"/>
      <c r="IL150" s="383"/>
      <c r="IM150" s="383"/>
      <c r="IN150" s="383"/>
      <c r="IO150" s="383"/>
      <c r="IP150" s="383"/>
      <c r="IQ150" s="383"/>
      <c r="IR150" s="383"/>
      <c r="IS150" s="383"/>
      <c r="IT150" s="383"/>
      <c r="IU150" s="383"/>
      <c r="IV150" s="383"/>
      <c r="IW150" s="383"/>
      <c r="IX150" s="383"/>
      <c r="IY150" s="383"/>
      <c r="IZ150" s="383"/>
      <c r="JA150" s="383"/>
      <c r="JB150" s="383"/>
      <c r="JC150" s="383"/>
      <c r="JD150" s="383"/>
      <c r="JE150" s="383"/>
      <c r="JF150" s="383"/>
      <c r="JG150" s="383"/>
      <c r="JH150" s="383"/>
      <c r="JI150" s="383"/>
      <c r="JJ150" s="383"/>
      <c r="JK150" s="383"/>
      <c r="JL150" s="383"/>
      <c r="JM150" s="383"/>
      <c r="JN150" s="383"/>
      <c r="JO150" s="383"/>
      <c r="JP150" s="383"/>
      <c r="JQ150" s="383"/>
      <c r="JR150" s="383"/>
      <c r="JS150" s="383"/>
      <c r="JT150" s="383"/>
      <c r="JU150" s="383"/>
      <c r="JV150" s="383"/>
      <c r="JW150" s="383"/>
      <c r="JX150" s="383"/>
      <c r="JY150" s="383"/>
      <c r="JZ150" s="383"/>
      <c r="KA150" s="383"/>
      <c r="KB150" s="383"/>
      <c r="KC150" s="383"/>
      <c r="KD150" s="383"/>
      <c r="KE150" s="383"/>
      <c r="KF150" s="383"/>
      <c r="KG150" s="383"/>
      <c r="KH150" s="383"/>
      <c r="KI150" s="383"/>
      <c r="KJ150" s="383"/>
      <c r="KK150" s="383"/>
      <c r="KL150" s="383"/>
      <c r="KM150" s="383"/>
      <c r="KN150" s="383"/>
      <c r="KO150" s="383"/>
      <c r="KP150" s="383"/>
      <c r="KQ150" s="383"/>
      <c r="KR150" s="383"/>
      <c r="KS150" s="383"/>
      <c r="KT150" s="383"/>
      <c r="KU150" s="383"/>
    </row>
    <row r="151" spans="1:16384" x14ac:dyDescent="0.25">
      <c r="A151" s="359"/>
      <c r="B151" s="349"/>
      <c r="C151" s="349"/>
      <c r="D151" s="349"/>
      <c r="E151" s="608" t="s">
        <v>336</v>
      </c>
      <c r="F151" s="735" t="s">
        <v>138</v>
      </c>
      <c r="G151" s="735"/>
      <c r="H151" s="735"/>
      <c r="I151" s="735"/>
      <c r="J151" s="736"/>
      <c r="K151" s="517" t="s">
        <v>2</v>
      </c>
      <c r="L151" s="493">
        <v>3</v>
      </c>
      <c r="M151" s="391">
        <v>1</v>
      </c>
      <c r="N151" s="368">
        <f t="shared" si="19"/>
        <v>3</v>
      </c>
      <c r="O151" s="368">
        <v>1</v>
      </c>
      <c r="P151" s="421">
        <f t="shared" si="20"/>
        <v>3</v>
      </c>
      <c r="Q151" s="741" t="s">
        <v>216</v>
      </c>
      <c r="R151" s="742"/>
      <c r="S151" s="739"/>
      <c r="T151" s="383"/>
      <c r="U151" s="383"/>
      <c r="V151" s="383"/>
      <c r="W151" s="383"/>
      <c r="X151" s="383"/>
      <c r="Y151" s="383"/>
      <c r="Z151" s="383"/>
      <c r="AA151" s="383"/>
      <c r="AB151" s="383"/>
      <c r="AC151" s="383"/>
      <c r="AD151" s="383"/>
      <c r="AE151" s="383"/>
      <c r="AF151" s="383"/>
      <c r="AG151" s="383"/>
      <c r="AH151" s="383"/>
      <c r="AI151" s="383"/>
      <c r="AJ151" s="383"/>
      <c r="AK151" s="383"/>
      <c r="AL151" s="383"/>
      <c r="AM151" s="383"/>
      <c r="AN151" s="383"/>
      <c r="AO151" s="383"/>
      <c r="AP151" s="383"/>
      <c r="AQ151" s="383"/>
      <c r="AR151" s="383"/>
      <c r="AS151" s="383"/>
      <c r="CJ151" s="383"/>
      <c r="CK151" s="383"/>
      <c r="CL151" s="383"/>
      <c r="CM151" s="383"/>
      <c r="CN151" s="383"/>
      <c r="CO151" s="383"/>
      <c r="CP151" s="383"/>
      <c r="CQ151" s="383"/>
      <c r="CR151" s="383"/>
      <c r="CS151" s="383"/>
      <c r="CT151" s="383"/>
      <c r="CU151" s="383"/>
      <c r="CV151" s="383"/>
      <c r="CW151" s="383"/>
      <c r="CX151" s="383"/>
      <c r="CY151" s="383"/>
      <c r="CZ151" s="383"/>
      <c r="DA151" s="383"/>
      <c r="DB151" s="383"/>
      <c r="DC151" s="383"/>
      <c r="DD151" s="383"/>
      <c r="DE151" s="383"/>
      <c r="DF151" s="383"/>
      <c r="DG151" s="383"/>
      <c r="DH151" s="383"/>
      <c r="DI151" s="383"/>
      <c r="DJ151" s="383"/>
      <c r="DK151" s="383"/>
      <c r="DL151" s="383"/>
      <c r="DM151" s="383"/>
      <c r="DN151" s="383"/>
      <c r="DO151" s="383"/>
      <c r="DP151" s="383"/>
      <c r="DQ151" s="383"/>
      <c r="DR151" s="383"/>
      <c r="DS151" s="383"/>
      <c r="DT151" s="383"/>
      <c r="DU151" s="383"/>
      <c r="DV151" s="383"/>
      <c r="DW151" s="383"/>
      <c r="DX151" s="383"/>
      <c r="DY151" s="383"/>
      <c r="DZ151" s="383"/>
      <c r="EA151" s="383"/>
      <c r="EB151" s="383"/>
      <c r="EC151" s="383"/>
      <c r="ED151" s="383"/>
      <c r="EE151" s="383"/>
      <c r="EF151" s="383"/>
      <c r="EG151" s="383"/>
      <c r="EH151" s="383"/>
      <c r="EI151" s="383"/>
      <c r="EJ151" s="383"/>
      <c r="EK151" s="383"/>
      <c r="EL151" s="383"/>
      <c r="EM151" s="383"/>
      <c r="EN151" s="383"/>
      <c r="EO151" s="383"/>
      <c r="EP151" s="383"/>
      <c r="EQ151" s="383"/>
      <c r="ER151" s="383"/>
      <c r="ES151" s="383"/>
      <c r="ET151" s="383"/>
      <c r="EU151" s="383"/>
      <c r="EV151" s="383"/>
      <c r="EW151" s="383"/>
      <c r="EX151" s="383"/>
      <c r="EY151" s="383"/>
      <c r="EZ151" s="383"/>
      <c r="FA151" s="383"/>
      <c r="FB151" s="383"/>
      <c r="FC151" s="383"/>
      <c r="FD151" s="383"/>
      <c r="FE151" s="383"/>
      <c r="FF151" s="383"/>
      <c r="FG151" s="383"/>
      <c r="FH151" s="383"/>
      <c r="FI151" s="383"/>
      <c r="FJ151" s="383"/>
      <c r="FK151" s="383"/>
      <c r="FL151" s="383"/>
      <c r="FM151" s="383"/>
      <c r="FN151" s="383"/>
      <c r="FO151" s="383"/>
      <c r="FP151" s="383"/>
      <c r="FQ151" s="383"/>
      <c r="FR151" s="383"/>
      <c r="FS151" s="383"/>
      <c r="FT151" s="383"/>
      <c r="FU151" s="383"/>
      <c r="FV151" s="383"/>
      <c r="FW151" s="383"/>
      <c r="FX151" s="383"/>
      <c r="FY151" s="383"/>
      <c r="FZ151" s="383"/>
      <c r="GA151" s="383"/>
      <c r="GB151" s="383"/>
      <c r="GC151" s="383"/>
      <c r="GD151" s="383"/>
      <c r="GE151" s="383"/>
      <c r="GF151" s="383"/>
      <c r="GG151" s="383"/>
      <c r="GH151" s="383"/>
      <c r="GI151" s="383"/>
      <c r="GJ151" s="383"/>
      <c r="GK151" s="383"/>
      <c r="GL151" s="383"/>
      <c r="GM151" s="383"/>
      <c r="GN151" s="383"/>
      <c r="GO151" s="383"/>
      <c r="GP151" s="383"/>
      <c r="GQ151" s="383"/>
      <c r="GR151" s="383"/>
      <c r="GS151" s="383"/>
      <c r="GT151" s="383"/>
      <c r="GU151" s="383"/>
      <c r="GV151" s="383"/>
      <c r="GW151" s="383"/>
      <c r="GX151" s="383"/>
      <c r="GY151" s="383"/>
      <c r="GZ151" s="383"/>
      <c r="HA151" s="383"/>
      <c r="HB151" s="383"/>
      <c r="HC151" s="383"/>
      <c r="HD151" s="383"/>
      <c r="HE151" s="383"/>
      <c r="HF151" s="383"/>
      <c r="HG151" s="383"/>
      <c r="HH151" s="383"/>
      <c r="HI151" s="383"/>
      <c r="HJ151" s="383"/>
      <c r="HK151" s="383"/>
      <c r="HL151" s="383"/>
      <c r="HM151" s="383"/>
      <c r="HN151" s="383"/>
      <c r="HO151" s="383"/>
      <c r="HP151" s="383"/>
      <c r="HQ151" s="383"/>
      <c r="HR151" s="383"/>
      <c r="HS151" s="383"/>
      <c r="HT151" s="383"/>
      <c r="HU151" s="383"/>
      <c r="HV151" s="383"/>
      <c r="HW151" s="383"/>
      <c r="HX151" s="383"/>
      <c r="HY151" s="383"/>
      <c r="HZ151" s="383"/>
      <c r="IA151" s="383"/>
      <c r="IB151" s="383"/>
      <c r="IC151" s="383"/>
      <c r="ID151" s="383"/>
      <c r="IE151" s="383"/>
      <c r="IF151" s="383"/>
      <c r="IG151" s="383"/>
      <c r="IH151" s="383"/>
      <c r="II151" s="383"/>
      <c r="IJ151" s="383"/>
      <c r="IK151" s="383"/>
      <c r="IL151" s="383"/>
      <c r="IM151" s="383"/>
      <c r="IN151" s="383"/>
      <c r="IO151" s="383"/>
      <c r="IP151" s="383"/>
      <c r="IQ151" s="383"/>
      <c r="IR151" s="383"/>
      <c r="IS151" s="383"/>
      <c r="IT151" s="383"/>
      <c r="IU151" s="383"/>
      <c r="IV151" s="383"/>
      <c r="IW151" s="383"/>
      <c r="IX151" s="383"/>
      <c r="IY151" s="383"/>
      <c r="IZ151" s="383"/>
      <c r="JA151" s="383"/>
      <c r="JB151" s="383"/>
      <c r="JC151" s="383"/>
      <c r="JD151" s="383"/>
      <c r="JE151" s="383"/>
      <c r="JF151" s="383"/>
      <c r="JG151" s="383"/>
      <c r="JH151" s="383"/>
      <c r="JI151" s="383"/>
      <c r="JJ151" s="383"/>
      <c r="JK151" s="383"/>
      <c r="JL151" s="383"/>
      <c r="JM151" s="383"/>
      <c r="JN151" s="383"/>
      <c r="JO151" s="383"/>
      <c r="JP151" s="383"/>
      <c r="JQ151" s="383"/>
      <c r="JR151" s="383"/>
      <c r="JS151" s="383"/>
      <c r="JT151" s="383"/>
      <c r="JU151" s="383"/>
      <c r="JV151" s="383"/>
      <c r="JW151" s="383"/>
      <c r="JX151" s="383"/>
      <c r="JY151" s="383"/>
      <c r="JZ151" s="383"/>
      <c r="KA151" s="383"/>
      <c r="KB151" s="383"/>
      <c r="KC151" s="383"/>
      <c r="KD151" s="383"/>
      <c r="KE151" s="383"/>
      <c r="KF151" s="383"/>
      <c r="KG151" s="383"/>
      <c r="KH151" s="383"/>
      <c r="KI151" s="383"/>
      <c r="KJ151" s="383"/>
      <c r="KK151" s="383"/>
      <c r="KL151" s="383"/>
      <c r="KM151" s="383"/>
      <c r="KN151" s="383"/>
      <c r="KO151" s="383"/>
      <c r="KP151" s="383"/>
      <c r="KQ151" s="383"/>
      <c r="KR151" s="383"/>
      <c r="KS151" s="383"/>
      <c r="KT151" s="383"/>
      <c r="KU151" s="383"/>
    </row>
    <row r="152" spans="1:16384" ht="15.75" thickBot="1" x14ac:dyDescent="0.3">
      <c r="A152" s="507"/>
      <c r="B152" s="354"/>
      <c r="C152" s="354"/>
      <c r="D152" s="354"/>
      <c r="E152" s="354"/>
      <c r="F152" s="508"/>
      <c r="G152" s="354"/>
      <c r="H152" s="402"/>
      <c r="I152" s="403"/>
      <c r="J152" s="594"/>
      <c r="K152" s="509"/>
      <c r="L152" s="478"/>
      <c r="M152" s="486" t="s">
        <v>171</v>
      </c>
      <c r="N152" s="487">
        <f>SUM(N149:N151)</f>
        <v>12</v>
      </c>
      <c r="O152" s="486" t="s">
        <v>172</v>
      </c>
      <c r="P152" s="488">
        <f>SUM(P149:P151)</f>
        <v>12</v>
      </c>
      <c r="Q152" s="458">
        <f>+N152/P152*10</f>
        <v>10</v>
      </c>
      <c r="R152" s="489" t="str">
        <f>+IF(Q152&lt;7,"INACEPTABLE","ACEPTABLE")</f>
        <v>ACEPTABLE</v>
      </c>
      <c r="S152" s="740"/>
      <c r="T152" s="383"/>
      <c r="U152" s="383"/>
      <c r="V152" s="383"/>
      <c r="W152" s="383"/>
      <c r="AA152" s="383"/>
      <c r="AB152" s="383"/>
      <c r="AC152" s="383"/>
      <c r="AD152" s="383"/>
      <c r="AE152" s="383"/>
      <c r="AF152" s="383"/>
      <c r="AG152" s="383"/>
      <c r="AH152" s="383"/>
      <c r="AI152" s="383"/>
      <c r="AJ152" s="383"/>
      <c r="AK152" s="383"/>
      <c r="AL152" s="383"/>
      <c r="AM152" s="383"/>
      <c r="AN152" s="383"/>
      <c r="AO152" s="383"/>
      <c r="AP152" s="383"/>
      <c r="AQ152" s="383"/>
      <c r="AR152" s="383"/>
      <c r="AS152" s="383"/>
      <c r="CJ152" s="383"/>
      <c r="CK152" s="383"/>
      <c r="CL152" s="383"/>
      <c r="CM152" s="383"/>
      <c r="CN152" s="383"/>
      <c r="CO152" s="383"/>
      <c r="CP152" s="383"/>
      <c r="CQ152" s="383"/>
      <c r="CR152" s="383"/>
      <c r="CS152" s="383"/>
      <c r="CT152" s="383"/>
      <c r="CU152" s="383"/>
      <c r="CV152" s="383"/>
      <c r="CW152" s="383"/>
      <c r="CX152" s="383"/>
      <c r="CY152" s="383"/>
      <c r="CZ152" s="383"/>
      <c r="DA152" s="383"/>
      <c r="DB152" s="383"/>
      <c r="DC152" s="383"/>
      <c r="DD152" s="383"/>
      <c r="DE152" s="383"/>
      <c r="DF152" s="383"/>
      <c r="DG152" s="383"/>
      <c r="DH152" s="383"/>
      <c r="DI152" s="383"/>
      <c r="DJ152" s="383"/>
      <c r="DK152" s="383"/>
      <c r="DL152" s="383"/>
      <c r="DM152" s="383"/>
      <c r="DN152" s="383"/>
      <c r="DO152" s="383"/>
      <c r="DP152" s="383"/>
      <c r="DQ152" s="383"/>
      <c r="DR152" s="383"/>
      <c r="DS152" s="383"/>
      <c r="DT152" s="383"/>
      <c r="DU152" s="383"/>
      <c r="DV152" s="383"/>
      <c r="DW152" s="383"/>
      <c r="DX152" s="383"/>
      <c r="DY152" s="383"/>
      <c r="DZ152" s="383"/>
      <c r="EA152" s="383"/>
      <c r="EB152" s="383"/>
      <c r="EC152" s="383"/>
      <c r="ED152" s="383"/>
      <c r="EE152" s="383"/>
      <c r="EF152" s="383"/>
      <c r="EG152" s="383"/>
      <c r="EH152" s="383"/>
      <c r="EI152" s="383"/>
      <c r="EJ152" s="383"/>
      <c r="EK152" s="383"/>
      <c r="EL152" s="383"/>
      <c r="EM152" s="383"/>
      <c r="EN152" s="383"/>
      <c r="EO152" s="383"/>
      <c r="EP152" s="383"/>
      <c r="EQ152" s="383"/>
      <c r="ER152" s="383"/>
      <c r="ES152" s="383"/>
      <c r="ET152" s="383"/>
      <c r="EU152" s="383"/>
      <c r="EV152" s="383"/>
      <c r="EW152" s="383"/>
      <c r="EX152" s="383"/>
      <c r="EY152" s="383"/>
      <c r="EZ152" s="383"/>
      <c r="FA152" s="383"/>
      <c r="FB152" s="383"/>
      <c r="FC152" s="383"/>
      <c r="FD152" s="383"/>
      <c r="FE152" s="383"/>
      <c r="FF152" s="383"/>
      <c r="FG152" s="383"/>
      <c r="FH152" s="383"/>
      <c r="FI152" s="383"/>
      <c r="FJ152" s="383"/>
      <c r="FK152" s="383"/>
      <c r="FL152" s="383"/>
      <c r="FM152" s="383"/>
      <c r="FN152" s="383"/>
      <c r="FO152" s="383"/>
      <c r="FP152" s="383"/>
      <c r="FQ152" s="383"/>
      <c r="FR152" s="383"/>
      <c r="FS152" s="383"/>
      <c r="FT152" s="383"/>
      <c r="FU152" s="383"/>
      <c r="FV152" s="383"/>
      <c r="FW152" s="383"/>
      <c r="FX152" s="383"/>
      <c r="FY152" s="383"/>
      <c r="FZ152" s="383"/>
      <c r="GA152" s="383"/>
      <c r="GB152" s="383"/>
      <c r="GC152" s="383"/>
      <c r="GD152" s="383"/>
      <c r="GE152" s="383"/>
      <c r="GF152" s="383"/>
      <c r="GG152" s="383"/>
      <c r="GH152" s="383"/>
      <c r="GI152" s="383"/>
      <c r="GJ152" s="383"/>
      <c r="GK152" s="383"/>
      <c r="GL152" s="383"/>
      <c r="GM152" s="383"/>
      <c r="GN152" s="383"/>
      <c r="GO152" s="383"/>
      <c r="GP152" s="383"/>
      <c r="GQ152" s="383"/>
      <c r="GR152" s="383"/>
      <c r="GS152" s="383"/>
      <c r="GT152" s="383"/>
      <c r="GU152" s="383"/>
      <c r="GV152" s="383"/>
      <c r="GW152" s="383"/>
      <c r="GX152" s="383"/>
      <c r="GY152" s="383"/>
      <c r="GZ152" s="383"/>
      <c r="HA152" s="383"/>
      <c r="HB152" s="383"/>
      <c r="HC152" s="383"/>
      <c r="HD152" s="383"/>
      <c r="HE152" s="383"/>
      <c r="HF152" s="383"/>
      <c r="HG152" s="383"/>
      <c r="HH152" s="383"/>
      <c r="HI152" s="383"/>
      <c r="HJ152" s="383"/>
      <c r="HK152" s="383"/>
      <c r="HL152" s="383"/>
      <c r="HM152" s="383"/>
      <c r="HN152" s="383"/>
      <c r="HO152" s="383"/>
      <c r="HP152" s="383"/>
      <c r="HQ152" s="383"/>
      <c r="HR152" s="383"/>
      <c r="HS152" s="383"/>
      <c r="HT152" s="383"/>
      <c r="HU152" s="383"/>
      <c r="HV152" s="383"/>
      <c r="HW152" s="383"/>
      <c r="HX152" s="383"/>
      <c r="HY152" s="383"/>
      <c r="HZ152" s="383"/>
      <c r="IA152" s="383"/>
      <c r="IB152" s="383"/>
      <c r="IC152" s="383"/>
      <c r="ID152" s="383"/>
      <c r="IE152" s="383"/>
      <c r="IF152" s="383"/>
      <c r="IG152" s="383"/>
      <c r="IH152" s="383"/>
      <c r="II152" s="383"/>
      <c r="IJ152" s="383"/>
      <c r="IK152" s="383"/>
      <c r="IL152" s="383"/>
      <c r="IM152" s="383"/>
      <c r="IN152" s="383"/>
      <c r="IO152" s="383"/>
      <c r="IP152" s="383"/>
      <c r="IQ152" s="383"/>
      <c r="IR152" s="383"/>
      <c r="IS152" s="383"/>
      <c r="IT152" s="383"/>
      <c r="IU152" s="383"/>
      <c r="IV152" s="383"/>
      <c r="IW152" s="383"/>
      <c r="IX152" s="383"/>
      <c r="IY152" s="383"/>
      <c r="IZ152" s="383"/>
      <c r="JA152" s="383"/>
      <c r="JB152" s="383"/>
      <c r="JC152" s="383"/>
      <c r="JD152" s="383"/>
      <c r="JE152" s="383"/>
      <c r="JF152" s="383"/>
      <c r="JG152" s="383"/>
      <c r="JH152" s="383"/>
      <c r="JI152" s="383"/>
      <c r="JJ152" s="383"/>
      <c r="JK152" s="383"/>
      <c r="JL152" s="383"/>
      <c r="JM152" s="383"/>
      <c r="JN152" s="383"/>
      <c r="JO152" s="383"/>
      <c r="JP152" s="383"/>
      <c r="JQ152" s="383"/>
      <c r="JR152" s="383"/>
      <c r="JS152" s="383"/>
      <c r="JT152" s="383"/>
      <c r="JU152" s="383"/>
      <c r="JV152" s="383"/>
      <c r="JW152" s="383"/>
      <c r="JX152" s="383"/>
      <c r="JY152" s="383"/>
      <c r="JZ152" s="383"/>
      <c r="KA152" s="383"/>
      <c r="KB152" s="383"/>
      <c r="KC152" s="383"/>
      <c r="KD152" s="383"/>
      <c r="KE152" s="383"/>
      <c r="KF152" s="383"/>
      <c r="KG152" s="383"/>
      <c r="KH152" s="383"/>
      <c r="KI152" s="383"/>
      <c r="KJ152" s="383"/>
      <c r="KK152" s="383"/>
      <c r="KL152" s="383"/>
      <c r="KM152" s="383"/>
      <c r="KN152" s="383"/>
      <c r="KO152" s="383"/>
      <c r="KP152" s="383"/>
      <c r="KQ152" s="383"/>
      <c r="KR152" s="383"/>
      <c r="KS152" s="383"/>
      <c r="KT152" s="383"/>
      <c r="KU152" s="383"/>
    </row>
    <row r="153" spans="1:16384" ht="15.75" thickBot="1" x14ac:dyDescent="0.3">
      <c r="A153" s="385"/>
      <c r="B153" s="349"/>
      <c r="C153" s="349"/>
      <c r="D153" s="349"/>
      <c r="E153" s="349"/>
      <c r="F153" s="350"/>
      <c r="G153" s="349"/>
      <c r="H153" s="511"/>
      <c r="I153" s="512"/>
      <c r="J153" s="409"/>
      <c r="K153" s="409"/>
      <c r="L153" s="513"/>
      <c r="M153" s="481"/>
      <c r="N153" s="410"/>
      <c r="O153" s="481"/>
      <c r="P153" s="410"/>
      <c r="Q153" s="390"/>
      <c r="R153" s="389"/>
      <c r="S153" s="678"/>
      <c r="T153" s="383"/>
      <c r="U153" s="383"/>
      <c r="V153" s="383"/>
      <c r="W153" s="383"/>
      <c r="AA153" s="383"/>
      <c r="AB153" s="383"/>
      <c r="AC153" s="383"/>
      <c r="AD153" s="383"/>
      <c r="AE153" s="383"/>
      <c r="AF153" s="383"/>
      <c r="AG153" s="383"/>
      <c r="AH153" s="383"/>
      <c r="AI153" s="383"/>
      <c r="AJ153" s="383"/>
      <c r="AK153" s="383"/>
      <c r="AL153" s="383"/>
      <c r="AM153" s="383"/>
      <c r="AN153" s="383"/>
      <c r="AO153" s="383"/>
      <c r="AP153" s="383"/>
      <c r="AQ153" s="383"/>
      <c r="AR153" s="383"/>
      <c r="AS153" s="383"/>
      <c r="CJ153" s="383"/>
      <c r="CK153" s="383"/>
      <c r="CL153" s="383"/>
      <c r="CM153" s="383"/>
      <c r="CN153" s="383"/>
      <c r="CO153" s="383"/>
      <c r="CP153" s="383"/>
      <c r="CQ153" s="383"/>
      <c r="CR153" s="383"/>
      <c r="CS153" s="383"/>
      <c r="CT153" s="383"/>
      <c r="CU153" s="383"/>
      <c r="CV153" s="383"/>
      <c r="CW153" s="383"/>
      <c r="CX153" s="383"/>
      <c r="CY153" s="383"/>
      <c r="CZ153" s="383"/>
      <c r="DA153" s="383"/>
      <c r="DB153" s="383"/>
      <c r="DC153" s="383"/>
      <c r="DD153" s="383"/>
      <c r="DE153" s="383"/>
      <c r="DF153" s="383"/>
      <c r="DG153" s="383"/>
      <c r="DH153" s="383"/>
      <c r="DI153" s="383"/>
      <c r="DJ153" s="383"/>
      <c r="DK153" s="383"/>
      <c r="DL153" s="383"/>
      <c r="DM153" s="383"/>
      <c r="DN153" s="383"/>
      <c r="DO153" s="383"/>
      <c r="DP153" s="383"/>
      <c r="DQ153" s="383"/>
      <c r="DR153" s="383"/>
      <c r="DS153" s="383"/>
      <c r="DT153" s="383"/>
      <c r="DU153" s="383"/>
      <c r="DV153" s="383"/>
      <c r="DW153" s="383"/>
      <c r="DX153" s="383"/>
      <c r="DY153" s="383"/>
      <c r="DZ153" s="383"/>
      <c r="EA153" s="383"/>
      <c r="EB153" s="383"/>
      <c r="EC153" s="383"/>
      <c r="ED153" s="383"/>
      <c r="EE153" s="383"/>
      <c r="EF153" s="383"/>
      <c r="EG153" s="383"/>
      <c r="EH153" s="383"/>
      <c r="EI153" s="383"/>
      <c r="EJ153" s="383"/>
      <c r="EK153" s="383"/>
      <c r="EL153" s="383"/>
      <c r="EM153" s="383"/>
      <c r="EN153" s="383"/>
      <c r="EO153" s="383"/>
      <c r="EP153" s="383"/>
      <c r="EQ153" s="383"/>
      <c r="ER153" s="383"/>
      <c r="ES153" s="383"/>
      <c r="ET153" s="383"/>
      <c r="EU153" s="383"/>
      <c r="EV153" s="383"/>
      <c r="EW153" s="383"/>
      <c r="EX153" s="383"/>
      <c r="EY153" s="383"/>
      <c r="EZ153" s="383"/>
      <c r="FA153" s="383"/>
      <c r="FB153" s="383"/>
      <c r="FC153" s="383"/>
      <c r="FD153" s="383"/>
      <c r="FE153" s="383"/>
      <c r="FF153" s="383"/>
      <c r="FG153" s="383"/>
      <c r="FH153" s="383"/>
      <c r="FI153" s="383"/>
      <c r="FJ153" s="383"/>
      <c r="FK153" s="383"/>
      <c r="FL153" s="383"/>
      <c r="FM153" s="383"/>
      <c r="FN153" s="383"/>
      <c r="FO153" s="383"/>
      <c r="FP153" s="383"/>
      <c r="FQ153" s="383"/>
      <c r="FR153" s="383"/>
      <c r="FS153" s="383"/>
      <c r="FT153" s="383"/>
      <c r="FU153" s="383"/>
      <c r="FV153" s="383"/>
      <c r="FW153" s="383"/>
      <c r="FX153" s="383"/>
      <c r="FY153" s="383"/>
      <c r="FZ153" s="383"/>
      <c r="GA153" s="383"/>
      <c r="GB153" s="383"/>
      <c r="GC153" s="383"/>
      <c r="GD153" s="383"/>
      <c r="GE153" s="383"/>
      <c r="GF153" s="383"/>
      <c r="GG153" s="383"/>
      <c r="GH153" s="383"/>
      <c r="GI153" s="383"/>
      <c r="GJ153" s="383"/>
      <c r="GK153" s="383"/>
      <c r="GL153" s="383"/>
      <c r="GM153" s="383"/>
      <c r="GN153" s="383"/>
      <c r="GO153" s="383"/>
      <c r="GP153" s="383"/>
      <c r="GQ153" s="383"/>
      <c r="GR153" s="383"/>
      <c r="GS153" s="383"/>
      <c r="GT153" s="383"/>
      <c r="GU153" s="383"/>
      <c r="GV153" s="383"/>
      <c r="GW153" s="383"/>
      <c r="GX153" s="383"/>
      <c r="GY153" s="383"/>
      <c r="GZ153" s="383"/>
      <c r="HA153" s="383"/>
      <c r="HB153" s="383"/>
      <c r="HC153" s="383"/>
      <c r="HD153" s="383"/>
      <c r="HE153" s="383"/>
      <c r="HF153" s="383"/>
      <c r="HG153" s="383"/>
      <c r="HH153" s="383"/>
      <c r="HI153" s="383"/>
      <c r="HJ153" s="383"/>
      <c r="HK153" s="383"/>
      <c r="HL153" s="383"/>
      <c r="HM153" s="383"/>
      <c r="HN153" s="383"/>
      <c r="HO153" s="383"/>
      <c r="HP153" s="383"/>
      <c r="HQ153" s="383"/>
      <c r="HR153" s="383"/>
      <c r="HS153" s="383"/>
      <c r="HT153" s="383"/>
      <c r="HU153" s="383"/>
      <c r="HV153" s="383"/>
      <c r="HW153" s="383"/>
      <c r="HX153" s="383"/>
      <c r="HY153" s="383"/>
      <c r="HZ153" s="383"/>
      <c r="IA153" s="383"/>
      <c r="IB153" s="383"/>
      <c r="IC153" s="383"/>
      <c r="ID153" s="383"/>
      <c r="IE153" s="383"/>
      <c r="IF153" s="383"/>
      <c r="IG153" s="383"/>
      <c r="IH153" s="383"/>
      <c r="II153" s="383"/>
      <c r="IJ153" s="383"/>
      <c r="IK153" s="383"/>
      <c r="IL153" s="383"/>
      <c r="IM153" s="383"/>
      <c r="IN153" s="383"/>
      <c r="IO153" s="383"/>
      <c r="IP153" s="383"/>
      <c r="IQ153" s="383"/>
      <c r="IR153" s="383"/>
      <c r="IS153" s="383"/>
      <c r="IT153" s="383"/>
      <c r="IU153" s="383"/>
      <c r="IV153" s="383"/>
      <c r="IW153" s="383"/>
      <c r="IX153" s="383"/>
      <c r="IY153" s="383"/>
      <c r="IZ153" s="383"/>
      <c r="JA153" s="383"/>
      <c r="JB153" s="383"/>
      <c r="JC153" s="383"/>
      <c r="JD153" s="383"/>
      <c r="JE153" s="383"/>
      <c r="JF153" s="383"/>
      <c r="JG153" s="383"/>
      <c r="JH153" s="383"/>
      <c r="JI153" s="383"/>
      <c r="JJ153" s="383"/>
      <c r="JK153" s="383"/>
      <c r="JL153" s="383"/>
      <c r="JM153" s="383"/>
      <c r="JN153" s="383"/>
      <c r="JO153" s="383"/>
      <c r="JP153" s="383"/>
      <c r="JQ153" s="383"/>
      <c r="JR153" s="383"/>
      <c r="JS153" s="383"/>
      <c r="JT153" s="383"/>
      <c r="JU153" s="383"/>
      <c r="JV153" s="383"/>
      <c r="JW153" s="383"/>
      <c r="JX153" s="383"/>
      <c r="JY153" s="383"/>
      <c r="JZ153" s="383"/>
      <c r="KA153" s="383"/>
      <c r="KB153" s="383"/>
      <c r="KC153" s="383"/>
      <c r="KD153" s="383"/>
      <c r="KE153" s="383"/>
      <c r="KF153" s="383"/>
      <c r="KG153" s="383"/>
      <c r="KH153" s="383"/>
      <c r="KI153" s="383"/>
      <c r="KJ153" s="383"/>
      <c r="KK153" s="383"/>
      <c r="KL153" s="383"/>
      <c r="KM153" s="383"/>
      <c r="KN153" s="383"/>
      <c r="KO153" s="383"/>
      <c r="KP153" s="383"/>
      <c r="KQ153" s="383"/>
      <c r="KR153" s="383"/>
      <c r="KS153" s="383"/>
      <c r="KT153" s="383"/>
      <c r="KU153" s="383"/>
    </row>
    <row r="154" spans="1:16384" ht="15.75" thickBot="1" x14ac:dyDescent="0.3">
      <c r="A154" s="385"/>
      <c r="B154" s="349"/>
      <c r="C154" s="349"/>
      <c r="D154" s="766" t="s">
        <v>220</v>
      </c>
      <c r="E154" s="767"/>
      <c r="F154" s="767"/>
      <c r="G154" s="767"/>
      <c r="H154" s="767"/>
      <c r="I154" s="767"/>
      <c r="J154" s="767"/>
      <c r="K154" s="768"/>
      <c r="L154" s="647" t="s">
        <v>221</v>
      </c>
      <c r="M154" s="531" t="s">
        <v>265</v>
      </c>
      <c r="N154" s="361"/>
      <c r="O154" s="361"/>
      <c r="P154" s="476"/>
      <c r="Q154" s="361"/>
      <c r="R154" s="361"/>
      <c r="S154" s="666"/>
      <c r="T154" s="383"/>
      <c r="U154" s="383"/>
      <c r="V154" s="383"/>
      <c r="W154" s="383"/>
      <c r="AA154" s="383"/>
      <c r="AB154" s="383"/>
      <c r="AC154" s="383"/>
      <c r="AD154" s="383"/>
      <c r="AE154" s="383"/>
      <c r="AF154" s="383"/>
      <c r="AG154" s="383"/>
      <c r="AH154" s="383"/>
      <c r="AI154" s="383"/>
      <c r="AJ154" s="383"/>
      <c r="AK154" s="383"/>
      <c r="AL154" s="383"/>
      <c r="AM154" s="383"/>
      <c r="AN154" s="383"/>
      <c r="AO154" s="383"/>
      <c r="AP154" s="383"/>
      <c r="AQ154" s="383"/>
      <c r="AR154" s="383"/>
      <c r="AS154" s="383"/>
    </row>
    <row r="155" spans="1:16384" ht="15.75" thickBot="1" x14ac:dyDescent="0.3">
      <c r="A155" s="385"/>
      <c r="B155" s="349"/>
      <c r="C155" s="349"/>
      <c r="D155" s="349"/>
      <c r="E155" s="349"/>
      <c r="F155" s="350"/>
      <c r="G155" s="349"/>
      <c r="H155" s="408"/>
      <c r="I155" s="510"/>
      <c r="J155" s="510"/>
      <c r="K155" s="510"/>
      <c r="L155" s="516"/>
      <c r="M155" s="410"/>
      <c r="N155" s="410"/>
      <c r="O155" s="410"/>
      <c r="P155" s="524"/>
      <c r="Q155" s="410"/>
      <c r="R155" s="410"/>
      <c r="S155" s="678"/>
      <c r="T155" s="383"/>
      <c r="U155" s="383"/>
      <c r="V155" s="383"/>
      <c r="W155" s="383"/>
      <c r="AA155" s="383"/>
      <c r="AB155" s="383"/>
      <c r="AC155" s="383"/>
      <c r="AD155" s="383"/>
      <c r="AE155" s="383"/>
      <c r="AF155" s="383"/>
      <c r="AG155" s="383"/>
      <c r="AH155" s="383"/>
      <c r="AI155" s="383"/>
      <c r="AJ155" s="383"/>
      <c r="AK155" s="383"/>
      <c r="AL155" s="383"/>
      <c r="AM155" s="383"/>
      <c r="AN155" s="383"/>
      <c r="AO155" s="383"/>
      <c r="AP155" s="383"/>
      <c r="AQ155" s="383"/>
      <c r="AR155" s="383"/>
      <c r="AS155" s="383"/>
    </row>
    <row r="156" spans="1:16384" ht="15.75" thickBot="1" x14ac:dyDescent="0.3">
      <c r="A156" s="385"/>
      <c r="B156" s="349"/>
      <c r="C156" s="349"/>
      <c r="D156" s="349"/>
      <c r="E156" s="349"/>
      <c r="F156" s="350"/>
      <c r="G156" s="349"/>
      <c r="H156" s="408"/>
      <c r="I156" s="510"/>
      <c r="J156" s="510"/>
      <c r="K156" s="510"/>
      <c r="L156" s="675" t="s">
        <v>3</v>
      </c>
      <c r="M156" s="667" t="s">
        <v>223</v>
      </c>
      <c r="N156" s="667" t="s">
        <v>224</v>
      </c>
      <c r="O156" s="676" t="s">
        <v>225</v>
      </c>
      <c r="P156" s="675" t="s">
        <v>3</v>
      </c>
      <c r="Q156" s="676" t="s">
        <v>211</v>
      </c>
      <c r="R156" s="410"/>
      <c r="S156" s="678"/>
      <c r="T156" s="383"/>
      <c r="U156" s="383"/>
      <c r="V156" s="383"/>
      <c r="W156" s="383"/>
      <c r="AA156" s="383"/>
      <c r="AB156" s="383"/>
      <c r="AC156" s="383"/>
      <c r="AD156" s="383"/>
      <c r="AE156" s="383"/>
      <c r="AF156" s="383"/>
      <c r="AG156" s="383"/>
      <c r="AH156" s="383"/>
      <c r="AI156" s="383"/>
      <c r="AJ156" s="383"/>
      <c r="AK156" s="383"/>
      <c r="AL156" s="383"/>
      <c r="AM156" s="383"/>
      <c r="AN156" s="383"/>
      <c r="AO156" s="383"/>
      <c r="AP156" s="383"/>
      <c r="AQ156" s="383"/>
      <c r="AR156" s="383"/>
      <c r="AS156" s="383"/>
    </row>
    <row r="157" spans="1:16384" x14ac:dyDescent="0.25">
      <c r="A157" s="772" t="s">
        <v>236</v>
      </c>
      <c r="B157" s="773"/>
      <c r="C157" s="773"/>
      <c r="D157" s="774"/>
      <c r="E157" s="610"/>
      <c r="F157" s="731" t="s">
        <v>227</v>
      </c>
      <c r="G157" s="731"/>
      <c r="H157" s="731"/>
      <c r="I157" s="731"/>
      <c r="J157" s="731"/>
      <c r="K157" s="732"/>
      <c r="L157" s="544">
        <f>$T$29</f>
        <v>8.0066666666666659</v>
      </c>
      <c r="M157" s="492">
        <v>5</v>
      </c>
      <c r="N157" s="529">
        <f>+L157*M157</f>
        <v>40.033333333333331</v>
      </c>
      <c r="O157" s="769">
        <f>+(M157*10+M158*10+M159*10+M160*10+M161*10+M162*10+M163*10)</f>
        <v>200</v>
      </c>
      <c r="P157" s="883">
        <f>+IF(M154="NO",(N164/O157*10),0)</f>
        <v>0</v>
      </c>
      <c r="Q157" s="784" t="str">
        <f>+IF(P157&lt;=8,"PENALIZACIÓN","ACEPTABLE")</f>
        <v>PENALIZACIÓN</v>
      </c>
      <c r="S157" s="678"/>
      <c r="T157" s="383"/>
      <c r="U157" s="383"/>
      <c r="V157" s="383"/>
      <c r="W157" s="383"/>
      <c r="AA157" s="383"/>
      <c r="AB157" s="383"/>
      <c r="AC157" s="383"/>
      <c r="AD157" s="383"/>
      <c r="AE157" s="383"/>
      <c r="AF157" s="383"/>
      <c r="AG157" s="383"/>
      <c r="AH157" s="383"/>
      <c r="AI157" s="383"/>
      <c r="AJ157" s="383"/>
      <c r="AK157" s="383"/>
      <c r="AL157" s="383"/>
      <c r="AM157" s="383"/>
      <c r="AN157" s="383"/>
      <c r="AO157" s="383"/>
      <c r="AP157" s="383"/>
      <c r="AQ157" s="383"/>
      <c r="AR157" s="383"/>
      <c r="AS157" s="383"/>
    </row>
    <row r="158" spans="1:16384" x14ac:dyDescent="0.25">
      <c r="A158" s="775"/>
      <c r="B158" s="776"/>
      <c r="C158" s="776"/>
      <c r="D158" s="777"/>
      <c r="E158" s="611"/>
      <c r="F158" s="733" t="s">
        <v>226</v>
      </c>
      <c r="G158" s="733"/>
      <c r="H158" s="733"/>
      <c r="I158" s="733"/>
      <c r="J158" s="733"/>
      <c r="K158" s="734"/>
      <c r="L158" s="545">
        <f>$Q$55</f>
        <v>6.8</v>
      </c>
      <c r="M158" s="493">
        <v>4</v>
      </c>
      <c r="N158" s="530">
        <f t="shared" ref="N158:N163" si="21">+L158*M158</f>
        <v>27.2</v>
      </c>
      <c r="O158" s="770"/>
      <c r="P158" s="884"/>
      <c r="Q158" s="785"/>
      <c r="S158" s="678"/>
      <c r="T158" s="383"/>
      <c r="U158" s="383"/>
      <c r="V158" s="383"/>
      <c r="W158" s="383"/>
      <c r="AA158" s="383"/>
      <c r="AB158" s="383"/>
      <c r="AC158" s="383"/>
      <c r="AD158" s="383"/>
      <c r="AE158" s="383"/>
      <c r="AF158" s="383"/>
      <c r="AG158" s="383"/>
      <c r="AH158" s="383"/>
      <c r="AI158" s="383"/>
      <c r="AJ158" s="383"/>
      <c r="AK158" s="383"/>
      <c r="AL158" s="383"/>
      <c r="AM158" s="383"/>
      <c r="AN158" s="383"/>
      <c r="AO158" s="383"/>
      <c r="AP158" s="383"/>
      <c r="AQ158" s="383"/>
      <c r="AR158" s="383"/>
      <c r="AS158" s="383"/>
    </row>
    <row r="159" spans="1:16384" x14ac:dyDescent="0.25">
      <c r="A159" s="775"/>
      <c r="B159" s="776"/>
      <c r="C159" s="776"/>
      <c r="D159" s="777"/>
      <c r="E159" s="612"/>
      <c r="F159" s="735" t="s">
        <v>228</v>
      </c>
      <c r="G159" s="735"/>
      <c r="H159" s="735"/>
      <c r="I159" s="735"/>
      <c r="J159" s="735"/>
      <c r="K159" s="736"/>
      <c r="L159" s="545">
        <f>$Q$65</f>
        <v>6.6666666666666661</v>
      </c>
      <c r="M159" s="493">
        <v>3</v>
      </c>
      <c r="N159" s="530">
        <f t="shared" si="21"/>
        <v>20</v>
      </c>
      <c r="O159" s="770"/>
      <c r="P159" s="884"/>
      <c r="Q159" s="785"/>
      <c r="S159" s="678"/>
      <c r="T159" s="383"/>
      <c r="U159" s="383"/>
      <c r="V159" s="383"/>
      <c r="W159" s="383"/>
      <c r="AA159" s="383"/>
      <c r="AB159" s="383"/>
      <c r="AC159" s="383"/>
      <c r="AD159" s="383"/>
      <c r="AE159" s="383"/>
      <c r="AF159" s="383"/>
      <c r="AG159" s="383"/>
      <c r="AH159" s="383"/>
      <c r="AI159" s="383"/>
      <c r="AJ159" s="383"/>
      <c r="AK159" s="383"/>
      <c r="AL159" s="383"/>
      <c r="AM159" s="383"/>
      <c r="AN159" s="383"/>
      <c r="AO159" s="383"/>
      <c r="AP159" s="383"/>
      <c r="AQ159" s="383"/>
      <c r="AR159" s="383"/>
      <c r="AS159" s="383"/>
    </row>
    <row r="160" spans="1:16384" x14ac:dyDescent="0.25">
      <c r="A160" s="775"/>
      <c r="B160" s="776"/>
      <c r="C160" s="776"/>
      <c r="D160" s="777"/>
      <c r="E160" s="611"/>
      <c r="F160" s="733" t="s">
        <v>230</v>
      </c>
      <c r="G160" s="733"/>
      <c r="H160" s="733"/>
      <c r="I160" s="733"/>
      <c r="J160" s="733"/>
      <c r="K160" s="734"/>
      <c r="L160" s="544">
        <f>$Q$73</f>
        <v>6.1538461538461542</v>
      </c>
      <c r="M160" s="492">
        <v>4</v>
      </c>
      <c r="N160" s="529">
        <f t="shared" si="21"/>
        <v>24.615384615384617</v>
      </c>
      <c r="O160" s="770"/>
      <c r="P160" s="884"/>
      <c r="Q160" s="785"/>
      <c r="R160" s="361"/>
      <c r="S160" s="678"/>
      <c r="T160" s="383"/>
      <c r="U160" s="383"/>
      <c r="V160" s="383"/>
      <c r="W160" s="383"/>
      <c r="AA160" s="383"/>
      <c r="AB160" s="383"/>
      <c r="AC160" s="383"/>
      <c r="AD160" s="383"/>
      <c r="AE160" s="383"/>
      <c r="AF160" s="383"/>
      <c r="AG160" s="383"/>
      <c r="AH160" s="383"/>
      <c r="AI160" s="383"/>
      <c r="AJ160" s="383"/>
      <c r="AK160" s="383"/>
      <c r="AL160" s="383"/>
      <c r="AM160" s="383"/>
      <c r="AN160" s="383"/>
      <c r="AO160" s="383"/>
      <c r="AP160" s="383"/>
      <c r="AQ160" s="383"/>
      <c r="AR160" s="383"/>
      <c r="AS160" s="383"/>
    </row>
    <row r="161" spans="1:45" x14ac:dyDescent="0.25">
      <c r="A161" s="775"/>
      <c r="B161" s="776"/>
      <c r="C161" s="776"/>
      <c r="D161" s="777"/>
      <c r="E161" s="612"/>
      <c r="F161" s="735" t="s">
        <v>231</v>
      </c>
      <c r="G161" s="735"/>
      <c r="H161" s="735"/>
      <c r="I161" s="735"/>
      <c r="J161" s="735"/>
      <c r="K161" s="736"/>
      <c r="L161" s="545">
        <f>$Q$134</f>
        <v>7.5</v>
      </c>
      <c r="M161" s="493">
        <v>2</v>
      </c>
      <c r="N161" s="530">
        <f t="shared" si="21"/>
        <v>15</v>
      </c>
      <c r="O161" s="770"/>
      <c r="P161" s="884"/>
      <c r="Q161" s="785"/>
      <c r="R161" s="361"/>
      <c r="S161" s="678"/>
      <c r="T161" s="383"/>
      <c r="U161" s="383"/>
      <c r="V161" s="383"/>
      <c r="W161" s="383"/>
      <c r="AA161" s="383"/>
      <c r="AB161" s="383"/>
      <c r="AC161" s="383"/>
      <c r="AD161" s="383"/>
      <c r="AE161" s="383"/>
      <c r="AF161" s="383"/>
      <c r="AG161" s="383"/>
      <c r="AH161" s="383"/>
      <c r="AI161" s="383"/>
      <c r="AJ161" s="383"/>
      <c r="AK161" s="383"/>
      <c r="AL161" s="383"/>
      <c r="AM161" s="383"/>
      <c r="AN161" s="383"/>
      <c r="AO161" s="383"/>
      <c r="AP161" s="383"/>
      <c r="AQ161" s="383"/>
      <c r="AR161" s="383"/>
      <c r="AS161" s="383"/>
    </row>
    <row r="162" spans="1:45" x14ac:dyDescent="0.25">
      <c r="A162" s="775"/>
      <c r="B162" s="776"/>
      <c r="C162" s="776"/>
      <c r="D162" s="777"/>
      <c r="E162" s="611"/>
      <c r="F162" s="733" t="s">
        <v>232</v>
      </c>
      <c r="G162" s="733"/>
      <c r="H162" s="733"/>
      <c r="I162" s="733"/>
      <c r="J162" s="733"/>
      <c r="K162" s="734"/>
      <c r="L162" s="545">
        <f>$Q$146</f>
        <v>6.8421052631578947</v>
      </c>
      <c r="M162" s="493">
        <v>1</v>
      </c>
      <c r="N162" s="530">
        <f t="shared" si="21"/>
        <v>6.8421052631578947</v>
      </c>
      <c r="O162" s="770"/>
      <c r="P162" s="884"/>
      <c r="Q162" s="785"/>
      <c r="R162" s="361"/>
      <c r="S162" s="678"/>
      <c r="T162" s="383"/>
      <c r="U162" s="383"/>
      <c r="V162" s="383"/>
      <c r="W162" s="383"/>
      <c r="AA162" s="383"/>
      <c r="AB162" s="383"/>
      <c r="AC162" s="383"/>
      <c r="AD162" s="383"/>
      <c r="AE162" s="383"/>
      <c r="AF162" s="383"/>
      <c r="AG162" s="383"/>
      <c r="AH162" s="383"/>
      <c r="AI162" s="383"/>
      <c r="AJ162" s="383"/>
      <c r="AK162" s="383"/>
      <c r="AL162" s="383"/>
      <c r="AM162" s="383"/>
      <c r="AN162" s="383"/>
      <c r="AO162" s="383"/>
      <c r="AP162" s="383"/>
      <c r="AQ162" s="383"/>
      <c r="AR162" s="383"/>
      <c r="AS162" s="383"/>
    </row>
    <row r="163" spans="1:45" ht="15.75" thickBot="1" x14ac:dyDescent="0.3">
      <c r="A163" s="778"/>
      <c r="B163" s="779"/>
      <c r="C163" s="779"/>
      <c r="D163" s="780"/>
      <c r="E163" s="613"/>
      <c r="F163" s="886" t="s">
        <v>234</v>
      </c>
      <c r="G163" s="886"/>
      <c r="H163" s="886"/>
      <c r="I163" s="886"/>
      <c r="J163" s="886"/>
      <c r="K163" s="887"/>
      <c r="L163" s="546">
        <f>$Q$152</f>
        <v>10</v>
      </c>
      <c r="M163" s="648">
        <v>1</v>
      </c>
      <c r="N163" s="649">
        <f t="shared" si="21"/>
        <v>10</v>
      </c>
      <c r="O163" s="771"/>
      <c r="P163" s="885"/>
      <c r="Q163" s="786"/>
      <c r="R163" s="361"/>
      <c r="S163" s="678"/>
      <c r="T163" s="383"/>
      <c r="U163" s="383"/>
      <c r="V163" s="383"/>
      <c r="W163" s="383"/>
      <c r="AA163" s="383"/>
      <c r="AB163" s="383"/>
      <c r="AC163" s="383"/>
      <c r="AD163" s="383"/>
      <c r="AE163" s="383"/>
      <c r="AF163" s="383"/>
      <c r="AG163" s="383"/>
      <c r="AH163" s="383"/>
      <c r="AI163" s="383"/>
      <c r="AJ163" s="383"/>
      <c r="AK163" s="383"/>
      <c r="AL163" s="383"/>
      <c r="AM163" s="383"/>
      <c r="AN163" s="383"/>
      <c r="AO163" s="383"/>
      <c r="AP163" s="383"/>
      <c r="AQ163" s="383"/>
      <c r="AR163" s="383"/>
      <c r="AS163" s="383"/>
    </row>
    <row r="164" spans="1:45" ht="15.75" thickBot="1" x14ac:dyDescent="0.3">
      <c r="A164" s="385"/>
      <c r="B164" s="349"/>
      <c r="C164" s="349"/>
      <c r="D164" s="349"/>
      <c r="E164" s="614" t="s">
        <v>235</v>
      </c>
      <c r="F164" s="615"/>
      <c r="G164" s="615"/>
      <c r="H164" s="616"/>
      <c r="I164" s="617"/>
      <c r="J164" s="617"/>
      <c r="K164" s="618"/>
      <c r="L164" s="409"/>
      <c r="M164" s="650" t="s">
        <v>171</v>
      </c>
      <c r="N164" s="651">
        <f>SUM(N155:N163)</f>
        <v>143.69082321187585</v>
      </c>
      <c r="O164" s="361"/>
      <c r="P164" s="476"/>
      <c r="Q164" s="361"/>
      <c r="R164" s="361"/>
      <c r="S164" s="678"/>
      <c r="T164" s="383"/>
      <c r="U164" s="383"/>
      <c r="V164" s="383"/>
      <c r="W164" s="383"/>
      <c r="AA164" s="383"/>
      <c r="AB164" s="383"/>
      <c r="AC164" s="383"/>
      <c r="AD164" s="383"/>
      <c r="AE164" s="383"/>
      <c r="AF164" s="383"/>
      <c r="AG164" s="383"/>
      <c r="AH164" s="383"/>
      <c r="AI164" s="383"/>
      <c r="AJ164" s="383"/>
      <c r="AK164" s="383"/>
      <c r="AL164" s="383"/>
      <c r="AM164" s="383"/>
      <c r="AN164" s="383"/>
      <c r="AO164" s="383"/>
      <c r="AP164" s="383"/>
      <c r="AQ164" s="383"/>
      <c r="AR164" s="383"/>
      <c r="AS164" s="383"/>
    </row>
    <row r="165" spans="1:45" x14ac:dyDescent="0.25">
      <c r="A165" s="385"/>
      <c r="B165" s="349"/>
      <c r="C165" s="349"/>
      <c r="D165" s="349"/>
      <c r="L165" s="510"/>
      <c r="M165" s="361"/>
      <c r="N165" s="361"/>
      <c r="O165" s="361" t="s">
        <v>407</v>
      </c>
      <c r="P165" s="476"/>
      <c r="Q165" s="361"/>
      <c r="R165" s="361"/>
      <c r="S165" s="678"/>
      <c r="T165" s="383"/>
      <c r="U165" s="383"/>
      <c r="V165" s="383"/>
      <c r="W165" s="383"/>
      <c r="AA165" s="383"/>
      <c r="AB165" s="383"/>
      <c r="AC165" s="383"/>
      <c r="AD165" s="383"/>
      <c r="AE165" s="383"/>
      <c r="AF165" s="383"/>
      <c r="AG165" s="383"/>
      <c r="AH165" s="383"/>
      <c r="AI165" s="383"/>
      <c r="AJ165" s="383"/>
      <c r="AK165" s="383"/>
      <c r="AL165" s="383"/>
      <c r="AM165" s="383"/>
      <c r="AN165" s="383"/>
      <c r="AO165" s="383"/>
      <c r="AP165" s="383"/>
      <c r="AQ165" s="383"/>
      <c r="AR165" s="383"/>
      <c r="AS165" s="383"/>
    </row>
    <row r="166" spans="1:45" x14ac:dyDescent="0.25">
      <c r="A166" s="385"/>
      <c r="B166" s="349"/>
      <c r="C166" s="349"/>
      <c r="D166" s="349"/>
      <c r="E166" s="349"/>
      <c r="F166" s="350"/>
      <c r="G166" s="349"/>
      <c r="H166" s="408"/>
      <c r="I166" s="510"/>
      <c r="J166" s="510"/>
      <c r="K166" s="510"/>
      <c r="L166" s="510"/>
      <c r="M166" s="361"/>
      <c r="N166" s="361"/>
      <c r="O166" s="361"/>
      <c r="P166" s="476"/>
      <c r="Q166" s="361"/>
      <c r="R166" s="361"/>
      <c r="S166" s="678"/>
      <c r="T166" s="383"/>
      <c r="U166" s="383"/>
      <c r="V166" s="383"/>
      <c r="W166" s="383"/>
      <c r="AA166" s="383"/>
      <c r="AB166" s="383"/>
      <c r="AC166" s="383"/>
      <c r="AD166" s="383"/>
      <c r="AE166" s="383"/>
      <c r="AF166" s="383"/>
      <c r="AG166" s="383"/>
      <c r="AH166" s="383"/>
      <c r="AI166" s="383"/>
      <c r="AJ166" s="383"/>
      <c r="AK166" s="383"/>
      <c r="AL166" s="383"/>
      <c r="AM166" s="383"/>
      <c r="AN166" s="383"/>
      <c r="AO166" s="383"/>
      <c r="AP166" s="383"/>
      <c r="AQ166" s="383"/>
      <c r="AR166" s="383"/>
      <c r="AS166" s="383"/>
    </row>
    <row r="167" spans="1:45" ht="15.75" thickBot="1" x14ac:dyDescent="0.3">
      <c r="A167" s="385"/>
      <c r="B167" s="349"/>
      <c r="C167" s="349"/>
      <c r="D167" s="349"/>
      <c r="E167" s="349"/>
      <c r="F167" s="350"/>
      <c r="G167" s="349"/>
      <c r="H167" s="408"/>
      <c r="I167" s="510"/>
      <c r="J167" s="510"/>
      <c r="K167" s="510"/>
      <c r="L167" s="510"/>
      <c r="M167" s="361"/>
      <c r="N167" s="361"/>
      <c r="O167" s="361"/>
      <c r="P167" s="476"/>
      <c r="Q167" s="361"/>
      <c r="R167" s="361"/>
      <c r="S167" s="678"/>
      <c r="T167" s="383"/>
      <c r="U167" s="383"/>
      <c r="V167" s="383"/>
      <c r="W167" s="383"/>
      <c r="AA167" s="383"/>
      <c r="AB167" s="383"/>
      <c r="AC167" s="383"/>
      <c r="AD167" s="383"/>
      <c r="AE167" s="383"/>
      <c r="AF167" s="383"/>
      <c r="AG167" s="383"/>
      <c r="AH167" s="383"/>
      <c r="AI167" s="383"/>
      <c r="AJ167" s="383"/>
      <c r="AK167" s="383"/>
      <c r="AL167" s="383"/>
      <c r="AM167" s="383"/>
      <c r="AN167" s="383"/>
      <c r="AO167" s="383"/>
      <c r="AP167" s="383"/>
      <c r="AQ167" s="383"/>
      <c r="AR167" s="383"/>
      <c r="AS167" s="383"/>
    </row>
    <row r="168" spans="1:45" ht="15.75" thickBot="1" x14ac:dyDescent="0.3">
      <c r="A168" s="702" t="s">
        <v>219</v>
      </c>
      <c r="B168" s="703"/>
      <c r="C168" s="703"/>
      <c r="D168" s="703"/>
      <c r="E168" s="703"/>
      <c r="F168" s="703"/>
      <c r="G168" s="703"/>
      <c r="H168" s="703"/>
      <c r="I168" s="703"/>
      <c r="J168" s="703"/>
      <c r="K168" s="703"/>
      <c r="L168" s="703"/>
      <c r="M168" s="703"/>
      <c r="N168" s="703"/>
      <c r="O168" s="703"/>
      <c r="P168" s="703"/>
      <c r="Q168" s="703"/>
      <c r="R168" s="703"/>
      <c r="S168" s="698"/>
      <c r="T168" s="699"/>
    </row>
    <row r="169" spans="1:45" ht="15.75" thickBot="1" x14ac:dyDescent="0.3">
      <c r="A169" s="385"/>
      <c r="B169" s="349"/>
      <c r="C169" s="349"/>
      <c r="D169" s="349"/>
      <c r="E169" s="349"/>
      <c r="F169" s="350"/>
      <c r="G169" s="349"/>
      <c r="H169" s="408"/>
      <c r="I169" s="510"/>
      <c r="J169" s="510"/>
      <c r="K169" s="510"/>
      <c r="L169" s="510"/>
      <c r="M169" s="361"/>
      <c r="N169" s="361"/>
      <c r="O169" s="361"/>
      <c r="P169" s="476"/>
      <c r="Q169" s="361"/>
      <c r="R169" s="361"/>
      <c r="S169" s="678"/>
      <c r="T169" s="383"/>
      <c r="U169" s="383"/>
      <c r="V169" s="383"/>
      <c r="W169" s="383"/>
      <c r="AA169" s="383"/>
      <c r="AB169" s="383"/>
      <c r="AC169" s="383"/>
      <c r="AD169" s="383"/>
      <c r="AE169" s="383"/>
      <c r="AF169" s="383"/>
      <c r="AG169" s="383"/>
      <c r="AH169" s="383"/>
      <c r="AI169" s="383"/>
      <c r="AJ169" s="383"/>
      <c r="AK169" s="383"/>
      <c r="AL169" s="383"/>
      <c r="AM169" s="383"/>
      <c r="AN169" s="383"/>
      <c r="AO169" s="383"/>
      <c r="AP169" s="383"/>
      <c r="AQ169" s="383"/>
      <c r="AR169" s="383"/>
      <c r="AS169" s="383"/>
    </row>
    <row r="170" spans="1:45" ht="15.75" thickBot="1" x14ac:dyDescent="0.3">
      <c r="A170" s="696" t="s">
        <v>106</v>
      </c>
      <c r="B170" s="697"/>
      <c r="C170" s="697"/>
      <c r="D170" s="697"/>
      <c r="E170" s="697"/>
      <c r="F170" s="697"/>
      <c r="G170" s="697"/>
      <c r="H170" s="697"/>
      <c r="I170" s="697"/>
      <c r="J170" s="697"/>
      <c r="K170" s="697"/>
      <c r="L170" s="697"/>
      <c r="M170" s="697"/>
      <c r="N170" s="697"/>
      <c r="O170" s="697"/>
      <c r="P170" s="697"/>
      <c r="Q170" s="697"/>
      <c r="R170" s="697"/>
      <c r="S170" s="698"/>
      <c r="T170" s="699"/>
    </row>
    <row r="172" spans="1:45" x14ac:dyDescent="0.25">
      <c r="A172" s="363" t="s">
        <v>60</v>
      </c>
      <c r="B172" s="363"/>
      <c r="C172" s="381"/>
    </row>
    <row r="174" spans="1:45" ht="17.25" customHeight="1" x14ac:dyDescent="0.25">
      <c r="A174" s="763" t="s">
        <v>442</v>
      </c>
      <c r="B174" s="763"/>
      <c r="C174" s="763"/>
      <c r="D174" s="763"/>
      <c r="E174" s="763"/>
      <c r="F174" s="763"/>
      <c r="G174" s="763"/>
      <c r="H174" s="763"/>
      <c r="I174" s="763"/>
      <c r="J174" s="763"/>
      <c r="K174" s="763"/>
      <c r="L174" s="763"/>
      <c r="M174" s="763"/>
      <c r="N174" s="763"/>
      <c r="O174" s="763"/>
      <c r="P174" s="763"/>
      <c r="Q174" s="763"/>
      <c r="R174" s="763"/>
    </row>
    <row r="176" spans="1:45" ht="66" customHeight="1" x14ac:dyDescent="0.25">
      <c r="A176" s="763" t="s">
        <v>37</v>
      </c>
      <c r="B176" s="763"/>
      <c r="C176" s="763"/>
      <c r="D176" s="763"/>
      <c r="E176" s="763"/>
      <c r="F176" s="763"/>
      <c r="G176" s="763"/>
      <c r="H176" s="763"/>
      <c r="I176" s="763"/>
      <c r="J176" s="763"/>
      <c r="K176" s="763"/>
      <c r="L176" s="763"/>
      <c r="M176" s="763"/>
      <c r="N176" s="763"/>
      <c r="O176" s="763"/>
      <c r="P176" s="763"/>
      <c r="Q176" s="763"/>
      <c r="R176" s="763"/>
    </row>
    <row r="178" spans="1:7" x14ac:dyDescent="0.25">
      <c r="A178" s="342" t="s">
        <v>5</v>
      </c>
    </row>
    <row r="179" spans="1:7" x14ac:dyDescent="0.25">
      <c r="A179" s="341" t="s">
        <v>6</v>
      </c>
    </row>
    <row r="180" spans="1:7" x14ac:dyDescent="0.25">
      <c r="A180" s="341" t="s">
        <v>321</v>
      </c>
    </row>
    <row r="182" spans="1:7" ht="17.25" x14ac:dyDescent="0.25">
      <c r="B182" s="341" t="s">
        <v>7</v>
      </c>
    </row>
    <row r="184" spans="1:7" ht="17.25" x14ac:dyDescent="0.25">
      <c r="A184" s="341" t="s">
        <v>8</v>
      </c>
    </row>
    <row r="185" spans="1:7" x14ac:dyDescent="0.25">
      <c r="A185" s="341" t="s">
        <v>9</v>
      </c>
    </row>
    <row r="187" spans="1:7" x14ac:dyDescent="0.25">
      <c r="A187" s="342" t="s">
        <v>23</v>
      </c>
    </row>
    <row r="189" spans="1:7" x14ac:dyDescent="0.25">
      <c r="A189" s="872" t="s">
        <v>18</v>
      </c>
      <c r="B189" s="872"/>
      <c r="C189" s="872"/>
      <c r="D189" s="872"/>
      <c r="E189" s="872"/>
      <c r="F189" s="872"/>
      <c r="G189" s="878" t="s">
        <v>96</v>
      </c>
    </row>
    <row r="190" spans="1:7" x14ac:dyDescent="0.25">
      <c r="A190" s="871" t="s">
        <v>14</v>
      </c>
      <c r="B190" s="871"/>
      <c r="C190" s="664" t="s">
        <v>10</v>
      </c>
      <c r="D190" s="664" t="s">
        <v>11</v>
      </c>
      <c r="E190" s="664" t="s">
        <v>12</v>
      </c>
      <c r="F190" s="664" t="s">
        <v>13</v>
      </c>
      <c r="G190" s="880"/>
    </row>
    <row r="191" spans="1:7" x14ac:dyDescent="0.25">
      <c r="A191" s="764" t="s">
        <v>15</v>
      </c>
      <c r="B191" s="764"/>
      <c r="C191" s="365">
        <v>3</v>
      </c>
      <c r="D191" s="366">
        <v>5</v>
      </c>
      <c r="E191" s="674">
        <v>6</v>
      </c>
      <c r="F191" s="366">
        <v>8</v>
      </c>
      <c r="G191" s="834">
        <v>8</v>
      </c>
    </row>
    <row r="192" spans="1:7" x14ac:dyDescent="0.25">
      <c r="A192" s="765" t="s">
        <v>16</v>
      </c>
      <c r="B192" s="765"/>
      <c r="C192" s="365">
        <v>5</v>
      </c>
      <c r="D192" s="366">
        <v>7</v>
      </c>
      <c r="E192" s="674">
        <v>8</v>
      </c>
      <c r="F192" s="366">
        <v>11</v>
      </c>
      <c r="G192" s="835"/>
    </row>
    <row r="193" spans="1:18" x14ac:dyDescent="0.25">
      <c r="A193" s="764" t="s">
        <v>17</v>
      </c>
      <c r="B193" s="764"/>
      <c r="C193" s="365">
        <v>7</v>
      </c>
      <c r="D193" s="366">
        <v>9</v>
      </c>
      <c r="E193" s="674">
        <v>10</v>
      </c>
      <c r="F193" s="366">
        <v>12</v>
      </c>
      <c r="G193" s="836"/>
    </row>
    <row r="194" spans="1:18" ht="10.5" customHeight="1" x14ac:dyDescent="0.25"/>
    <row r="195" spans="1:18" ht="17.25" customHeight="1" x14ac:dyDescent="0.25">
      <c r="A195" s="827" t="s">
        <v>107</v>
      </c>
      <c r="B195" s="827"/>
      <c r="C195" s="827"/>
      <c r="D195" s="827"/>
      <c r="E195" s="827"/>
      <c r="F195" s="827"/>
      <c r="G195" s="827"/>
      <c r="H195" s="827"/>
    </row>
    <row r="196" spans="1:18" ht="17.25" customHeight="1" x14ac:dyDescent="0.25">
      <c r="B196" s="362"/>
      <c r="C196" s="362"/>
      <c r="D196" s="362"/>
      <c r="E196" s="362"/>
      <c r="F196" s="362"/>
      <c r="G196" s="362"/>
      <c r="H196" s="362"/>
    </row>
    <row r="197" spans="1:18" ht="17.25" x14ac:dyDescent="0.25">
      <c r="A197" s="829" t="s">
        <v>100</v>
      </c>
      <c r="B197" s="830"/>
      <c r="C197" s="829" t="s">
        <v>95</v>
      </c>
      <c r="D197" s="830"/>
      <c r="E197" s="832" t="s">
        <v>102</v>
      </c>
      <c r="F197" s="364" t="s">
        <v>101</v>
      </c>
      <c r="G197" s="364" t="s">
        <v>95</v>
      </c>
    </row>
    <row r="198" spans="1:18" ht="24.75" customHeight="1" x14ac:dyDescent="0.25">
      <c r="A198" s="376" t="s">
        <v>97</v>
      </c>
      <c r="B198" s="377">
        <v>300</v>
      </c>
      <c r="C198" s="376" t="s">
        <v>93</v>
      </c>
      <c r="D198" s="378">
        <f>+ROUNDUP((B198/G191),0)</f>
        <v>38</v>
      </c>
      <c r="E198" s="832"/>
      <c r="F198" s="833">
        <v>400</v>
      </c>
      <c r="G198" s="691">
        <f>IF(F198=300,D198,IF(F198=400,D199,D200))</f>
        <v>50</v>
      </c>
    </row>
    <row r="199" spans="1:18" ht="21.75" customHeight="1" x14ac:dyDescent="0.25">
      <c r="A199" s="376" t="s">
        <v>98</v>
      </c>
      <c r="B199" s="377">
        <v>400</v>
      </c>
      <c r="C199" s="376" t="s">
        <v>94</v>
      </c>
      <c r="D199" s="378">
        <f>+ROUNDUP((B199/G191),0)</f>
        <v>50</v>
      </c>
      <c r="E199" s="832"/>
      <c r="F199" s="833"/>
      <c r="G199" s="691"/>
    </row>
    <row r="200" spans="1:18" ht="22.5" customHeight="1" x14ac:dyDescent="0.25">
      <c r="A200" s="376" t="s">
        <v>99</v>
      </c>
      <c r="B200" s="377">
        <v>500</v>
      </c>
      <c r="C200" s="376" t="s">
        <v>94</v>
      </c>
      <c r="D200" s="378">
        <f>+ROUNDUP((B200/G191),0)</f>
        <v>63</v>
      </c>
      <c r="E200" s="832"/>
      <c r="F200" s="833"/>
      <c r="G200" s="691"/>
    </row>
    <row r="201" spans="1:18" x14ac:dyDescent="0.25">
      <c r="C201" s="375"/>
      <c r="E201" s="362"/>
    </row>
    <row r="202" spans="1:18" x14ac:dyDescent="0.25">
      <c r="A202" s="342" t="s">
        <v>79</v>
      </c>
    </row>
    <row r="203" spans="1:18" ht="17.25" customHeight="1" x14ac:dyDescent="0.25">
      <c r="A203" s="763" t="s">
        <v>19</v>
      </c>
      <c r="B203" s="763"/>
      <c r="C203" s="763"/>
      <c r="D203" s="763"/>
      <c r="E203" s="763"/>
      <c r="F203" s="763"/>
      <c r="G203" s="763"/>
      <c r="H203" s="763"/>
      <c r="I203" s="763"/>
      <c r="J203" s="763"/>
      <c r="K203" s="763"/>
      <c r="L203" s="763"/>
      <c r="M203" s="763"/>
      <c r="N203" s="763"/>
      <c r="O203" s="763"/>
      <c r="P203" s="763"/>
      <c r="Q203" s="763"/>
      <c r="R203" s="763"/>
    </row>
    <row r="204" spans="1:18" x14ac:dyDescent="0.25">
      <c r="A204" s="341" t="s">
        <v>20</v>
      </c>
    </row>
    <row r="205" spans="1:18" x14ac:dyDescent="0.25">
      <c r="A205" s="341" t="s">
        <v>36</v>
      </c>
    </row>
    <row r="206" spans="1:18" x14ac:dyDescent="0.25">
      <c r="A206" s="341" t="s">
        <v>21</v>
      </c>
    </row>
    <row r="207" spans="1:18" x14ac:dyDescent="0.25">
      <c r="A207" s="341" t="s">
        <v>22</v>
      </c>
    </row>
    <row r="209" spans="1:18" x14ac:dyDescent="0.25">
      <c r="A209" s="342" t="s">
        <v>108</v>
      </c>
    </row>
    <row r="211" spans="1:18" x14ac:dyDescent="0.25">
      <c r="A211" s="819" t="s">
        <v>24</v>
      </c>
      <c r="B211" s="819"/>
      <c r="C211" s="819"/>
      <c r="D211" s="819"/>
      <c r="E211" s="819"/>
      <c r="F211" s="878" t="s">
        <v>34</v>
      </c>
    </row>
    <row r="212" spans="1:18" x14ac:dyDescent="0.25">
      <c r="A212" s="844" t="s">
        <v>25</v>
      </c>
      <c r="B212" s="844"/>
      <c r="C212" s="876" t="s">
        <v>26</v>
      </c>
      <c r="D212" s="876"/>
      <c r="E212" s="876"/>
      <c r="F212" s="879"/>
    </row>
    <row r="213" spans="1:18" x14ac:dyDescent="0.25">
      <c r="A213" s="844"/>
      <c r="B213" s="844"/>
      <c r="C213" s="366" t="s">
        <v>27</v>
      </c>
      <c r="D213" s="366" t="s">
        <v>28</v>
      </c>
      <c r="E213" s="366" t="s">
        <v>29</v>
      </c>
      <c r="F213" s="880"/>
    </row>
    <row r="214" spans="1:18" x14ac:dyDescent="0.25">
      <c r="A214" s="844" t="s">
        <v>32</v>
      </c>
      <c r="B214" s="365" t="s">
        <v>30</v>
      </c>
      <c r="C214" s="670">
        <v>1</v>
      </c>
      <c r="D214" s="365">
        <v>0.8</v>
      </c>
      <c r="E214" s="670">
        <v>0.6</v>
      </c>
      <c r="F214" s="834">
        <v>0.7</v>
      </c>
    </row>
    <row r="215" spans="1:18" x14ac:dyDescent="0.25">
      <c r="A215" s="844"/>
      <c r="B215" s="365" t="s">
        <v>31</v>
      </c>
      <c r="C215" s="670">
        <v>0.9</v>
      </c>
      <c r="D215" s="365">
        <v>0.7</v>
      </c>
      <c r="E215" s="670">
        <v>0.5</v>
      </c>
      <c r="F215" s="835"/>
    </row>
    <row r="216" spans="1:18" x14ac:dyDescent="0.25">
      <c r="A216" s="877" t="s">
        <v>33</v>
      </c>
      <c r="B216" s="877"/>
      <c r="C216" s="670">
        <v>0.8</v>
      </c>
      <c r="D216" s="365">
        <v>0.6</v>
      </c>
      <c r="E216" s="670">
        <v>0.5</v>
      </c>
      <c r="F216" s="836"/>
      <c r="G216" s="367"/>
    </row>
    <row r="217" spans="1:18" x14ac:dyDescent="0.25">
      <c r="A217" s="341" t="s">
        <v>35</v>
      </c>
    </row>
    <row r="219" spans="1:18" x14ac:dyDescent="0.25">
      <c r="A219" s="342" t="s">
        <v>40</v>
      </c>
    </row>
    <row r="220" spans="1:18" ht="19.5" customHeight="1" x14ac:dyDescent="0.25">
      <c r="A220" s="763" t="s">
        <v>38</v>
      </c>
      <c r="B220" s="763"/>
      <c r="C220" s="763"/>
      <c r="D220" s="763"/>
      <c r="E220" s="763"/>
      <c r="F220" s="763"/>
      <c r="G220" s="763"/>
      <c r="H220" s="763"/>
      <c r="I220" s="763"/>
      <c r="J220" s="763"/>
      <c r="K220" s="763"/>
      <c r="L220" s="763"/>
      <c r="M220" s="763"/>
      <c r="N220" s="763"/>
      <c r="O220" s="763"/>
      <c r="P220" s="763"/>
      <c r="Q220" s="763"/>
      <c r="R220" s="763"/>
    </row>
    <row r="221" spans="1:18" ht="15" customHeight="1" x14ac:dyDescent="0.25">
      <c r="A221" s="665"/>
      <c r="B221" s="665"/>
      <c r="C221" s="665"/>
      <c r="D221" s="665"/>
      <c r="E221" s="665"/>
      <c r="F221" s="665"/>
      <c r="G221" s="665"/>
      <c r="H221" s="665"/>
      <c r="I221" s="665"/>
      <c r="J221" s="665"/>
      <c r="K221" s="665"/>
      <c r="L221" s="665"/>
      <c r="M221" s="665"/>
      <c r="N221" s="665"/>
      <c r="O221" s="665"/>
      <c r="P221" s="665"/>
      <c r="Q221" s="665"/>
      <c r="R221" s="665"/>
    </row>
    <row r="222" spans="1:18" ht="15" customHeight="1" x14ac:dyDescent="0.25">
      <c r="A222" s="828" t="s">
        <v>109</v>
      </c>
      <c r="B222" s="828"/>
      <c r="C222" s="828"/>
      <c r="D222" s="828"/>
      <c r="E222" s="828"/>
      <c r="F222" s="828"/>
      <c r="G222" s="665"/>
      <c r="H222" s="665"/>
      <c r="I222" s="665"/>
      <c r="J222" s="665"/>
      <c r="K222" s="665"/>
      <c r="L222" s="665"/>
      <c r="M222" s="665"/>
      <c r="N222" s="665"/>
      <c r="O222" s="665"/>
      <c r="P222" s="665"/>
      <c r="Q222" s="665"/>
      <c r="R222" s="665"/>
    </row>
    <row r="223" spans="1:18" ht="15" customHeight="1" x14ac:dyDescent="0.25">
      <c r="A223" s="665"/>
      <c r="B223" s="665"/>
      <c r="C223" s="665"/>
      <c r="D223" s="665"/>
      <c r="E223" s="665"/>
      <c r="F223" s="665"/>
      <c r="G223" s="665"/>
      <c r="H223" s="665"/>
      <c r="I223" s="665"/>
      <c r="J223" s="665"/>
      <c r="K223" s="665"/>
      <c r="L223" s="665"/>
      <c r="M223" s="665"/>
      <c r="N223" s="665"/>
      <c r="O223" s="665"/>
      <c r="P223" s="665"/>
      <c r="Q223" s="665"/>
      <c r="R223" s="665"/>
    </row>
    <row r="224" spans="1:18" x14ac:dyDescent="0.25">
      <c r="B224" s="371" t="s">
        <v>85</v>
      </c>
      <c r="C224" s="371" t="s">
        <v>88</v>
      </c>
      <c r="D224" s="372" t="s">
        <v>89</v>
      </c>
      <c r="E224" s="374" t="s">
        <v>91</v>
      </c>
      <c r="F224" s="370" t="s">
        <v>90</v>
      </c>
    </row>
    <row r="225" spans="1:18" x14ac:dyDescent="0.25">
      <c r="B225" s="373" t="s">
        <v>87</v>
      </c>
      <c r="C225" s="674">
        <v>1</v>
      </c>
      <c r="D225" s="831">
        <v>0</v>
      </c>
      <c r="E225" s="691">
        <f>SUM(F225:F229)</f>
        <v>1</v>
      </c>
      <c r="F225" s="362">
        <f>IF(AND(D225&gt;=0,D225&lt;=1),C225,0)</f>
        <v>1</v>
      </c>
    </row>
    <row r="226" spans="1:18" x14ac:dyDescent="0.25">
      <c r="B226" s="373" t="s">
        <v>80</v>
      </c>
      <c r="C226" s="674">
        <v>1.2</v>
      </c>
      <c r="D226" s="831"/>
      <c r="E226" s="691"/>
      <c r="F226" s="362">
        <f>IF(AND(D225&gt;1,D225&lt;=3),C226,0)</f>
        <v>0</v>
      </c>
    </row>
    <row r="227" spans="1:18" x14ac:dyDescent="0.25">
      <c r="B227" s="366" t="s">
        <v>81</v>
      </c>
      <c r="C227" s="674">
        <v>1.5</v>
      </c>
      <c r="D227" s="831"/>
      <c r="E227" s="691"/>
      <c r="F227" s="362">
        <f>IF(AND(D225&gt;3,D225&lt;=6),C227,0)</f>
        <v>0</v>
      </c>
    </row>
    <row r="228" spans="1:18" x14ac:dyDescent="0.25">
      <c r="B228" s="366" t="s">
        <v>82</v>
      </c>
      <c r="C228" s="674">
        <v>1.7</v>
      </c>
      <c r="D228" s="831"/>
      <c r="E228" s="691"/>
      <c r="F228" s="362">
        <f>IF(AND(D225&gt;6,D225&lt;=9),C228,0)</f>
        <v>0</v>
      </c>
    </row>
    <row r="229" spans="1:18" x14ac:dyDescent="0.25">
      <c r="B229" s="366" t="s">
        <v>86</v>
      </c>
      <c r="C229" s="674">
        <v>2</v>
      </c>
      <c r="D229" s="831"/>
      <c r="E229" s="691"/>
      <c r="F229" s="362">
        <f>IF(D225&gt;9,C229,0)</f>
        <v>0</v>
      </c>
    </row>
    <row r="230" spans="1:18" x14ac:dyDescent="0.25">
      <c r="A230" s="369" t="s">
        <v>39</v>
      </c>
    </row>
    <row r="231" spans="1:18" ht="111" customHeight="1" x14ac:dyDescent="0.25">
      <c r="A231" s="763" t="s">
        <v>337</v>
      </c>
      <c r="B231" s="763"/>
      <c r="C231" s="763"/>
      <c r="D231" s="763"/>
      <c r="E231" s="763"/>
      <c r="F231" s="763"/>
      <c r="G231" s="763"/>
      <c r="H231" s="763"/>
      <c r="I231" s="763"/>
      <c r="J231" s="763"/>
      <c r="K231" s="763"/>
      <c r="L231" s="763"/>
      <c r="M231" s="763"/>
      <c r="N231" s="763"/>
      <c r="O231" s="763"/>
      <c r="P231" s="763"/>
      <c r="Q231" s="763"/>
      <c r="R231" s="763"/>
    </row>
    <row r="233" spans="1:18" x14ac:dyDescent="0.25">
      <c r="A233" s="342" t="s">
        <v>110</v>
      </c>
    </row>
    <row r="234" spans="1:18" ht="15.75" thickBot="1" x14ac:dyDescent="0.3"/>
    <row r="235" spans="1:18" x14ac:dyDescent="0.25">
      <c r="A235" s="873" t="s">
        <v>41</v>
      </c>
      <c r="B235" s="874"/>
      <c r="C235" s="875"/>
      <c r="D235" s="550" t="s">
        <v>47</v>
      </c>
      <c r="E235" s="873" t="s">
        <v>46</v>
      </c>
      <c r="F235" s="875"/>
      <c r="G235" s="550" t="s">
        <v>59</v>
      </c>
      <c r="H235" s="550" t="s">
        <v>126</v>
      </c>
      <c r="I235" s="550" t="s">
        <v>127</v>
      </c>
    </row>
    <row r="236" spans="1:18" ht="15" customHeight="1" x14ac:dyDescent="0.25">
      <c r="A236" s="849" t="s">
        <v>42</v>
      </c>
      <c r="B236" s="850"/>
      <c r="C236" s="547" t="s">
        <v>43</v>
      </c>
      <c r="D236" s="551">
        <v>3</v>
      </c>
      <c r="E236" s="839">
        <v>1</v>
      </c>
      <c r="F236" s="840"/>
      <c r="G236" s="823">
        <f>+E236*D236+E237*D237+E238*D238</f>
        <v>3</v>
      </c>
      <c r="H236" s="555" t="s">
        <v>128</v>
      </c>
      <c r="I236" s="555" t="s">
        <v>132</v>
      </c>
    </row>
    <row r="237" spans="1:18" ht="15" customHeight="1" x14ac:dyDescent="0.25">
      <c r="A237" s="851"/>
      <c r="B237" s="852"/>
      <c r="C237" s="547" t="s">
        <v>44</v>
      </c>
      <c r="D237" s="551">
        <v>0</v>
      </c>
      <c r="E237" s="837">
        <v>2</v>
      </c>
      <c r="F237" s="838"/>
      <c r="G237" s="824"/>
      <c r="H237" s="556" t="s">
        <v>129</v>
      </c>
      <c r="I237" s="557" t="s">
        <v>133</v>
      </c>
    </row>
    <row r="238" spans="1:18" x14ac:dyDescent="0.25">
      <c r="A238" s="853"/>
      <c r="B238" s="854"/>
      <c r="C238" s="547" t="s">
        <v>45</v>
      </c>
      <c r="D238" s="551">
        <v>0</v>
      </c>
      <c r="E238" s="839">
        <v>4</v>
      </c>
      <c r="F238" s="840"/>
      <c r="G238" s="825"/>
      <c r="H238" s="555" t="s">
        <v>130</v>
      </c>
      <c r="I238" s="555" t="s">
        <v>131</v>
      </c>
    </row>
    <row r="239" spans="1:18" ht="17.25" x14ac:dyDescent="0.25">
      <c r="A239" s="849" t="s">
        <v>48</v>
      </c>
      <c r="B239" s="850"/>
      <c r="C239" s="547" t="s">
        <v>43</v>
      </c>
      <c r="D239" s="551">
        <v>1</v>
      </c>
      <c r="E239" s="837">
        <v>2</v>
      </c>
      <c r="F239" s="838"/>
      <c r="G239" s="823">
        <f>+E239*D239+E240*D240+E241*D241</f>
        <v>2</v>
      </c>
      <c r="H239" s="557" t="s">
        <v>134</v>
      </c>
      <c r="I239" s="557" t="s">
        <v>132</v>
      </c>
    </row>
    <row r="240" spans="1:18" ht="30" x14ac:dyDescent="0.25">
      <c r="A240" s="851"/>
      <c r="B240" s="852"/>
      <c r="C240" s="547" t="s">
        <v>44</v>
      </c>
      <c r="D240" s="551">
        <v>0</v>
      </c>
      <c r="E240" s="839">
        <v>4</v>
      </c>
      <c r="F240" s="840"/>
      <c r="G240" s="824"/>
      <c r="H240" s="555" t="s">
        <v>135</v>
      </c>
      <c r="I240" s="555" t="s">
        <v>133</v>
      </c>
    </row>
    <row r="241" spans="1:9" x14ac:dyDescent="0.25">
      <c r="A241" s="853"/>
      <c r="B241" s="854"/>
      <c r="C241" s="547" t="s">
        <v>45</v>
      </c>
      <c r="D241" s="551">
        <v>0</v>
      </c>
      <c r="E241" s="837">
        <v>6</v>
      </c>
      <c r="F241" s="838"/>
      <c r="G241" s="825"/>
      <c r="H241" s="556" t="s">
        <v>136</v>
      </c>
      <c r="I241" s="557" t="s">
        <v>131</v>
      </c>
    </row>
    <row r="242" spans="1:9" x14ac:dyDescent="0.25">
      <c r="A242" s="843" t="s">
        <v>56</v>
      </c>
      <c r="B242" s="844"/>
      <c r="C242" s="547" t="s">
        <v>58</v>
      </c>
      <c r="D242" s="551">
        <v>3</v>
      </c>
      <c r="E242" s="839">
        <v>3</v>
      </c>
      <c r="F242" s="840"/>
      <c r="G242" s="823">
        <f>+E242*D242+E243*D243</f>
        <v>9</v>
      </c>
      <c r="H242" s="558"/>
      <c r="I242" s="558"/>
    </row>
    <row r="243" spans="1:9" x14ac:dyDescent="0.25">
      <c r="A243" s="843"/>
      <c r="B243" s="844"/>
      <c r="C243" s="547" t="s">
        <v>49</v>
      </c>
      <c r="D243" s="551">
        <v>0</v>
      </c>
      <c r="E243" s="837">
        <v>0</v>
      </c>
      <c r="F243" s="838"/>
      <c r="G243" s="825"/>
      <c r="H243" s="558"/>
      <c r="I243" s="558"/>
    </row>
    <row r="244" spans="1:9" x14ac:dyDescent="0.25">
      <c r="A244" s="881" t="s">
        <v>57</v>
      </c>
      <c r="B244" s="882"/>
      <c r="C244" s="547" t="s">
        <v>50</v>
      </c>
      <c r="D244" s="551">
        <v>1</v>
      </c>
      <c r="E244" s="839">
        <v>6</v>
      </c>
      <c r="F244" s="840"/>
      <c r="G244" s="823">
        <f>+E244*D244+E245*D245</f>
        <v>6</v>
      </c>
      <c r="H244" s="558"/>
      <c r="I244" s="558"/>
    </row>
    <row r="245" spans="1:9" x14ac:dyDescent="0.25">
      <c r="A245" s="881"/>
      <c r="B245" s="882"/>
      <c r="C245" s="547" t="s">
        <v>51</v>
      </c>
      <c r="D245" s="551">
        <v>20</v>
      </c>
      <c r="E245" s="837">
        <v>0</v>
      </c>
      <c r="F245" s="838"/>
      <c r="G245" s="825"/>
      <c r="H245" s="558"/>
      <c r="I245" s="558"/>
    </row>
    <row r="246" spans="1:9" x14ac:dyDescent="0.25">
      <c r="A246" s="548" t="s">
        <v>52</v>
      </c>
      <c r="B246" s="384"/>
      <c r="C246" s="549"/>
      <c r="D246" s="551">
        <v>1</v>
      </c>
      <c r="E246" s="839">
        <v>6</v>
      </c>
      <c r="F246" s="840"/>
      <c r="G246" s="553">
        <f>+E246*D246</f>
        <v>6</v>
      </c>
      <c r="H246" s="558"/>
      <c r="I246" s="558"/>
    </row>
    <row r="247" spans="1:9" x14ac:dyDescent="0.25">
      <c r="A247" s="843" t="s">
        <v>53</v>
      </c>
      <c r="B247" s="844"/>
      <c r="C247" s="845"/>
      <c r="D247" s="551">
        <v>2</v>
      </c>
      <c r="E247" s="837">
        <v>1</v>
      </c>
      <c r="F247" s="838"/>
      <c r="G247" s="553">
        <f>+E247*D247</f>
        <v>2</v>
      </c>
      <c r="H247" s="558"/>
      <c r="I247" s="558"/>
    </row>
    <row r="248" spans="1:9" x14ac:dyDescent="0.25">
      <c r="A248" s="843" t="s">
        <v>54</v>
      </c>
      <c r="B248" s="844"/>
      <c r="C248" s="845"/>
      <c r="D248" s="551">
        <v>1</v>
      </c>
      <c r="E248" s="839">
        <v>3</v>
      </c>
      <c r="F248" s="840"/>
      <c r="G248" s="553">
        <f>+E248*D248</f>
        <v>3</v>
      </c>
      <c r="H248" s="558"/>
      <c r="I248" s="558"/>
    </row>
    <row r="249" spans="1:9" ht="15.75" thickBot="1" x14ac:dyDescent="0.3">
      <c r="A249" s="846" t="s">
        <v>55</v>
      </c>
      <c r="B249" s="847"/>
      <c r="C249" s="848"/>
      <c r="D249" s="552">
        <v>2</v>
      </c>
      <c r="E249" s="841">
        <v>2</v>
      </c>
      <c r="F249" s="842"/>
      <c r="G249" s="554">
        <f>+E249*D249</f>
        <v>4</v>
      </c>
      <c r="H249" s="559"/>
      <c r="I249" s="559"/>
    </row>
    <row r="250" spans="1:9" ht="15.75" thickBot="1" x14ac:dyDescent="0.3">
      <c r="A250" s="816" t="s">
        <v>61</v>
      </c>
      <c r="B250" s="817"/>
      <c r="C250" s="817"/>
      <c r="D250" s="817"/>
      <c r="E250" s="817"/>
      <c r="F250" s="818"/>
      <c r="G250" s="560">
        <f>SUM(G236:G249)</f>
        <v>35</v>
      </c>
    </row>
    <row r="252" spans="1:9" x14ac:dyDescent="0.25">
      <c r="A252" s="341" t="s">
        <v>62</v>
      </c>
    </row>
    <row r="257" spans="1:18" ht="15.75" thickBot="1" x14ac:dyDescent="0.3"/>
    <row r="258" spans="1:18" x14ac:dyDescent="0.25">
      <c r="F258" s="623" t="s">
        <v>78</v>
      </c>
      <c r="G258" s="620">
        <f>$F$214</f>
        <v>0.7</v>
      </c>
    </row>
    <row r="259" spans="1:18" x14ac:dyDescent="0.25">
      <c r="F259" s="624" t="s">
        <v>92</v>
      </c>
      <c r="G259" s="553">
        <f>$E$225</f>
        <v>1</v>
      </c>
    </row>
    <row r="260" spans="1:18" x14ac:dyDescent="0.25">
      <c r="F260" s="624" t="s">
        <v>83</v>
      </c>
      <c r="G260" s="553">
        <f>$G$250</f>
        <v>35</v>
      </c>
    </row>
    <row r="261" spans="1:18" ht="15.75" thickBot="1" x14ac:dyDescent="0.3">
      <c r="F261" s="625" t="s">
        <v>84</v>
      </c>
      <c r="G261" s="554">
        <f>$F$198</f>
        <v>400</v>
      </c>
    </row>
    <row r="263" spans="1:18" ht="15.75" thickBot="1" x14ac:dyDescent="0.3"/>
    <row r="264" spans="1:18" ht="15.75" thickBot="1" x14ac:dyDescent="0.3">
      <c r="A264" s="814" t="s">
        <v>237</v>
      </c>
      <c r="B264" s="815"/>
      <c r="C264" s="815"/>
      <c r="D264" s="815"/>
      <c r="E264" s="815"/>
      <c r="F264" s="621" t="s">
        <v>103</v>
      </c>
      <c r="G264" s="622">
        <f>+ROUNDUP(G258*G260/G259/G261*1000,0)</f>
        <v>62</v>
      </c>
    </row>
    <row r="267" spans="1:18" ht="34.5" customHeight="1" x14ac:dyDescent="0.25">
      <c r="A267" s="763" t="s">
        <v>63</v>
      </c>
      <c r="B267" s="763"/>
      <c r="C267" s="763"/>
      <c r="D267" s="763"/>
      <c r="E267" s="763"/>
      <c r="F267" s="763"/>
      <c r="G267" s="763"/>
      <c r="H267" s="763"/>
      <c r="I267" s="763"/>
      <c r="J267" s="763"/>
      <c r="K267" s="763"/>
      <c r="L267" s="763"/>
      <c r="M267" s="763"/>
      <c r="N267" s="763"/>
      <c r="O267" s="763"/>
      <c r="P267" s="763"/>
      <c r="Q267" s="763"/>
      <c r="R267" s="763"/>
    </row>
    <row r="269" spans="1:18" x14ac:dyDescent="0.25">
      <c r="A269" s="341" t="s">
        <v>64</v>
      </c>
    </row>
    <row r="271" spans="1:18" x14ac:dyDescent="0.25">
      <c r="A271" s="819" t="s">
        <v>67</v>
      </c>
      <c r="B271" s="819"/>
      <c r="C271" s="819" t="s">
        <v>65</v>
      </c>
      <c r="D271" s="819"/>
      <c r="E271" s="819" t="s">
        <v>66</v>
      </c>
      <c r="F271" s="819"/>
    </row>
    <row r="272" spans="1:18" x14ac:dyDescent="0.25">
      <c r="A272" s="821" t="s">
        <v>68</v>
      </c>
      <c r="B272" s="821"/>
      <c r="C272" s="822">
        <v>1</v>
      </c>
      <c r="D272" s="822"/>
      <c r="E272" s="821" t="s">
        <v>73</v>
      </c>
      <c r="F272" s="821"/>
    </row>
    <row r="273" spans="1:6" x14ac:dyDescent="0.25">
      <c r="A273" s="821" t="s">
        <v>69</v>
      </c>
      <c r="B273" s="821"/>
      <c r="C273" s="822">
        <v>2</v>
      </c>
      <c r="D273" s="822"/>
      <c r="E273" s="821" t="s">
        <v>74</v>
      </c>
      <c r="F273" s="821"/>
    </row>
    <row r="274" spans="1:6" x14ac:dyDescent="0.25">
      <c r="A274" s="821" t="s">
        <v>70</v>
      </c>
      <c r="B274" s="821"/>
      <c r="C274" s="822">
        <v>3</v>
      </c>
      <c r="D274" s="822"/>
      <c r="E274" s="821" t="s">
        <v>75</v>
      </c>
      <c r="F274" s="821"/>
    </row>
    <row r="275" spans="1:6" x14ac:dyDescent="0.25">
      <c r="A275" s="821" t="s">
        <v>71</v>
      </c>
      <c r="B275" s="821"/>
      <c r="C275" s="822">
        <v>4</v>
      </c>
      <c r="D275" s="822"/>
      <c r="E275" s="821" t="s">
        <v>76</v>
      </c>
      <c r="F275" s="821"/>
    </row>
    <row r="276" spans="1:6" x14ac:dyDescent="0.25">
      <c r="A276" s="821" t="s">
        <v>72</v>
      </c>
      <c r="B276" s="821"/>
      <c r="C276" s="822">
        <v>5</v>
      </c>
      <c r="D276" s="822"/>
      <c r="E276" s="821" t="s">
        <v>77</v>
      </c>
      <c r="F276" s="821"/>
    </row>
    <row r="279" spans="1:6" x14ac:dyDescent="0.25">
      <c r="A279" s="826" t="s">
        <v>67</v>
      </c>
      <c r="B279" s="826"/>
      <c r="C279" s="379">
        <f>$G$264</f>
        <v>62</v>
      </c>
    </row>
    <row r="280" spans="1:6" x14ac:dyDescent="0.25">
      <c r="A280" s="380" t="s">
        <v>105</v>
      </c>
      <c r="B280" s="380"/>
      <c r="C280" s="379">
        <f>IF(G264&lt;=70,C272,IF(AND(G264&gt;70,G264&lt;=100),C273,IF(AND(G264&gt;100,G264&lt;150),C274,IF(AND(G264&gt;=150,G264&lt;200),C275,C276))))</f>
        <v>1</v>
      </c>
    </row>
    <row r="281" spans="1:6" x14ac:dyDescent="0.25">
      <c r="A281" s="380" t="s">
        <v>104</v>
      </c>
      <c r="B281" s="380"/>
      <c r="C281" s="379" t="str">
        <f>IF(G264&lt;=70,E272,IF(AND(G264&gt;70,G264&lt;=100),E273,IF(AND(G264&gt;100,G264&lt;150),E274,IF(AND(G264&gt;=150,G264&lt;200),E275,E276))))</f>
        <v>Muy buena</v>
      </c>
    </row>
    <row r="282" spans="1:6" ht="15.75" thickBot="1" x14ac:dyDescent="0.3"/>
    <row r="283" spans="1:6" x14ac:dyDescent="0.25">
      <c r="A283" s="789" t="s">
        <v>238</v>
      </c>
      <c r="B283" s="790"/>
      <c r="C283" s="790"/>
      <c r="D283" s="791"/>
      <c r="E283" s="619">
        <f>+C279</f>
        <v>62</v>
      </c>
      <c r="F283" s="620">
        <f>+IF(E283&gt;100,0,1)</f>
        <v>1</v>
      </c>
    </row>
    <row r="284" spans="1:6" x14ac:dyDescent="0.25">
      <c r="A284" s="792" t="s">
        <v>239</v>
      </c>
      <c r="B284" s="793"/>
      <c r="C284" s="793"/>
      <c r="D284" s="794"/>
      <c r="E284" s="551">
        <v>100</v>
      </c>
      <c r="F284" s="553">
        <f>+IF(E284&gt;100,0,1)</f>
        <v>1</v>
      </c>
    </row>
    <row r="285" spans="1:6" x14ac:dyDescent="0.25">
      <c r="A285" s="795" t="s">
        <v>240</v>
      </c>
      <c r="B285" s="796"/>
      <c r="C285" s="796"/>
      <c r="D285" s="797"/>
      <c r="E285" s="551">
        <v>24</v>
      </c>
      <c r="F285" s="553">
        <f t="shared" ref="F285:F286" si="22">+IF(E285&gt;100,0,1)</f>
        <v>1</v>
      </c>
    </row>
    <row r="286" spans="1:6" ht="15.75" thickBot="1" x14ac:dyDescent="0.3">
      <c r="A286" s="798" t="s">
        <v>241</v>
      </c>
      <c r="B286" s="799"/>
      <c r="C286" s="799"/>
      <c r="D286" s="800"/>
      <c r="E286" s="552">
        <v>50</v>
      </c>
      <c r="F286" s="554">
        <f t="shared" si="22"/>
        <v>1</v>
      </c>
    </row>
    <row r="287" spans="1:6" ht="15.75" thickBot="1" x14ac:dyDescent="0.3">
      <c r="A287" s="561"/>
      <c r="B287" s="561"/>
      <c r="C287" s="561"/>
      <c r="D287" s="626" t="s">
        <v>244</v>
      </c>
      <c r="E287" s="627">
        <f>SUM(E283:E286)</f>
        <v>236</v>
      </c>
      <c r="F287" s="627">
        <f>SUM(F283:F286)</f>
        <v>4</v>
      </c>
    </row>
    <row r="288" spans="1:6" x14ac:dyDescent="0.25">
      <c r="D288" s="341" t="s">
        <v>339</v>
      </c>
    </row>
    <row r="289" spans="1:8" ht="15.75" thickBot="1" x14ac:dyDescent="0.3"/>
    <row r="290" spans="1:8" ht="15.75" thickBot="1" x14ac:dyDescent="0.3">
      <c r="A290" s="564" t="s">
        <v>242</v>
      </c>
      <c r="B290" s="562"/>
      <c r="C290" s="562"/>
      <c r="D290" s="563"/>
      <c r="E290" s="565">
        <v>4</v>
      </c>
    </row>
    <row r="291" spans="1:8" ht="15.75" thickBot="1" x14ac:dyDescent="0.3"/>
    <row r="292" spans="1:8" ht="15.75" thickBot="1" x14ac:dyDescent="0.3">
      <c r="A292" s="801" t="s">
        <v>243</v>
      </c>
      <c r="B292" s="802"/>
      <c r="C292" s="802"/>
      <c r="D292" s="803"/>
      <c r="E292" s="628">
        <f>+IF(E290=1,(E287/1),IF(E290=2,(E287/2),IF(E290=3,(E287/3),(E287/4))))</f>
        <v>59</v>
      </c>
      <c r="F292" s="629">
        <f>+IF(AND(E292&lt;100,F283=1,F284=1,F285=1,F286=1),1,0)</f>
        <v>1</v>
      </c>
    </row>
    <row r="294" spans="1:8" x14ac:dyDescent="0.25">
      <c r="A294" s="567" t="s">
        <v>338</v>
      </c>
      <c r="B294" s="344"/>
      <c r="C294" s="344"/>
      <c r="D294" s="344"/>
      <c r="E294" s="344"/>
      <c r="F294" s="344"/>
      <c r="G294" s="344"/>
      <c r="H294" s="344"/>
    </row>
    <row r="295" spans="1:8" ht="15.75" thickBot="1" x14ac:dyDescent="0.3">
      <c r="A295" s="383"/>
      <c r="B295" s="383"/>
      <c r="C295" s="383"/>
      <c r="D295" s="383"/>
      <c r="E295" s="383"/>
      <c r="F295" s="383"/>
    </row>
    <row r="296" spans="1:8" ht="15.75" thickBot="1" x14ac:dyDescent="0.3">
      <c r="A296" s="801" t="s">
        <v>354</v>
      </c>
      <c r="B296" s="802"/>
      <c r="C296" s="802"/>
      <c r="D296" s="803"/>
      <c r="E296" s="629">
        <f>+F292</f>
        <v>1</v>
      </c>
      <c r="F296" s="383"/>
    </row>
    <row r="297" spans="1:8" ht="15.75" thickBot="1" x14ac:dyDescent="0.3"/>
    <row r="298" spans="1:8" x14ac:dyDescent="0.25">
      <c r="A298" s="789" t="s">
        <v>245</v>
      </c>
      <c r="B298" s="790"/>
      <c r="C298" s="790"/>
      <c r="D298" s="791"/>
      <c r="E298" s="620" t="s">
        <v>2</v>
      </c>
      <c r="F298" s="619">
        <v>1</v>
      </c>
    </row>
    <row r="299" spans="1:8" x14ac:dyDescent="0.25">
      <c r="A299" s="792" t="s">
        <v>246</v>
      </c>
      <c r="B299" s="793"/>
      <c r="C299" s="793"/>
      <c r="D299" s="794"/>
      <c r="E299" s="553" t="s">
        <v>2</v>
      </c>
      <c r="F299" s="551">
        <v>1</v>
      </c>
    </row>
    <row r="300" spans="1:8" x14ac:dyDescent="0.25">
      <c r="A300" s="795" t="s">
        <v>247</v>
      </c>
      <c r="B300" s="796"/>
      <c r="C300" s="796"/>
      <c r="D300" s="797"/>
      <c r="E300" s="553" t="s">
        <v>2</v>
      </c>
      <c r="F300" s="551">
        <v>1</v>
      </c>
    </row>
    <row r="301" spans="1:8" ht="15.75" thickBot="1" x14ac:dyDescent="0.3">
      <c r="A301" s="798" t="s">
        <v>248</v>
      </c>
      <c r="B301" s="799"/>
      <c r="C301" s="799"/>
      <c r="D301" s="800"/>
      <c r="E301" s="554" t="s">
        <v>2</v>
      </c>
      <c r="F301" s="552">
        <v>1</v>
      </c>
    </row>
    <row r="302" spans="1:8" ht="15.75" thickBot="1" x14ac:dyDescent="0.3">
      <c r="A302" s="561"/>
      <c r="B302" s="561"/>
      <c r="C302" s="561"/>
      <c r="D302" s="801" t="s">
        <v>244</v>
      </c>
      <c r="E302" s="803"/>
      <c r="F302" s="627">
        <f>SUM(F298:F301)</f>
        <v>4</v>
      </c>
    </row>
    <row r="303" spans="1:8" ht="15.75" thickBot="1" x14ac:dyDescent="0.3">
      <c r="D303" s="341" t="s">
        <v>339</v>
      </c>
    </row>
    <row r="304" spans="1:8" ht="15.75" thickBot="1" x14ac:dyDescent="0.3">
      <c r="A304" s="630" t="s">
        <v>242</v>
      </c>
      <c r="B304" s="631"/>
      <c r="C304" s="631"/>
      <c r="D304" s="632"/>
      <c r="E304" s="565">
        <v>4</v>
      </c>
    </row>
    <row r="305" spans="1:6" ht="15.75" thickBot="1" x14ac:dyDescent="0.3"/>
    <row r="306" spans="1:6" ht="15.75" thickBot="1" x14ac:dyDescent="0.3">
      <c r="A306" s="801" t="s">
        <v>355</v>
      </c>
      <c r="B306" s="802"/>
      <c r="C306" s="802"/>
      <c r="D306" s="803"/>
      <c r="E306" s="629">
        <f>+IF(AND(F298=1,F299=1,F300=1,F301=1,E304=4),1,IF(AND(F298=1,F299=1,F300=1,E304=3),1,IF(AND(F298=1,F299=1,E304=2),1,IF(AND(F298=1,E304=1),1,0))))</f>
        <v>1</v>
      </c>
    </row>
    <row r="307" spans="1:6" ht="15.75" thickBot="1" x14ac:dyDescent="0.3"/>
    <row r="308" spans="1:6" x14ac:dyDescent="0.25">
      <c r="A308" s="789" t="s">
        <v>250</v>
      </c>
      <c r="B308" s="790"/>
      <c r="C308" s="790"/>
      <c r="D308" s="791"/>
      <c r="E308" s="620" t="s">
        <v>2</v>
      </c>
      <c r="F308" s="619">
        <v>1</v>
      </c>
    </row>
    <row r="309" spans="1:6" x14ac:dyDescent="0.25">
      <c r="A309" s="792" t="s">
        <v>251</v>
      </c>
      <c r="B309" s="793"/>
      <c r="C309" s="793"/>
      <c r="D309" s="794"/>
      <c r="E309" s="553" t="s">
        <v>2</v>
      </c>
      <c r="F309" s="551">
        <v>1</v>
      </c>
    </row>
    <row r="310" spans="1:6" x14ac:dyDescent="0.25">
      <c r="A310" s="795" t="s">
        <v>252</v>
      </c>
      <c r="B310" s="796"/>
      <c r="C310" s="796"/>
      <c r="D310" s="797"/>
      <c r="E310" s="553" t="s">
        <v>2</v>
      </c>
      <c r="F310" s="551">
        <v>1</v>
      </c>
    </row>
    <row r="311" spans="1:6" ht="15.75" thickBot="1" x14ac:dyDescent="0.3">
      <c r="A311" s="798" t="s">
        <v>253</v>
      </c>
      <c r="B311" s="799"/>
      <c r="C311" s="799"/>
      <c r="D311" s="800"/>
      <c r="E311" s="554" t="s">
        <v>2</v>
      </c>
      <c r="F311" s="552">
        <v>1</v>
      </c>
    </row>
    <row r="312" spans="1:6" ht="15.75" thickBot="1" x14ac:dyDescent="0.3">
      <c r="A312" s="561"/>
      <c r="B312" s="561"/>
      <c r="C312" s="561"/>
      <c r="D312" s="801" t="s">
        <v>244</v>
      </c>
      <c r="E312" s="803"/>
      <c r="F312" s="627">
        <f>SUM(F308:F311)</f>
        <v>4</v>
      </c>
    </row>
    <row r="313" spans="1:6" x14ac:dyDescent="0.25">
      <c r="D313" s="341" t="s">
        <v>339</v>
      </c>
    </row>
    <row r="314" spans="1:6" ht="15.75" thickBot="1" x14ac:dyDescent="0.3"/>
    <row r="315" spans="1:6" ht="15.75" thickBot="1" x14ac:dyDescent="0.3">
      <c r="A315" s="630" t="s">
        <v>242</v>
      </c>
      <c r="B315" s="631"/>
      <c r="C315" s="631"/>
      <c r="D315" s="632"/>
      <c r="E315" s="565">
        <v>1</v>
      </c>
    </row>
    <row r="316" spans="1:6" ht="15.75" thickBot="1" x14ac:dyDescent="0.3"/>
    <row r="317" spans="1:6" ht="15.75" thickBot="1" x14ac:dyDescent="0.3">
      <c r="A317" s="801" t="s">
        <v>356</v>
      </c>
      <c r="B317" s="802"/>
      <c r="C317" s="802"/>
      <c r="D317" s="803"/>
      <c r="E317" s="629">
        <f>+IF(AND(F308=1,F309=1,F310=1,F311=1,E315=4),1,IF(AND(F308=1,F309=1,F310=1,E315=3),1,IF(AND(F308=1,F309=1,E315=2),1,IF(AND(F308=1,E315=1),1,0))))</f>
        <v>1</v>
      </c>
    </row>
    <row r="318" spans="1:6" ht="15.75" thickBot="1" x14ac:dyDescent="0.3"/>
    <row r="319" spans="1:6" x14ac:dyDescent="0.25">
      <c r="A319" s="789" t="s">
        <v>350</v>
      </c>
      <c r="B319" s="790"/>
      <c r="C319" s="790"/>
      <c r="D319" s="791"/>
      <c r="E319" s="620" t="s">
        <v>2</v>
      </c>
      <c r="F319" s="619">
        <v>1</v>
      </c>
    </row>
    <row r="320" spans="1:6" x14ac:dyDescent="0.25">
      <c r="A320" s="792" t="s">
        <v>351</v>
      </c>
      <c r="B320" s="793"/>
      <c r="C320" s="793"/>
      <c r="D320" s="794"/>
      <c r="E320" s="553" t="s">
        <v>2</v>
      </c>
      <c r="F320" s="551">
        <v>1</v>
      </c>
    </row>
    <row r="321" spans="1:6" x14ac:dyDescent="0.25">
      <c r="A321" s="795" t="s">
        <v>352</v>
      </c>
      <c r="B321" s="796"/>
      <c r="C321" s="796"/>
      <c r="D321" s="797"/>
      <c r="E321" s="553" t="s">
        <v>2</v>
      </c>
      <c r="F321" s="551">
        <v>1</v>
      </c>
    </row>
    <row r="322" spans="1:6" ht="15.75" thickBot="1" x14ac:dyDescent="0.3">
      <c r="A322" s="798" t="s">
        <v>353</v>
      </c>
      <c r="B322" s="799"/>
      <c r="C322" s="799"/>
      <c r="D322" s="800"/>
      <c r="E322" s="554" t="s">
        <v>2</v>
      </c>
      <c r="F322" s="552">
        <v>1</v>
      </c>
    </row>
    <row r="323" spans="1:6" ht="15.75" thickBot="1" x14ac:dyDescent="0.3">
      <c r="A323" s="561"/>
      <c r="B323" s="561"/>
      <c r="C323" s="561"/>
      <c r="D323" s="801" t="s">
        <v>244</v>
      </c>
      <c r="E323" s="803"/>
      <c r="F323" s="627">
        <f>SUM(F319:F322)</f>
        <v>4</v>
      </c>
    </row>
    <row r="324" spans="1:6" ht="15.75" thickBot="1" x14ac:dyDescent="0.3">
      <c r="D324" s="341" t="s">
        <v>339</v>
      </c>
    </row>
    <row r="325" spans="1:6" ht="15.75" thickBot="1" x14ac:dyDescent="0.3">
      <c r="A325" s="630" t="s">
        <v>242</v>
      </c>
      <c r="B325" s="631"/>
      <c r="C325" s="631"/>
      <c r="D325" s="632"/>
      <c r="E325" s="565">
        <v>4</v>
      </c>
    </row>
    <row r="326" spans="1:6" ht="15.75" thickBot="1" x14ac:dyDescent="0.3"/>
    <row r="327" spans="1:6" ht="15.75" thickBot="1" x14ac:dyDescent="0.3">
      <c r="A327" s="801" t="s">
        <v>358</v>
      </c>
      <c r="B327" s="802"/>
      <c r="C327" s="802"/>
      <c r="D327" s="803"/>
      <c r="E327" s="629">
        <f>+IF(AND(F319=1,F320=1,F321=1,F322=1,E325=4),1,IF(AND(F319=1,F320=1,F321=1,E325=3),1,IF(AND(F319=1,F320=1,E325=2),1,IF(AND(F319=1,E325=1),1,0))))</f>
        <v>1</v>
      </c>
    </row>
    <row r="328" spans="1:6" ht="15.75" thickBot="1" x14ac:dyDescent="0.3"/>
    <row r="329" spans="1:6" x14ac:dyDescent="0.25">
      <c r="A329" s="789" t="s">
        <v>360</v>
      </c>
      <c r="B329" s="790"/>
      <c r="C329" s="790"/>
      <c r="D329" s="791"/>
      <c r="E329" s="620" t="s">
        <v>2</v>
      </c>
      <c r="F329" s="619">
        <v>1</v>
      </c>
    </row>
    <row r="330" spans="1:6" x14ac:dyDescent="0.25">
      <c r="A330" s="792" t="s">
        <v>361</v>
      </c>
      <c r="B330" s="793"/>
      <c r="C330" s="793"/>
      <c r="D330" s="794"/>
      <c r="E330" s="553" t="s">
        <v>2</v>
      </c>
      <c r="F330" s="551">
        <v>1</v>
      </c>
    </row>
    <row r="331" spans="1:6" x14ac:dyDescent="0.25">
      <c r="A331" s="795" t="s">
        <v>362</v>
      </c>
      <c r="B331" s="796"/>
      <c r="C331" s="796"/>
      <c r="D331" s="797"/>
      <c r="E331" s="553" t="s">
        <v>2</v>
      </c>
      <c r="F331" s="551">
        <v>1</v>
      </c>
    </row>
    <row r="332" spans="1:6" ht="15.75" thickBot="1" x14ac:dyDescent="0.3">
      <c r="A332" s="798" t="s">
        <v>363</v>
      </c>
      <c r="B332" s="799"/>
      <c r="C332" s="799"/>
      <c r="D332" s="800"/>
      <c r="E332" s="554" t="s">
        <v>2</v>
      </c>
      <c r="F332" s="552">
        <v>1</v>
      </c>
    </row>
    <row r="333" spans="1:6" ht="15.75" thickBot="1" x14ac:dyDescent="0.3">
      <c r="A333" s="561"/>
      <c r="B333" s="561"/>
      <c r="C333" s="561"/>
      <c r="D333" s="801" t="s">
        <v>244</v>
      </c>
      <c r="E333" s="803"/>
      <c r="F333" s="627">
        <f>SUM(F329:F332)</f>
        <v>4</v>
      </c>
    </row>
    <row r="334" spans="1:6" x14ac:dyDescent="0.25">
      <c r="D334" s="341" t="s">
        <v>339</v>
      </c>
    </row>
    <row r="335" spans="1:6" ht="15.75" thickBot="1" x14ac:dyDescent="0.3"/>
    <row r="336" spans="1:6" ht="15.75" thickBot="1" x14ac:dyDescent="0.3">
      <c r="A336" s="630" t="s">
        <v>242</v>
      </c>
      <c r="B336" s="631"/>
      <c r="C336" s="631"/>
      <c r="D336" s="632"/>
      <c r="E336" s="565">
        <v>1</v>
      </c>
    </row>
    <row r="337" spans="1:6" ht="15.75" thickBot="1" x14ac:dyDescent="0.3"/>
    <row r="338" spans="1:6" ht="15.75" thickBot="1" x14ac:dyDescent="0.3">
      <c r="A338" s="801" t="s">
        <v>359</v>
      </c>
      <c r="B338" s="802"/>
      <c r="C338" s="802"/>
      <c r="D338" s="803"/>
      <c r="E338" s="629">
        <f>+IF(AND(F329=1,F330=1,F331=1,F332=1,E336=4),1,IF(AND(F329=1,F330=1,F331=1,E336=3),1,IF(AND(F329=1,F330=1,E336=2),1,IF(AND(F329=1,E336=1),1,0))))</f>
        <v>1</v>
      </c>
    </row>
    <row r="339" spans="1:6" ht="15.75" thickBot="1" x14ac:dyDescent="0.3">
      <c r="A339" s="383"/>
    </row>
    <row r="340" spans="1:6" x14ac:dyDescent="0.25">
      <c r="A340" s="789" t="s">
        <v>365</v>
      </c>
      <c r="B340" s="790"/>
      <c r="C340" s="790"/>
      <c r="D340" s="791"/>
      <c r="E340" s="620" t="s">
        <v>2</v>
      </c>
      <c r="F340" s="619">
        <v>1</v>
      </c>
    </row>
    <row r="341" spans="1:6" x14ac:dyDescent="0.25">
      <c r="A341" s="792" t="s">
        <v>366</v>
      </c>
      <c r="B341" s="793"/>
      <c r="C341" s="793"/>
      <c r="D341" s="794"/>
      <c r="E341" s="553" t="s">
        <v>2</v>
      </c>
      <c r="F341" s="551">
        <v>1</v>
      </c>
    </row>
    <row r="342" spans="1:6" x14ac:dyDescent="0.25">
      <c r="A342" s="795" t="s">
        <v>367</v>
      </c>
      <c r="B342" s="796"/>
      <c r="C342" s="796"/>
      <c r="D342" s="797"/>
      <c r="E342" s="553" t="s">
        <v>2</v>
      </c>
      <c r="F342" s="551">
        <v>1</v>
      </c>
    </row>
    <row r="343" spans="1:6" ht="15.75" thickBot="1" x14ac:dyDescent="0.3">
      <c r="A343" s="798" t="s">
        <v>368</v>
      </c>
      <c r="B343" s="799"/>
      <c r="C343" s="799"/>
      <c r="D343" s="800"/>
      <c r="E343" s="554" t="s">
        <v>2</v>
      </c>
      <c r="F343" s="552">
        <v>1</v>
      </c>
    </row>
    <row r="344" spans="1:6" ht="15.75" thickBot="1" x14ac:dyDescent="0.3">
      <c r="A344" s="561"/>
      <c r="B344" s="561"/>
      <c r="C344" s="561"/>
      <c r="D344" s="801" t="s">
        <v>244</v>
      </c>
      <c r="E344" s="803"/>
      <c r="F344" s="627">
        <f>SUM(F340:F343)</f>
        <v>4</v>
      </c>
    </row>
    <row r="345" spans="1:6" ht="15.75" thickBot="1" x14ac:dyDescent="0.3">
      <c r="D345" s="341" t="s">
        <v>339</v>
      </c>
    </row>
    <row r="346" spans="1:6" ht="15.75" thickBot="1" x14ac:dyDescent="0.3">
      <c r="A346" s="630" t="s">
        <v>242</v>
      </c>
      <c r="B346" s="631"/>
      <c r="C346" s="631"/>
      <c r="D346" s="632"/>
      <c r="E346" s="565">
        <v>4</v>
      </c>
    </row>
    <row r="347" spans="1:6" ht="15.75" thickBot="1" x14ac:dyDescent="0.3"/>
    <row r="348" spans="1:6" ht="15.75" thickBot="1" x14ac:dyDescent="0.3">
      <c r="A348" s="801" t="s">
        <v>364</v>
      </c>
      <c r="B348" s="802"/>
      <c r="C348" s="802"/>
      <c r="D348" s="803"/>
      <c r="E348" s="629">
        <f>+IF(AND(F340=1,F341=1,F342=1,F343=1,E346=4),1,IF(AND(F340=1,F341=1,F342=1,E346=3),1,IF(AND(F340=1,F341=1,E346=2),1,IF(AND(F340=1,E346=1),1,0))))</f>
        <v>1</v>
      </c>
    </row>
    <row r="349" spans="1:6" ht="15.75" thickBot="1" x14ac:dyDescent="0.3"/>
    <row r="350" spans="1:6" x14ac:dyDescent="0.25">
      <c r="A350" s="789" t="s">
        <v>432</v>
      </c>
      <c r="B350" s="790"/>
      <c r="C350" s="790"/>
      <c r="D350" s="791"/>
      <c r="E350" s="620" t="s">
        <v>2</v>
      </c>
      <c r="F350" s="619">
        <v>1</v>
      </c>
    </row>
    <row r="351" spans="1:6" x14ac:dyDescent="0.25">
      <c r="A351" s="792" t="s">
        <v>435</v>
      </c>
      <c r="B351" s="793"/>
      <c r="C351" s="793"/>
      <c r="D351" s="794"/>
      <c r="E351" s="553" t="s">
        <v>2</v>
      </c>
      <c r="F351" s="551">
        <v>1</v>
      </c>
    </row>
    <row r="352" spans="1:6" x14ac:dyDescent="0.25">
      <c r="A352" s="795" t="s">
        <v>433</v>
      </c>
      <c r="B352" s="796"/>
      <c r="C352" s="796"/>
      <c r="D352" s="797"/>
      <c r="E352" s="553" t="s">
        <v>2</v>
      </c>
      <c r="F352" s="551">
        <v>1</v>
      </c>
    </row>
    <row r="353" spans="1:6" ht="15.75" thickBot="1" x14ac:dyDescent="0.3">
      <c r="A353" s="798" t="s">
        <v>434</v>
      </c>
      <c r="B353" s="799"/>
      <c r="C353" s="799"/>
      <c r="D353" s="800"/>
      <c r="E353" s="554" t="s">
        <v>2</v>
      </c>
      <c r="F353" s="552">
        <v>1</v>
      </c>
    </row>
    <row r="354" spans="1:6" ht="15.75" thickBot="1" x14ac:dyDescent="0.3">
      <c r="A354" s="561"/>
      <c r="B354" s="561"/>
      <c r="C354" s="561"/>
      <c r="D354" s="801" t="s">
        <v>244</v>
      </c>
      <c r="E354" s="803"/>
      <c r="F354" s="627">
        <f>SUM(F350:F353)</f>
        <v>4</v>
      </c>
    </row>
    <row r="355" spans="1:6" x14ac:dyDescent="0.25">
      <c r="D355" s="341" t="s">
        <v>339</v>
      </c>
    </row>
    <row r="356" spans="1:6" ht="15.75" thickBot="1" x14ac:dyDescent="0.3"/>
    <row r="357" spans="1:6" ht="15.75" thickBot="1" x14ac:dyDescent="0.3">
      <c r="A357" s="630" t="s">
        <v>242</v>
      </c>
      <c r="B357" s="631"/>
      <c r="C357" s="631"/>
      <c r="D357" s="632"/>
      <c r="E357" s="565">
        <v>1</v>
      </c>
    </row>
    <row r="358" spans="1:6" ht="15.75" thickBot="1" x14ac:dyDescent="0.3"/>
    <row r="359" spans="1:6" ht="15.75" thickBot="1" x14ac:dyDescent="0.3">
      <c r="A359" s="801" t="s">
        <v>431</v>
      </c>
      <c r="B359" s="802"/>
      <c r="C359" s="802"/>
      <c r="D359" s="803"/>
      <c r="E359" s="629">
        <f>+IF(AND(F350=1,F351=1,F352=1,F353=1,E357=4),1,IF(AND(F350=1,F351=1,F352=1,E357=3),1,IF(AND(F350=1,F351=1,E357=2),1,IF(AND(F350=1,E357=1),1,0))))</f>
        <v>1</v>
      </c>
    </row>
    <row r="361" spans="1:6" ht="15.75" thickBot="1" x14ac:dyDescent="0.3"/>
    <row r="362" spans="1:6" x14ac:dyDescent="0.25">
      <c r="A362" s="789" t="s">
        <v>369</v>
      </c>
      <c r="B362" s="790"/>
      <c r="C362" s="790"/>
      <c r="D362" s="791"/>
      <c r="E362" s="620" t="s">
        <v>2</v>
      </c>
      <c r="F362" s="619">
        <v>1</v>
      </c>
    </row>
    <row r="363" spans="1:6" x14ac:dyDescent="0.25">
      <c r="A363" s="792" t="s">
        <v>370</v>
      </c>
      <c r="B363" s="793"/>
      <c r="C363" s="793"/>
      <c r="D363" s="794"/>
      <c r="E363" s="553" t="s">
        <v>2</v>
      </c>
      <c r="F363" s="551">
        <v>1</v>
      </c>
    </row>
    <row r="364" spans="1:6" x14ac:dyDescent="0.25">
      <c r="A364" s="795" t="s">
        <v>371</v>
      </c>
      <c r="B364" s="796"/>
      <c r="C364" s="796"/>
      <c r="D364" s="797"/>
      <c r="E364" s="553" t="s">
        <v>2</v>
      </c>
      <c r="F364" s="551">
        <v>1</v>
      </c>
    </row>
    <row r="365" spans="1:6" ht="15.75" thickBot="1" x14ac:dyDescent="0.3">
      <c r="A365" s="798" t="s">
        <v>372</v>
      </c>
      <c r="B365" s="799"/>
      <c r="C365" s="799"/>
      <c r="D365" s="800"/>
      <c r="E365" s="554" t="s">
        <v>2</v>
      </c>
      <c r="F365" s="552">
        <v>1</v>
      </c>
    </row>
    <row r="366" spans="1:6" ht="15.75" thickBot="1" x14ac:dyDescent="0.3">
      <c r="A366" s="561"/>
      <c r="B366" s="561"/>
      <c r="C366" s="561"/>
      <c r="D366" s="801" t="s">
        <v>244</v>
      </c>
      <c r="E366" s="803"/>
      <c r="F366" s="627">
        <f>SUM(F362:F365)</f>
        <v>4</v>
      </c>
    </row>
    <row r="367" spans="1:6" x14ac:dyDescent="0.25">
      <c r="D367" s="341" t="s">
        <v>339</v>
      </c>
    </row>
    <row r="368" spans="1:6" ht="15.75" thickBot="1" x14ac:dyDescent="0.3"/>
    <row r="369" spans="1:6" ht="15.75" thickBot="1" x14ac:dyDescent="0.3">
      <c r="A369" s="630" t="s">
        <v>242</v>
      </c>
      <c r="B369" s="631"/>
      <c r="C369" s="631"/>
      <c r="D369" s="632"/>
      <c r="E369" s="565">
        <v>1</v>
      </c>
    </row>
    <row r="370" spans="1:6" ht="15.75" thickBot="1" x14ac:dyDescent="0.3"/>
    <row r="371" spans="1:6" ht="15.75" thickBot="1" x14ac:dyDescent="0.3">
      <c r="A371" s="801" t="s">
        <v>436</v>
      </c>
      <c r="B371" s="802"/>
      <c r="C371" s="802"/>
      <c r="D371" s="803"/>
      <c r="E371" s="629">
        <f>+IF(AND(F362=1,F363=1,F364=1,F365=1,E369=4),1,IF(AND(F362=1,F363=1,F364=1,E369=3),1,IF(AND(F362=1,F363=1,E369=2),1,IF(AND(F362=1,E369=1),1,0))))</f>
        <v>1</v>
      </c>
    </row>
    <row r="372" spans="1:6" ht="15.75" thickBot="1" x14ac:dyDescent="0.3"/>
    <row r="373" spans="1:6" x14ac:dyDescent="0.25">
      <c r="A373" s="789" t="s">
        <v>373</v>
      </c>
      <c r="B373" s="790"/>
      <c r="C373" s="790"/>
      <c r="D373" s="791"/>
      <c r="E373" s="620" t="s">
        <v>2</v>
      </c>
      <c r="F373" s="619">
        <v>1</v>
      </c>
    </row>
    <row r="374" spans="1:6" x14ac:dyDescent="0.25">
      <c r="A374" s="792" t="s">
        <v>374</v>
      </c>
      <c r="B374" s="793"/>
      <c r="C374" s="793"/>
      <c r="D374" s="794"/>
      <c r="E374" s="553" t="s">
        <v>2</v>
      </c>
      <c r="F374" s="551">
        <v>1</v>
      </c>
    </row>
    <row r="375" spans="1:6" x14ac:dyDescent="0.25">
      <c r="A375" s="795" t="s">
        <v>375</v>
      </c>
      <c r="B375" s="796"/>
      <c r="C375" s="796"/>
      <c r="D375" s="797"/>
      <c r="E375" s="553" t="s">
        <v>2</v>
      </c>
      <c r="F375" s="551">
        <v>1</v>
      </c>
    </row>
    <row r="376" spans="1:6" ht="15.75" thickBot="1" x14ac:dyDescent="0.3">
      <c r="A376" s="798" t="s">
        <v>376</v>
      </c>
      <c r="B376" s="799"/>
      <c r="C376" s="799"/>
      <c r="D376" s="800"/>
      <c r="E376" s="554" t="s">
        <v>2</v>
      </c>
      <c r="F376" s="552">
        <v>1</v>
      </c>
    </row>
    <row r="377" spans="1:6" ht="15.75" thickBot="1" x14ac:dyDescent="0.3">
      <c r="A377" s="561"/>
      <c r="B377" s="561"/>
      <c r="C377" s="561"/>
      <c r="D377" s="801" t="s">
        <v>244</v>
      </c>
      <c r="E377" s="803"/>
      <c r="F377" s="627">
        <f>SUM(F373:F376)</f>
        <v>4</v>
      </c>
    </row>
    <row r="378" spans="1:6" ht="15.75" thickBot="1" x14ac:dyDescent="0.3">
      <c r="D378" s="341" t="s">
        <v>339</v>
      </c>
    </row>
    <row r="379" spans="1:6" ht="15.75" thickBot="1" x14ac:dyDescent="0.3">
      <c r="A379" s="630" t="s">
        <v>242</v>
      </c>
      <c r="B379" s="631"/>
      <c r="C379" s="631"/>
      <c r="D379" s="632"/>
      <c r="E379" s="565">
        <v>4</v>
      </c>
    </row>
    <row r="380" spans="1:6" ht="15.75" thickBot="1" x14ac:dyDescent="0.3"/>
    <row r="381" spans="1:6" ht="15.75" thickBot="1" x14ac:dyDescent="0.3">
      <c r="A381" s="801" t="s">
        <v>437</v>
      </c>
      <c r="B381" s="802"/>
      <c r="C381" s="802"/>
      <c r="D381" s="803"/>
      <c r="E381" s="629">
        <f>+IF(AND(F373=1,F374=1,F375=1,F376=1,E379=4),1,IF(AND(F373=1,F374=1,F375=1,E379=3),1,IF(AND(F373=1,F374=1,E379=2),1,IF(AND(F373=1,E379=1),1,0))))</f>
        <v>1</v>
      </c>
    </row>
    <row r="383" spans="1:6" hidden="1" x14ac:dyDescent="0.25">
      <c r="A383" s="789" t="s">
        <v>377</v>
      </c>
      <c r="B383" s="790"/>
      <c r="C383" s="790"/>
      <c r="D383" s="791"/>
      <c r="E383" s="620" t="s">
        <v>2</v>
      </c>
      <c r="F383" s="619">
        <v>1</v>
      </c>
    </row>
    <row r="384" spans="1:6" hidden="1" x14ac:dyDescent="0.25">
      <c r="A384" s="792" t="s">
        <v>378</v>
      </c>
      <c r="B384" s="793"/>
      <c r="C384" s="793"/>
      <c r="D384" s="794"/>
      <c r="E384" s="553" t="s">
        <v>2</v>
      </c>
      <c r="F384" s="551">
        <v>1</v>
      </c>
    </row>
    <row r="385" spans="1:6" hidden="1" x14ac:dyDescent="0.25">
      <c r="A385" s="795" t="s">
        <v>379</v>
      </c>
      <c r="B385" s="796"/>
      <c r="C385" s="796"/>
      <c r="D385" s="797"/>
      <c r="E385" s="553" t="s">
        <v>2</v>
      </c>
      <c r="F385" s="551">
        <v>1</v>
      </c>
    </row>
    <row r="386" spans="1:6" ht="15.75" hidden="1" thickBot="1" x14ac:dyDescent="0.3">
      <c r="A386" s="798" t="s">
        <v>380</v>
      </c>
      <c r="B386" s="799"/>
      <c r="C386" s="799"/>
      <c r="D386" s="800"/>
      <c r="E386" s="554" t="s">
        <v>2</v>
      </c>
      <c r="F386" s="552">
        <v>1</v>
      </c>
    </row>
    <row r="387" spans="1:6" ht="15.75" hidden="1" thickBot="1" x14ac:dyDescent="0.3">
      <c r="A387" s="561"/>
      <c r="B387" s="561"/>
      <c r="C387" s="561"/>
      <c r="D387" s="801" t="s">
        <v>244</v>
      </c>
      <c r="E387" s="803"/>
      <c r="F387" s="627">
        <f>SUM(F383:F386)</f>
        <v>4</v>
      </c>
    </row>
    <row r="388" spans="1:6" hidden="1" x14ac:dyDescent="0.25">
      <c r="D388" s="341" t="s">
        <v>339</v>
      </c>
    </row>
    <row r="389" spans="1:6" hidden="1" x14ac:dyDescent="0.25"/>
    <row r="390" spans="1:6" ht="15.75" hidden="1" thickBot="1" x14ac:dyDescent="0.3">
      <c r="A390" s="630" t="s">
        <v>242</v>
      </c>
      <c r="B390" s="631"/>
      <c r="C390" s="631"/>
      <c r="D390" s="632"/>
      <c r="E390" s="565">
        <v>1</v>
      </c>
    </row>
    <row r="391" spans="1:6" ht="12.75" hidden="1" customHeight="1" thickBot="1" x14ac:dyDescent="0.3"/>
    <row r="392" spans="1:6" ht="15.75" hidden="1" thickBot="1" x14ac:dyDescent="0.3">
      <c r="A392" s="801" t="s">
        <v>438</v>
      </c>
      <c r="B392" s="802"/>
      <c r="C392" s="802"/>
      <c r="D392" s="803"/>
      <c r="E392" s="629">
        <f>+IF(AND(F383=1,F384=1,F385=1,F386=1,E390=4),1,IF(AND(F383=1,F384=1,F385=1,E390=3),1,IF(AND(F383=1,F384=1,E390=2),1,IF(AND(F383=1,E390=1),1,0))))</f>
        <v>1</v>
      </c>
    </row>
    <row r="393" spans="1:6" ht="15.75" thickBot="1" x14ac:dyDescent="0.3"/>
    <row r="394" spans="1:6" x14ac:dyDescent="0.25">
      <c r="A394" s="789" t="s">
        <v>382</v>
      </c>
      <c r="B394" s="790"/>
      <c r="C394" s="790"/>
      <c r="D394" s="791"/>
      <c r="E394" s="620" t="s">
        <v>2</v>
      </c>
      <c r="F394" s="619">
        <v>1</v>
      </c>
    </row>
    <row r="395" spans="1:6" x14ac:dyDescent="0.25">
      <c r="A395" s="792" t="s">
        <v>383</v>
      </c>
      <c r="B395" s="793"/>
      <c r="C395" s="793"/>
      <c r="D395" s="794"/>
      <c r="E395" s="553" t="s">
        <v>2</v>
      </c>
      <c r="F395" s="551">
        <v>1</v>
      </c>
    </row>
    <row r="396" spans="1:6" x14ac:dyDescent="0.25">
      <c r="A396" s="795" t="s">
        <v>384</v>
      </c>
      <c r="B396" s="796"/>
      <c r="C396" s="796"/>
      <c r="D396" s="797"/>
      <c r="E396" s="553" t="s">
        <v>2</v>
      </c>
      <c r="F396" s="551">
        <v>1</v>
      </c>
    </row>
    <row r="397" spans="1:6" ht="15.75" thickBot="1" x14ac:dyDescent="0.3">
      <c r="A397" s="798" t="s">
        <v>385</v>
      </c>
      <c r="B397" s="799"/>
      <c r="C397" s="799"/>
      <c r="D397" s="800"/>
      <c r="E397" s="554" t="s">
        <v>2</v>
      </c>
      <c r="F397" s="552">
        <v>1</v>
      </c>
    </row>
    <row r="398" spans="1:6" ht="15.75" thickBot="1" x14ac:dyDescent="0.3">
      <c r="A398" s="561"/>
      <c r="B398" s="561"/>
      <c r="C398" s="561"/>
      <c r="D398" s="801" t="s">
        <v>244</v>
      </c>
      <c r="E398" s="803"/>
      <c r="F398" s="627">
        <f>SUM(F394:F397)</f>
        <v>4</v>
      </c>
    </row>
    <row r="399" spans="1:6" ht="15.75" thickBot="1" x14ac:dyDescent="0.3">
      <c r="D399" s="341" t="s">
        <v>339</v>
      </c>
    </row>
    <row r="400" spans="1:6" ht="15.75" thickBot="1" x14ac:dyDescent="0.3">
      <c r="A400" s="630" t="s">
        <v>242</v>
      </c>
      <c r="B400" s="631"/>
      <c r="C400" s="631"/>
      <c r="D400" s="632"/>
      <c r="E400" s="565">
        <v>4</v>
      </c>
    </row>
    <row r="401" spans="1:18" ht="15.75" thickBot="1" x14ac:dyDescent="0.3"/>
    <row r="402" spans="1:18" ht="15.75" thickBot="1" x14ac:dyDescent="0.3">
      <c r="A402" s="801" t="s">
        <v>381</v>
      </c>
      <c r="B402" s="802"/>
      <c r="C402" s="802"/>
      <c r="D402" s="803"/>
      <c r="E402" s="629">
        <f>+IF(AND(F394=1,F395=1,F396=1,F397=1,E400=4),1,IF(AND(F394=1,F395=1,F396=1,E400=3),1,IF(AND(F394=1,F395=1,E400=2),1,IF(AND(F394=1,E400=1),1,0))))</f>
        <v>1</v>
      </c>
    </row>
    <row r="403" spans="1:18" ht="15.75" thickBot="1" x14ac:dyDescent="0.3"/>
    <row r="404" spans="1:18" x14ac:dyDescent="0.25">
      <c r="A404" s="789" t="s">
        <v>387</v>
      </c>
      <c r="B404" s="790"/>
      <c r="C404" s="790"/>
      <c r="D404" s="791"/>
      <c r="E404" s="620" t="s">
        <v>2</v>
      </c>
      <c r="F404" s="619">
        <v>1</v>
      </c>
    </row>
    <row r="405" spans="1:18" x14ac:dyDescent="0.25">
      <c r="A405" s="792" t="s">
        <v>388</v>
      </c>
      <c r="B405" s="793"/>
      <c r="C405" s="793"/>
      <c r="D405" s="794"/>
      <c r="E405" s="553" t="s">
        <v>2</v>
      </c>
      <c r="F405" s="551">
        <v>1</v>
      </c>
    </row>
    <row r="406" spans="1:18" x14ac:dyDescent="0.25">
      <c r="A406" s="795" t="s">
        <v>389</v>
      </c>
      <c r="B406" s="796"/>
      <c r="C406" s="796"/>
      <c r="D406" s="797"/>
      <c r="E406" s="553" t="s">
        <v>2</v>
      </c>
      <c r="F406" s="551">
        <v>1</v>
      </c>
    </row>
    <row r="407" spans="1:18" ht="15.75" thickBot="1" x14ac:dyDescent="0.3">
      <c r="A407" s="798" t="s">
        <v>390</v>
      </c>
      <c r="B407" s="799"/>
      <c r="C407" s="799"/>
      <c r="D407" s="800"/>
      <c r="E407" s="554" t="s">
        <v>2</v>
      </c>
      <c r="F407" s="552">
        <v>1</v>
      </c>
    </row>
    <row r="408" spans="1:18" ht="15.75" thickBot="1" x14ac:dyDescent="0.3">
      <c r="A408" s="561"/>
      <c r="B408" s="561"/>
      <c r="C408" s="561"/>
      <c r="D408" s="801" t="s">
        <v>244</v>
      </c>
      <c r="E408" s="803"/>
      <c r="F408" s="627">
        <f>SUM(F404:F407)</f>
        <v>4</v>
      </c>
    </row>
    <row r="409" spans="1:18" x14ac:dyDescent="0.25">
      <c r="D409" s="341" t="s">
        <v>339</v>
      </c>
    </row>
    <row r="410" spans="1:18" ht="15.75" thickBot="1" x14ac:dyDescent="0.3"/>
    <row r="411" spans="1:18" ht="15.75" thickBot="1" x14ac:dyDescent="0.3">
      <c r="A411" s="630" t="s">
        <v>242</v>
      </c>
      <c r="B411" s="631"/>
      <c r="C411" s="631"/>
      <c r="D411" s="632"/>
      <c r="E411" s="565">
        <v>1</v>
      </c>
    </row>
    <row r="412" spans="1:18" ht="15.75" thickBot="1" x14ac:dyDescent="0.3"/>
    <row r="413" spans="1:18" ht="15.75" thickBot="1" x14ac:dyDescent="0.3">
      <c r="A413" s="801" t="s">
        <v>386</v>
      </c>
      <c r="B413" s="802"/>
      <c r="C413" s="802"/>
      <c r="D413" s="803"/>
      <c r="E413" s="629">
        <f>+IF(AND(F404=1,F405=1,F406=1,F407=1,E411=4),1,IF(AND(F404=1,F405=1,F406=1,E411=3),1,IF(AND(F404=1,F405=1,E411=2),1,IF(AND(F404=1,E411=1),1,0))))</f>
        <v>1</v>
      </c>
    </row>
    <row r="415" spans="1:18" ht="15.75" thickBot="1" x14ac:dyDescent="0.3"/>
    <row r="416" spans="1:18" ht="15.75" thickBot="1" x14ac:dyDescent="0.3">
      <c r="A416" s="345" t="s">
        <v>174</v>
      </c>
      <c r="B416" s="346"/>
      <c r="C416" s="346"/>
      <c r="D416" s="346"/>
      <c r="E416" s="387"/>
      <c r="F416" s="346"/>
      <c r="G416" s="346"/>
      <c r="H416" s="346"/>
      <c r="I416" s="346"/>
      <c r="J416" s="346"/>
      <c r="K416" s="641" t="s">
        <v>1</v>
      </c>
      <c r="L416" s="636" t="s">
        <v>169</v>
      </c>
      <c r="M416" s="669" t="s">
        <v>1</v>
      </c>
      <c r="N416" s="669" t="s">
        <v>168</v>
      </c>
      <c r="O416" s="669" t="s">
        <v>170</v>
      </c>
      <c r="P416" s="451" t="s">
        <v>167</v>
      </c>
      <c r="Q416" s="748" t="s">
        <v>173</v>
      </c>
      <c r="R416" s="756"/>
    </row>
    <row r="417" spans="1:36" x14ac:dyDescent="0.25">
      <c r="A417" s="348"/>
      <c r="B417" s="349"/>
      <c r="C417" s="349"/>
      <c r="D417" s="349"/>
      <c r="E417" s="527" t="s">
        <v>357</v>
      </c>
      <c r="F417" s="392" t="s">
        <v>254</v>
      </c>
      <c r="G417" s="395"/>
      <c r="H417" s="396"/>
      <c r="I417" s="397"/>
      <c r="J417" s="415"/>
      <c r="K417" s="640" t="s">
        <v>2</v>
      </c>
      <c r="L417" s="633">
        <v>5</v>
      </c>
      <c r="M417" s="657">
        <f>$E$296</f>
        <v>1</v>
      </c>
      <c r="N417" s="492">
        <f>+L417*M417</f>
        <v>5</v>
      </c>
      <c r="O417" s="446">
        <v>1</v>
      </c>
      <c r="P417" s="447">
        <f>+L417*O417</f>
        <v>5</v>
      </c>
      <c r="Q417" s="349"/>
      <c r="R417" s="351"/>
    </row>
    <row r="418" spans="1:36" x14ac:dyDescent="0.25">
      <c r="A418" s="348"/>
      <c r="B418" s="349"/>
      <c r="C418" s="349"/>
      <c r="D418" s="349"/>
      <c r="E418" s="528" t="s">
        <v>340</v>
      </c>
      <c r="F418" s="752" t="s">
        <v>249</v>
      </c>
      <c r="G418" s="753"/>
      <c r="H418" s="753"/>
      <c r="I418" s="754"/>
      <c r="J418" s="416"/>
      <c r="K418" s="637" t="s">
        <v>2</v>
      </c>
      <c r="L418" s="634">
        <v>1</v>
      </c>
      <c r="M418" s="658">
        <f>$E$306</f>
        <v>1</v>
      </c>
      <c r="N418" s="493">
        <f t="shared" ref="N418:N427" si="23">+L418*M418</f>
        <v>1</v>
      </c>
      <c r="O418" s="368">
        <v>1</v>
      </c>
      <c r="P418" s="421">
        <f t="shared" ref="P418:P427" si="24">+L418*O418</f>
        <v>1</v>
      </c>
      <c r="Q418" s="349"/>
      <c r="R418" s="351"/>
    </row>
    <row r="419" spans="1:36" x14ac:dyDescent="0.25">
      <c r="A419" s="348"/>
      <c r="B419" s="349"/>
      <c r="C419" s="349"/>
      <c r="D419" s="349"/>
      <c r="E419" s="527" t="s">
        <v>341</v>
      </c>
      <c r="F419" s="392" t="s">
        <v>255</v>
      </c>
      <c r="G419" s="395"/>
      <c r="H419" s="396"/>
      <c r="I419" s="397"/>
      <c r="J419" s="415"/>
      <c r="K419" s="637" t="s">
        <v>2</v>
      </c>
      <c r="L419" s="634">
        <v>4</v>
      </c>
      <c r="M419" s="658">
        <f>$E$317</f>
        <v>1</v>
      </c>
      <c r="N419" s="493">
        <f t="shared" si="23"/>
        <v>4</v>
      </c>
      <c r="O419" s="368">
        <v>1</v>
      </c>
      <c r="P419" s="421">
        <f t="shared" si="24"/>
        <v>4</v>
      </c>
      <c r="Q419" s="349"/>
      <c r="R419" s="351"/>
    </row>
    <row r="420" spans="1:36" x14ac:dyDescent="0.25">
      <c r="A420" s="352"/>
      <c r="B420" s="349"/>
      <c r="C420" s="349"/>
      <c r="D420" s="349"/>
      <c r="E420" s="528" t="s">
        <v>344</v>
      </c>
      <c r="F420" s="752" t="s">
        <v>117</v>
      </c>
      <c r="G420" s="753"/>
      <c r="H420" s="753"/>
      <c r="I420" s="754"/>
      <c r="J420" s="416"/>
      <c r="K420" s="637" t="s">
        <v>2</v>
      </c>
      <c r="L420" s="634">
        <v>5</v>
      </c>
      <c r="M420" s="658">
        <f>$E$327</f>
        <v>1</v>
      </c>
      <c r="N420" s="493">
        <f t="shared" si="23"/>
        <v>5</v>
      </c>
      <c r="O420" s="368">
        <v>1</v>
      </c>
      <c r="P420" s="421">
        <f t="shared" si="24"/>
        <v>5</v>
      </c>
      <c r="Q420" s="349"/>
      <c r="R420" s="351"/>
    </row>
    <row r="421" spans="1:36" x14ac:dyDescent="0.25">
      <c r="A421" s="352"/>
      <c r="B421" s="349"/>
      <c r="C421" s="349"/>
      <c r="D421" s="349"/>
      <c r="E421" s="527" t="s">
        <v>342</v>
      </c>
      <c r="F421" s="392" t="s">
        <v>144</v>
      </c>
      <c r="G421" s="395"/>
      <c r="H421" s="396"/>
      <c r="I421" s="397"/>
      <c r="J421" s="415"/>
      <c r="K421" s="637" t="s">
        <v>2</v>
      </c>
      <c r="L421" s="634">
        <v>3</v>
      </c>
      <c r="M421" s="658">
        <f>$E$338</f>
        <v>1</v>
      </c>
      <c r="N421" s="493">
        <f t="shared" si="23"/>
        <v>3</v>
      </c>
      <c r="O421" s="368">
        <v>1</v>
      </c>
      <c r="P421" s="421">
        <f t="shared" si="24"/>
        <v>3</v>
      </c>
      <c r="Q421" s="349"/>
      <c r="R421" s="351"/>
    </row>
    <row r="422" spans="1:36" x14ac:dyDescent="0.25">
      <c r="A422" s="352"/>
      <c r="B422" s="349"/>
      <c r="C422" s="349"/>
      <c r="D422" s="349"/>
      <c r="E422" s="528" t="s">
        <v>343</v>
      </c>
      <c r="F422" s="752" t="s">
        <v>119</v>
      </c>
      <c r="G422" s="753"/>
      <c r="H422" s="753"/>
      <c r="I422" s="754"/>
      <c r="J422" s="416"/>
      <c r="K422" s="637" t="s">
        <v>2</v>
      </c>
      <c r="L422" s="634">
        <v>3</v>
      </c>
      <c r="M422" s="658">
        <f>$E$348</f>
        <v>1</v>
      </c>
      <c r="N422" s="493">
        <f t="shared" si="23"/>
        <v>3</v>
      </c>
      <c r="O422" s="368">
        <v>1</v>
      </c>
      <c r="P422" s="421">
        <f t="shared" si="24"/>
        <v>3</v>
      </c>
      <c r="Q422" s="787" t="s">
        <v>173</v>
      </c>
      <c r="R422" s="788"/>
    </row>
    <row r="423" spans="1:36" x14ac:dyDescent="0.25">
      <c r="A423" s="352"/>
      <c r="B423" s="349"/>
      <c r="C423" s="349"/>
      <c r="D423" s="349"/>
      <c r="E423" s="527" t="s">
        <v>345</v>
      </c>
      <c r="F423" s="392" t="s">
        <v>264</v>
      </c>
      <c r="G423" s="395"/>
      <c r="H423" s="396"/>
      <c r="I423" s="397"/>
      <c r="J423" s="415"/>
      <c r="K423" s="637" t="s">
        <v>2</v>
      </c>
      <c r="L423" s="634">
        <v>3</v>
      </c>
      <c r="M423" s="658">
        <f>$E$371</f>
        <v>1</v>
      </c>
      <c r="N423" s="493">
        <f t="shared" si="23"/>
        <v>3</v>
      </c>
      <c r="O423" s="368">
        <v>1</v>
      </c>
      <c r="P423" s="421">
        <f t="shared" si="24"/>
        <v>3</v>
      </c>
      <c r="Q423" s="635">
        <f>+N428/P428*10</f>
        <v>10</v>
      </c>
      <c r="R423" s="569" t="str">
        <f>+IF(Q423&lt;7,"INACEPTABLE","ACEPTABLE")</f>
        <v>ACEPTABLE</v>
      </c>
    </row>
    <row r="424" spans="1:36" x14ac:dyDescent="0.25">
      <c r="A424" s="352"/>
      <c r="B424" s="349"/>
      <c r="C424" s="349"/>
      <c r="D424" s="349"/>
      <c r="E424" s="528" t="s">
        <v>346</v>
      </c>
      <c r="F424" s="752" t="s">
        <v>262</v>
      </c>
      <c r="G424" s="753"/>
      <c r="H424" s="753"/>
      <c r="I424" s="754"/>
      <c r="J424" s="416"/>
      <c r="K424" s="637" t="s">
        <v>2</v>
      </c>
      <c r="L424" s="634">
        <v>3</v>
      </c>
      <c r="M424" s="658">
        <f>$E$359</f>
        <v>1</v>
      </c>
      <c r="N424" s="493"/>
      <c r="O424" s="368"/>
      <c r="P424" s="421"/>
      <c r="Q424" s="390"/>
      <c r="R424" s="566"/>
    </row>
    <row r="425" spans="1:36" x14ac:dyDescent="0.25">
      <c r="A425" s="352"/>
      <c r="B425" s="349"/>
      <c r="C425" s="349"/>
      <c r="D425" s="349"/>
      <c r="E425" s="527" t="s">
        <v>347</v>
      </c>
      <c r="F425" s="392" t="s">
        <v>145</v>
      </c>
      <c r="G425" s="395"/>
      <c r="H425" s="396"/>
      <c r="I425" s="397"/>
      <c r="J425" s="415"/>
      <c r="K425" s="637" t="s">
        <v>2</v>
      </c>
      <c r="L425" s="634">
        <v>3</v>
      </c>
      <c r="M425" s="658">
        <f>$E$381</f>
        <v>1</v>
      </c>
      <c r="N425" s="493">
        <f t="shared" si="23"/>
        <v>3</v>
      </c>
      <c r="O425" s="368">
        <v>1</v>
      </c>
      <c r="P425" s="421">
        <f t="shared" si="24"/>
        <v>3</v>
      </c>
      <c r="Q425" s="349"/>
      <c r="R425" s="351"/>
    </row>
    <row r="426" spans="1:36" x14ac:dyDescent="0.25">
      <c r="A426" s="352"/>
      <c r="B426" s="349"/>
      <c r="C426" s="349"/>
      <c r="D426" s="349"/>
      <c r="E426" s="528" t="s">
        <v>348</v>
      </c>
      <c r="F426" s="679" t="s">
        <v>124</v>
      </c>
      <c r="G426" s="680"/>
      <c r="H426" s="681"/>
      <c r="I426" s="682"/>
      <c r="J426" s="416"/>
      <c r="K426" s="637" t="s">
        <v>2</v>
      </c>
      <c r="L426" s="634">
        <v>5</v>
      </c>
      <c r="M426" s="658">
        <f>$E$402</f>
        <v>1</v>
      </c>
      <c r="N426" s="493">
        <f t="shared" si="23"/>
        <v>5</v>
      </c>
      <c r="O426" s="368">
        <v>1</v>
      </c>
      <c r="P426" s="421">
        <f t="shared" si="24"/>
        <v>5</v>
      </c>
      <c r="Q426" s="349"/>
      <c r="R426" s="351"/>
    </row>
    <row r="427" spans="1:36" x14ac:dyDescent="0.25">
      <c r="A427" s="352"/>
      <c r="B427" s="349"/>
      <c r="C427" s="349"/>
      <c r="D427" s="349"/>
      <c r="E427" s="527" t="s">
        <v>349</v>
      </c>
      <c r="F427" s="811" t="s">
        <v>125</v>
      </c>
      <c r="G427" s="812"/>
      <c r="H427" s="812"/>
      <c r="I427" s="813"/>
      <c r="J427" s="415"/>
      <c r="K427" s="637" t="s">
        <v>2</v>
      </c>
      <c r="L427" s="634">
        <v>3</v>
      </c>
      <c r="M427" s="658">
        <f>$E$413</f>
        <v>1</v>
      </c>
      <c r="N427" s="493">
        <f t="shared" si="23"/>
        <v>3</v>
      </c>
      <c r="O427" s="368">
        <v>1</v>
      </c>
      <c r="P427" s="421">
        <f t="shared" si="24"/>
        <v>3</v>
      </c>
      <c r="Q427" s="349"/>
      <c r="R427" s="351"/>
    </row>
    <row r="428" spans="1:36" ht="15.75" thickBot="1" x14ac:dyDescent="0.3">
      <c r="A428" s="353"/>
      <c r="B428" s="354"/>
      <c r="C428" s="354"/>
      <c r="D428" s="354"/>
      <c r="E428" s="354"/>
      <c r="F428" s="354"/>
      <c r="G428" s="354"/>
      <c r="H428" s="354"/>
      <c r="I428" s="354"/>
      <c r="J428" s="354"/>
      <c r="K428" s="638"/>
      <c r="L428" s="639"/>
      <c r="M428" s="668" t="s">
        <v>171</v>
      </c>
      <c r="N428" s="429">
        <f>SUM(N417:N427)</f>
        <v>35</v>
      </c>
      <c r="O428" s="668" t="s">
        <v>172</v>
      </c>
      <c r="P428" s="430">
        <f>SUM(P417:P427)</f>
        <v>35</v>
      </c>
      <c r="Q428" s="354"/>
      <c r="R428" s="355"/>
    </row>
    <row r="429" spans="1:36" ht="15.75" thickBot="1" x14ac:dyDescent="0.3">
      <c r="S429" s="361"/>
      <c r="T429" s="361"/>
      <c r="U429" s="361"/>
      <c r="V429" s="361"/>
      <c r="W429" s="361"/>
      <c r="X429" s="361"/>
      <c r="Y429" s="361"/>
    </row>
    <row r="430" spans="1:36" ht="18.75" thickBot="1" x14ac:dyDescent="0.4">
      <c r="A430" s="345" t="s">
        <v>401</v>
      </c>
      <c r="B430" s="346"/>
      <c r="C430" s="346"/>
      <c r="D430" s="346"/>
      <c r="E430" s="387"/>
      <c r="F430" s="346"/>
      <c r="G430" s="346"/>
      <c r="H430" s="346"/>
      <c r="I430" s="346"/>
      <c r="J430" s="346"/>
      <c r="K430" s="677" t="s">
        <v>1</v>
      </c>
      <c r="L430" s="661" t="s">
        <v>169</v>
      </c>
      <c r="M430" s="669" t="s">
        <v>1</v>
      </c>
      <c r="N430" s="669" t="s">
        <v>168</v>
      </c>
      <c r="O430" s="669" t="s">
        <v>170</v>
      </c>
      <c r="P430" s="451" t="s">
        <v>167</v>
      </c>
      <c r="Q430" s="747" t="s">
        <v>272</v>
      </c>
      <c r="R430" s="756"/>
      <c r="S430" s="758"/>
      <c r="T430" s="758"/>
      <c r="U430" s="758"/>
      <c r="V430" s="662"/>
      <c r="W430" s="662"/>
      <c r="X430" s="662"/>
      <c r="Y430" s="662"/>
      <c r="AD430" s="383"/>
      <c r="AE430" s="383"/>
      <c r="AF430" s="383"/>
      <c r="AG430" s="383"/>
      <c r="AH430" s="383"/>
      <c r="AI430" s="383"/>
      <c r="AJ430" s="383"/>
    </row>
    <row r="431" spans="1:36" x14ac:dyDescent="0.25">
      <c r="A431" s="348"/>
      <c r="B431" s="349"/>
      <c r="C431" s="349"/>
      <c r="D431" s="349"/>
      <c r="E431" s="393" t="s">
        <v>147</v>
      </c>
      <c r="F431" s="392" t="s">
        <v>113</v>
      </c>
      <c r="G431" s="395"/>
      <c r="H431" s="396"/>
      <c r="I431" s="397"/>
      <c r="J431" s="415"/>
      <c r="K431" s="433" t="s">
        <v>2</v>
      </c>
      <c r="L431" s="444">
        <v>4</v>
      </c>
      <c r="M431" s="445">
        <v>1</v>
      </c>
      <c r="N431" s="446">
        <f>+L431*M431</f>
        <v>4</v>
      </c>
      <c r="O431" s="446">
        <v>1</v>
      </c>
      <c r="P431" s="447">
        <f>+L431*O431</f>
        <v>4</v>
      </c>
      <c r="Q431" s="422"/>
      <c r="R431" s="434"/>
      <c r="S431" s="410"/>
      <c r="T431" s="642"/>
      <c r="U431" s="410"/>
      <c r="V431" s="757"/>
      <c r="W431" s="757"/>
      <c r="X431" s="757"/>
      <c r="Y431" s="757"/>
      <c r="AD431" s="383"/>
      <c r="AE431" s="383"/>
      <c r="AF431" s="383"/>
      <c r="AG431" s="383"/>
      <c r="AH431" s="383"/>
      <c r="AI431" s="383"/>
      <c r="AJ431" s="383"/>
    </row>
    <row r="432" spans="1:36" x14ac:dyDescent="0.25">
      <c r="A432" s="348"/>
      <c r="B432" s="349"/>
      <c r="C432" s="349"/>
      <c r="D432" s="349"/>
      <c r="E432" s="394" t="s">
        <v>148</v>
      </c>
      <c r="F432" s="752" t="s">
        <v>116</v>
      </c>
      <c r="G432" s="753"/>
      <c r="H432" s="753"/>
      <c r="I432" s="754"/>
      <c r="J432" s="416"/>
      <c r="K432" s="433" t="s">
        <v>2</v>
      </c>
      <c r="L432" s="428">
        <v>2</v>
      </c>
      <c r="M432" s="391">
        <v>0</v>
      </c>
      <c r="N432" s="368">
        <f t="shared" ref="N432:N436" si="25">+L432*M432</f>
        <v>0</v>
      </c>
      <c r="O432" s="368">
        <v>1</v>
      </c>
      <c r="P432" s="421">
        <f t="shared" ref="P432:P436" si="26">+L432*O432</f>
        <v>2</v>
      </c>
      <c r="Q432" s="422"/>
      <c r="R432" s="434"/>
      <c r="S432" s="410"/>
      <c r="T432" s="642"/>
      <c r="U432" s="410"/>
      <c r="V432" s="757"/>
      <c r="W432" s="757"/>
      <c r="X432" s="757"/>
      <c r="Y432" s="757"/>
      <c r="AD432" s="383"/>
      <c r="AE432" s="383"/>
      <c r="AF432" s="383"/>
      <c r="AG432" s="383"/>
      <c r="AH432" s="383"/>
      <c r="AI432" s="383"/>
      <c r="AJ432" s="383"/>
    </row>
    <row r="433" spans="1:36" x14ac:dyDescent="0.25">
      <c r="A433" s="348"/>
      <c r="B433" s="349"/>
      <c r="C433" s="349"/>
      <c r="D433" s="349"/>
      <c r="E433" s="393" t="s">
        <v>149</v>
      </c>
      <c r="F433" s="392" t="s">
        <v>118</v>
      </c>
      <c r="G433" s="395"/>
      <c r="H433" s="396"/>
      <c r="I433" s="397"/>
      <c r="J433" s="415"/>
      <c r="K433" s="433" t="s">
        <v>2</v>
      </c>
      <c r="L433" s="428">
        <v>3</v>
      </c>
      <c r="M433" s="391">
        <v>1</v>
      </c>
      <c r="N433" s="368">
        <f t="shared" si="25"/>
        <v>3</v>
      </c>
      <c r="O433" s="368">
        <v>1</v>
      </c>
      <c r="P433" s="421">
        <f t="shared" si="26"/>
        <v>3</v>
      </c>
      <c r="Q433" s="422"/>
      <c r="R433" s="434"/>
      <c r="S433" s="410"/>
      <c r="T433" s="642"/>
      <c r="U433" s="410"/>
      <c r="V433" s="757"/>
      <c r="W433" s="757"/>
      <c r="X433" s="757"/>
      <c r="Y433" s="757"/>
      <c r="AD433" s="383"/>
      <c r="AE433" s="383"/>
      <c r="AF433" s="383"/>
      <c r="AG433" s="383"/>
      <c r="AH433" s="383"/>
      <c r="AI433" s="383"/>
      <c r="AJ433" s="383"/>
    </row>
    <row r="434" spans="1:36" x14ac:dyDescent="0.25">
      <c r="A434" s="352"/>
      <c r="B434" s="349"/>
      <c r="C434" s="349"/>
      <c r="D434" s="349"/>
      <c r="E434" s="394" t="s">
        <v>150</v>
      </c>
      <c r="F434" s="752" t="s">
        <v>139</v>
      </c>
      <c r="G434" s="753"/>
      <c r="H434" s="753"/>
      <c r="I434" s="754"/>
      <c r="J434" s="416"/>
      <c r="K434" s="433" t="s">
        <v>2</v>
      </c>
      <c r="L434" s="428">
        <v>3</v>
      </c>
      <c r="M434" s="391">
        <v>1</v>
      </c>
      <c r="N434" s="368">
        <f t="shared" si="25"/>
        <v>3</v>
      </c>
      <c r="O434" s="368">
        <v>1</v>
      </c>
      <c r="P434" s="421">
        <f t="shared" si="26"/>
        <v>3</v>
      </c>
      <c r="Q434" s="422"/>
      <c r="R434" s="434"/>
      <c r="S434" s="410"/>
      <c r="T434" s="642"/>
      <c r="U434" s="410"/>
      <c r="V434" s="757"/>
      <c r="W434" s="757"/>
      <c r="X434" s="757"/>
      <c r="Y434" s="757"/>
    </row>
    <row r="435" spans="1:36" x14ac:dyDescent="0.25">
      <c r="A435" s="352"/>
      <c r="B435" s="349"/>
      <c r="C435" s="349"/>
      <c r="D435" s="349"/>
      <c r="E435" s="393" t="s">
        <v>151</v>
      </c>
      <c r="F435" s="392" t="s">
        <v>310</v>
      </c>
      <c r="G435" s="395"/>
      <c r="H435" s="396"/>
      <c r="I435" s="397"/>
      <c r="J435" s="415"/>
      <c r="K435" s="433" t="s">
        <v>2</v>
      </c>
      <c r="L435" s="428">
        <v>3</v>
      </c>
      <c r="M435" s="391">
        <v>1</v>
      </c>
      <c r="N435" s="368">
        <f t="shared" si="25"/>
        <v>3</v>
      </c>
      <c r="O435" s="368">
        <v>1</v>
      </c>
      <c r="P435" s="421">
        <f t="shared" si="26"/>
        <v>3</v>
      </c>
      <c r="Q435" s="422"/>
      <c r="R435" s="434"/>
      <c r="S435" s="410"/>
      <c r="T435" s="642"/>
      <c r="U435" s="410"/>
      <c r="V435" s="757"/>
      <c r="W435" s="757"/>
      <c r="X435" s="757"/>
      <c r="Y435" s="757"/>
    </row>
    <row r="436" spans="1:36" x14ac:dyDescent="0.25">
      <c r="A436" s="352"/>
      <c r="B436" s="349"/>
      <c r="C436" s="349"/>
      <c r="D436" s="349"/>
      <c r="E436" s="394" t="s">
        <v>152</v>
      </c>
      <c r="F436" s="752" t="s">
        <v>140</v>
      </c>
      <c r="G436" s="753"/>
      <c r="H436" s="753"/>
      <c r="I436" s="754"/>
      <c r="J436" s="416"/>
      <c r="K436" s="433" t="s">
        <v>2</v>
      </c>
      <c r="L436" s="428">
        <v>1</v>
      </c>
      <c r="M436" s="391">
        <v>1</v>
      </c>
      <c r="N436" s="368">
        <f t="shared" si="25"/>
        <v>1</v>
      </c>
      <c r="O436" s="368">
        <v>1</v>
      </c>
      <c r="P436" s="421">
        <f t="shared" si="26"/>
        <v>1</v>
      </c>
      <c r="Q436" s="435">
        <f>+N437/P437*10</f>
        <v>8.75</v>
      </c>
      <c r="R436" s="436" t="str">
        <f>+IF(Q436&lt;7,"INACEPTABLE","ACEPTABLE")</f>
        <v>ACEPTABLE</v>
      </c>
    </row>
    <row r="437" spans="1:36" ht="15.75" thickBot="1" x14ac:dyDescent="0.3">
      <c r="A437" s="353"/>
      <c r="B437" s="354"/>
      <c r="C437" s="354"/>
      <c r="D437" s="354"/>
      <c r="E437" s="354"/>
      <c r="F437" s="388"/>
      <c r="G437" s="354"/>
      <c r="H437" s="354"/>
      <c r="I437" s="354"/>
      <c r="J437" s="354"/>
      <c r="K437" s="354"/>
      <c r="L437" s="423"/>
      <c r="M437" s="668" t="s">
        <v>171</v>
      </c>
      <c r="N437" s="429">
        <f>SUM(N431:N436)</f>
        <v>14</v>
      </c>
      <c r="O437" s="668" t="s">
        <v>172</v>
      </c>
      <c r="P437" s="430">
        <f>SUM(P431:P436)</f>
        <v>16</v>
      </c>
      <c r="Q437" s="423"/>
      <c r="R437" s="426"/>
    </row>
    <row r="438" spans="1:36" ht="15.75" thickBot="1" x14ac:dyDescent="0.3"/>
    <row r="439" spans="1:36" ht="18.75" thickBot="1" x14ac:dyDescent="0.4">
      <c r="A439" s="345" t="s">
        <v>402</v>
      </c>
      <c r="B439" s="346"/>
      <c r="C439" s="346"/>
      <c r="D439" s="346"/>
      <c r="E439" s="387"/>
      <c r="F439" s="346"/>
      <c r="G439" s="346"/>
      <c r="H439" s="346"/>
      <c r="I439" s="346"/>
      <c r="J439" s="346"/>
      <c r="K439" s="677" t="s">
        <v>1</v>
      </c>
      <c r="L439" s="661" t="s">
        <v>169</v>
      </c>
      <c r="M439" s="669" t="s">
        <v>1</v>
      </c>
      <c r="N439" s="669" t="s">
        <v>168</v>
      </c>
      <c r="O439" s="669" t="s">
        <v>170</v>
      </c>
      <c r="P439" s="451" t="s">
        <v>167</v>
      </c>
      <c r="Q439" s="747" t="s">
        <v>272</v>
      </c>
      <c r="R439" s="756"/>
      <c r="S439" s="758"/>
      <c r="T439" s="758"/>
      <c r="U439" s="758"/>
      <c r="V439" s="662"/>
      <c r="W439" s="662"/>
      <c r="X439" s="662"/>
      <c r="Y439" s="662"/>
      <c r="AD439" s="383"/>
      <c r="AE439" s="383"/>
      <c r="AF439" s="383"/>
      <c r="AG439" s="383"/>
      <c r="AH439" s="383"/>
      <c r="AI439" s="383"/>
      <c r="AJ439" s="383"/>
    </row>
    <row r="440" spans="1:36" x14ac:dyDescent="0.25">
      <c r="A440" s="348"/>
      <c r="B440" s="349"/>
      <c r="C440" s="349"/>
      <c r="D440" s="349"/>
      <c r="E440" s="393" t="s">
        <v>147</v>
      </c>
      <c r="F440" s="392" t="s">
        <v>113</v>
      </c>
      <c r="G440" s="395"/>
      <c r="H440" s="396"/>
      <c r="I440" s="397"/>
      <c r="J440" s="415"/>
      <c r="K440" s="433" t="s">
        <v>2</v>
      </c>
      <c r="L440" s="444">
        <v>4</v>
      </c>
      <c r="M440" s="445">
        <v>1</v>
      </c>
      <c r="N440" s="446">
        <f>+L440*M440</f>
        <v>4</v>
      </c>
      <c r="O440" s="446">
        <v>1</v>
      </c>
      <c r="P440" s="447">
        <f>+L440*O440</f>
        <v>4</v>
      </c>
      <c r="Q440" s="422"/>
      <c r="R440" s="434"/>
      <c r="S440" s="410"/>
      <c r="T440" s="642"/>
      <c r="U440" s="410"/>
      <c r="V440" s="757"/>
      <c r="W440" s="757"/>
      <c r="X440" s="757"/>
      <c r="Y440" s="757"/>
      <c r="AD440" s="383"/>
      <c r="AE440" s="383"/>
      <c r="AF440" s="383"/>
      <c r="AG440" s="383"/>
      <c r="AH440" s="383"/>
      <c r="AI440" s="383"/>
      <c r="AJ440" s="383"/>
    </row>
    <row r="441" spans="1:36" x14ac:dyDescent="0.25">
      <c r="A441" s="348"/>
      <c r="B441" s="349"/>
      <c r="C441" s="349"/>
      <c r="D441" s="349"/>
      <c r="E441" s="394" t="s">
        <v>148</v>
      </c>
      <c r="F441" s="752" t="s">
        <v>116</v>
      </c>
      <c r="G441" s="753"/>
      <c r="H441" s="753"/>
      <c r="I441" s="754"/>
      <c r="J441" s="416"/>
      <c r="K441" s="433" t="s">
        <v>2</v>
      </c>
      <c r="L441" s="428">
        <v>2</v>
      </c>
      <c r="M441" s="391">
        <v>1</v>
      </c>
      <c r="N441" s="368">
        <f t="shared" ref="N441:N445" si="27">+L441*M441</f>
        <v>2</v>
      </c>
      <c r="O441" s="368">
        <v>1</v>
      </c>
      <c r="P441" s="421">
        <f t="shared" ref="P441:P445" si="28">+L441*O441</f>
        <v>2</v>
      </c>
      <c r="Q441" s="422"/>
      <c r="R441" s="434"/>
      <c r="S441" s="410"/>
      <c r="T441" s="642"/>
      <c r="U441" s="410"/>
      <c r="V441" s="757"/>
      <c r="W441" s="757"/>
      <c r="X441" s="757"/>
      <c r="Y441" s="757"/>
      <c r="AD441" s="383"/>
      <c r="AE441" s="383"/>
      <c r="AF441" s="383"/>
      <c r="AG441" s="383"/>
      <c r="AH441" s="383"/>
      <c r="AI441" s="383"/>
      <c r="AJ441" s="383"/>
    </row>
    <row r="442" spans="1:36" x14ac:dyDescent="0.25">
      <c r="A442" s="348"/>
      <c r="B442" s="349"/>
      <c r="C442" s="349"/>
      <c r="D442" s="349"/>
      <c r="E442" s="393" t="s">
        <v>149</v>
      </c>
      <c r="F442" s="392" t="s">
        <v>118</v>
      </c>
      <c r="G442" s="395"/>
      <c r="H442" s="396"/>
      <c r="I442" s="397"/>
      <c r="J442" s="415"/>
      <c r="K442" s="433" t="s">
        <v>2</v>
      </c>
      <c r="L442" s="428">
        <v>3</v>
      </c>
      <c r="M442" s="391">
        <v>1</v>
      </c>
      <c r="N442" s="368">
        <f t="shared" si="27"/>
        <v>3</v>
      </c>
      <c r="O442" s="368">
        <v>1</v>
      </c>
      <c r="P442" s="421">
        <f t="shared" si="28"/>
        <v>3</v>
      </c>
      <c r="Q442" s="422"/>
      <c r="R442" s="434"/>
      <c r="S442" s="410"/>
      <c r="T442" s="642"/>
      <c r="U442" s="410"/>
      <c r="V442" s="757"/>
      <c r="W442" s="757"/>
      <c r="X442" s="757"/>
      <c r="Y442" s="757"/>
      <c r="AD442" s="383"/>
      <c r="AE442" s="383"/>
      <c r="AF442" s="383"/>
      <c r="AG442" s="383"/>
      <c r="AH442" s="383"/>
      <c r="AI442" s="383"/>
      <c r="AJ442" s="383"/>
    </row>
    <row r="443" spans="1:36" x14ac:dyDescent="0.25">
      <c r="A443" s="352"/>
      <c r="B443" s="349"/>
      <c r="C443" s="349"/>
      <c r="D443" s="349"/>
      <c r="E443" s="394" t="s">
        <v>150</v>
      </c>
      <c r="F443" s="752" t="s">
        <v>139</v>
      </c>
      <c r="G443" s="753"/>
      <c r="H443" s="753"/>
      <c r="I443" s="754"/>
      <c r="J443" s="416"/>
      <c r="K443" s="433" t="s">
        <v>2</v>
      </c>
      <c r="L443" s="428">
        <v>3</v>
      </c>
      <c r="M443" s="391">
        <v>1</v>
      </c>
      <c r="N443" s="368">
        <f t="shared" si="27"/>
        <v>3</v>
      </c>
      <c r="O443" s="368">
        <v>1</v>
      </c>
      <c r="P443" s="421">
        <f t="shared" si="28"/>
        <v>3</v>
      </c>
      <c r="Q443" s="422"/>
      <c r="R443" s="434"/>
      <c r="S443" s="410"/>
      <c r="T443" s="642"/>
      <c r="U443" s="410"/>
      <c r="V443" s="757"/>
      <c r="W443" s="757"/>
      <c r="X443" s="757"/>
      <c r="Y443" s="757"/>
    </row>
    <row r="444" spans="1:36" x14ac:dyDescent="0.25">
      <c r="A444" s="352"/>
      <c r="B444" s="349"/>
      <c r="C444" s="349"/>
      <c r="D444" s="349"/>
      <c r="E444" s="393" t="s">
        <v>151</v>
      </c>
      <c r="F444" s="392" t="s">
        <v>310</v>
      </c>
      <c r="G444" s="395"/>
      <c r="H444" s="396"/>
      <c r="I444" s="397"/>
      <c r="J444" s="415"/>
      <c r="K444" s="433" t="s">
        <v>2</v>
      </c>
      <c r="L444" s="428">
        <v>3</v>
      </c>
      <c r="M444" s="391">
        <v>1</v>
      </c>
      <c r="N444" s="368">
        <f t="shared" si="27"/>
        <v>3</v>
      </c>
      <c r="O444" s="368">
        <v>1</v>
      </c>
      <c r="P444" s="421">
        <f t="shared" si="28"/>
        <v>3</v>
      </c>
      <c r="Q444" s="422"/>
      <c r="R444" s="434"/>
      <c r="S444" s="410"/>
      <c r="T444" s="642"/>
      <c r="U444" s="410"/>
      <c r="V444" s="757"/>
      <c r="W444" s="757"/>
      <c r="X444" s="757"/>
      <c r="Y444" s="757"/>
    </row>
    <row r="445" spans="1:36" x14ac:dyDescent="0.25">
      <c r="A445" s="352"/>
      <c r="B445" s="349"/>
      <c r="C445" s="349"/>
      <c r="D445" s="349"/>
      <c r="E445" s="394" t="s">
        <v>152</v>
      </c>
      <c r="F445" s="752" t="s">
        <v>140</v>
      </c>
      <c r="G445" s="753"/>
      <c r="H445" s="753"/>
      <c r="I445" s="754"/>
      <c r="J445" s="416"/>
      <c r="K445" s="433" t="s">
        <v>2</v>
      </c>
      <c r="L445" s="428">
        <v>1</v>
      </c>
      <c r="M445" s="391">
        <v>1</v>
      </c>
      <c r="N445" s="368">
        <f t="shared" si="27"/>
        <v>1</v>
      </c>
      <c r="O445" s="368">
        <v>1</v>
      </c>
      <c r="P445" s="421">
        <f t="shared" si="28"/>
        <v>1</v>
      </c>
      <c r="Q445" s="435">
        <f>+N446/P446*10</f>
        <v>10</v>
      </c>
      <c r="R445" s="436" t="str">
        <f>+IF(Q445&lt;7,"INACEPTABLE","ACEPTABLE")</f>
        <v>ACEPTABLE</v>
      </c>
      <c r="S445" s="361"/>
      <c r="T445" s="361"/>
      <c r="U445" s="361"/>
      <c r="V445" s="361"/>
      <c r="W445" s="361"/>
      <c r="X445" s="361"/>
      <c r="Y445" s="361"/>
    </row>
    <row r="446" spans="1:36" ht="15.75" thickBot="1" x14ac:dyDescent="0.3">
      <c r="A446" s="353"/>
      <c r="B446" s="354"/>
      <c r="C446" s="354"/>
      <c r="D446" s="354"/>
      <c r="E446" s="354"/>
      <c r="F446" s="388"/>
      <c r="G446" s="354"/>
      <c r="H446" s="354"/>
      <c r="I446" s="354"/>
      <c r="J446" s="354"/>
      <c r="K446" s="354"/>
      <c r="L446" s="423"/>
      <c r="M446" s="668" t="s">
        <v>171</v>
      </c>
      <c r="N446" s="429">
        <f>SUM(N440:N445)</f>
        <v>16</v>
      </c>
      <c r="O446" s="668" t="s">
        <v>172</v>
      </c>
      <c r="P446" s="430">
        <f>SUM(P440:P445)</f>
        <v>16</v>
      </c>
      <c r="Q446" s="423"/>
      <c r="R446" s="426"/>
      <c r="S446" s="361"/>
      <c r="T446" s="361"/>
      <c r="U446" s="361"/>
      <c r="V446" s="361"/>
      <c r="W446" s="361"/>
      <c r="X446" s="361"/>
      <c r="Y446" s="361"/>
    </row>
    <row r="447" spans="1:36" ht="15.75" thickBot="1" x14ac:dyDescent="0.3">
      <c r="S447" s="361"/>
      <c r="T447" s="361"/>
      <c r="U447" s="361"/>
      <c r="V447" s="361"/>
      <c r="W447" s="361"/>
      <c r="X447" s="361"/>
      <c r="Y447" s="361"/>
    </row>
    <row r="448" spans="1:36" ht="18.75" thickBot="1" x14ac:dyDescent="0.4">
      <c r="A448" s="345" t="s">
        <v>403</v>
      </c>
      <c r="B448" s="346"/>
      <c r="C448" s="346"/>
      <c r="D448" s="346"/>
      <c r="E448" s="387"/>
      <c r="F448" s="346"/>
      <c r="G448" s="346"/>
      <c r="H448" s="346"/>
      <c r="I448" s="346"/>
      <c r="J448" s="346"/>
      <c r="K448" s="677" t="s">
        <v>1</v>
      </c>
      <c r="L448" s="661" t="s">
        <v>169</v>
      </c>
      <c r="M448" s="669" t="s">
        <v>1</v>
      </c>
      <c r="N448" s="669" t="s">
        <v>168</v>
      </c>
      <c r="O448" s="669" t="s">
        <v>170</v>
      </c>
      <c r="P448" s="451" t="s">
        <v>167</v>
      </c>
      <c r="Q448" s="747" t="s">
        <v>272</v>
      </c>
      <c r="R448" s="756"/>
      <c r="S448" s="758"/>
      <c r="T448" s="758"/>
      <c r="U448" s="758"/>
      <c r="V448" s="662"/>
      <c r="W448" s="662"/>
      <c r="X448" s="662"/>
      <c r="Y448" s="662"/>
      <c r="AD448" s="383"/>
      <c r="AE448" s="383"/>
      <c r="AF448" s="383"/>
      <c r="AG448" s="383"/>
      <c r="AH448" s="383"/>
      <c r="AI448" s="383"/>
      <c r="AJ448" s="383"/>
    </row>
    <row r="449" spans="1:36" x14ac:dyDescent="0.25">
      <c r="A449" s="348"/>
      <c r="B449" s="349"/>
      <c r="C449" s="349"/>
      <c r="D449" s="349"/>
      <c r="E449" s="393" t="s">
        <v>147</v>
      </c>
      <c r="F449" s="392" t="s">
        <v>113</v>
      </c>
      <c r="G449" s="395"/>
      <c r="H449" s="396"/>
      <c r="I449" s="397"/>
      <c r="J449" s="415"/>
      <c r="K449" s="433" t="s">
        <v>2</v>
      </c>
      <c r="L449" s="444">
        <v>4</v>
      </c>
      <c r="M449" s="445">
        <v>1</v>
      </c>
      <c r="N449" s="446">
        <f>+L449*M449</f>
        <v>4</v>
      </c>
      <c r="O449" s="446">
        <v>1</v>
      </c>
      <c r="P449" s="447">
        <f>+L449*O449</f>
        <v>4</v>
      </c>
      <c r="Q449" s="422"/>
      <c r="R449" s="434"/>
      <c r="S449" s="410"/>
      <c r="T449" s="642"/>
      <c r="U449" s="410"/>
      <c r="V449" s="757"/>
      <c r="W449" s="757"/>
      <c r="X449" s="757"/>
      <c r="Y449" s="757"/>
      <c r="AD449" s="383"/>
      <c r="AE449" s="383"/>
      <c r="AF449" s="383"/>
      <c r="AG449" s="383"/>
      <c r="AH449" s="383"/>
      <c r="AI449" s="383"/>
      <c r="AJ449" s="383"/>
    </row>
    <row r="450" spans="1:36" x14ac:dyDescent="0.25">
      <c r="A450" s="348"/>
      <c r="B450" s="349"/>
      <c r="C450" s="349"/>
      <c r="D450" s="349"/>
      <c r="E450" s="394" t="s">
        <v>148</v>
      </c>
      <c r="F450" s="752" t="s">
        <v>116</v>
      </c>
      <c r="G450" s="753"/>
      <c r="H450" s="753"/>
      <c r="I450" s="754"/>
      <c r="J450" s="416"/>
      <c r="K450" s="433" t="s">
        <v>2</v>
      </c>
      <c r="L450" s="428">
        <v>2</v>
      </c>
      <c r="M450" s="391">
        <v>1</v>
      </c>
      <c r="N450" s="368">
        <f t="shared" ref="N450:N454" si="29">+L450*M450</f>
        <v>2</v>
      </c>
      <c r="O450" s="368">
        <v>1</v>
      </c>
      <c r="P450" s="421">
        <f t="shared" ref="P450:P454" si="30">+L450*O450</f>
        <v>2</v>
      </c>
      <c r="Q450" s="422"/>
      <c r="R450" s="434"/>
      <c r="S450" s="410"/>
      <c r="T450" s="642"/>
      <c r="U450" s="410"/>
      <c r="V450" s="757"/>
      <c r="W450" s="757"/>
      <c r="X450" s="757"/>
      <c r="Y450" s="757"/>
      <c r="AD450" s="383"/>
      <c r="AE450" s="383"/>
      <c r="AF450" s="383"/>
      <c r="AG450" s="383"/>
      <c r="AH450" s="383"/>
      <c r="AI450" s="383"/>
      <c r="AJ450" s="383"/>
    </row>
    <row r="451" spans="1:36" x14ac:dyDescent="0.25">
      <c r="A451" s="348"/>
      <c r="B451" s="349"/>
      <c r="C451" s="349"/>
      <c r="D451" s="349"/>
      <c r="E451" s="393" t="s">
        <v>149</v>
      </c>
      <c r="F451" s="392" t="s">
        <v>118</v>
      </c>
      <c r="G451" s="395"/>
      <c r="H451" s="396"/>
      <c r="I451" s="397"/>
      <c r="J451" s="415"/>
      <c r="K451" s="433" t="s">
        <v>2</v>
      </c>
      <c r="L451" s="428">
        <v>3</v>
      </c>
      <c r="M451" s="391">
        <v>1</v>
      </c>
      <c r="N451" s="368">
        <f t="shared" si="29"/>
        <v>3</v>
      </c>
      <c r="O451" s="368">
        <v>1</v>
      </c>
      <c r="P451" s="421">
        <f t="shared" si="30"/>
        <v>3</v>
      </c>
      <c r="Q451" s="422"/>
      <c r="R451" s="434"/>
      <c r="S451" s="410"/>
      <c r="T451" s="642"/>
      <c r="U451" s="410"/>
      <c r="V451" s="757"/>
      <c r="W451" s="757"/>
      <c r="X451" s="757"/>
      <c r="Y451" s="757"/>
      <c r="AD451" s="383"/>
      <c r="AE451" s="383"/>
      <c r="AF451" s="383"/>
      <c r="AG451" s="383"/>
      <c r="AH451" s="383"/>
      <c r="AI451" s="383"/>
      <c r="AJ451" s="383"/>
    </row>
    <row r="452" spans="1:36" x14ac:dyDescent="0.25">
      <c r="A452" s="352"/>
      <c r="B452" s="349"/>
      <c r="C452" s="349"/>
      <c r="D452" s="349"/>
      <c r="E452" s="394" t="s">
        <v>150</v>
      </c>
      <c r="F452" s="752" t="s">
        <v>139</v>
      </c>
      <c r="G452" s="753"/>
      <c r="H452" s="753"/>
      <c r="I452" s="754"/>
      <c r="J452" s="416"/>
      <c r="K452" s="433" t="s">
        <v>2</v>
      </c>
      <c r="L452" s="428">
        <v>3</v>
      </c>
      <c r="M452" s="391">
        <v>1</v>
      </c>
      <c r="N452" s="368">
        <f t="shared" si="29"/>
        <v>3</v>
      </c>
      <c r="O452" s="368">
        <v>1</v>
      </c>
      <c r="P452" s="421">
        <f t="shared" si="30"/>
        <v>3</v>
      </c>
      <c r="Q452" s="422"/>
      <c r="R452" s="434"/>
      <c r="S452" s="410"/>
      <c r="T452" s="642"/>
      <c r="U452" s="410"/>
      <c r="V452" s="757"/>
      <c r="W452" s="757"/>
      <c r="X452" s="757"/>
      <c r="Y452" s="757"/>
    </row>
    <row r="453" spans="1:36" x14ac:dyDescent="0.25">
      <c r="A453" s="352"/>
      <c r="B453" s="349"/>
      <c r="C453" s="349"/>
      <c r="D453" s="349"/>
      <c r="E453" s="393" t="s">
        <v>151</v>
      </c>
      <c r="F453" s="392" t="s">
        <v>310</v>
      </c>
      <c r="G453" s="395"/>
      <c r="H453" s="396"/>
      <c r="I453" s="397"/>
      <c r="J453" s="415"/>
      <c r="K453" s="433" t="s">
        <v>2</v>
      </c>
      <c r="L453" s="428">
        <v>3</v>
      </c>
      <c r="M453" s="391">
        <v>0</v>
      </c>
      <c r="N453" s="368">
        <f t="shared" si="29"/>
        <v>0</v>
      </c>
      <c r="O453" s="368">
        <v>1</v>
      </c>
      <c r="P453" s="421">
        <f t="shared" si="30"/>
        <v>3</v>
      </c>
      <c r="Q453" s="422"/>
      <c r="R453" s="434"/>
      <c r="S453" s="410"/>
      <c r="T453" s="642"/>
      <c r="U453" s="410"/>
      <c r="V453" s="757"/>
      <c r="W453" s="757"/>
      <c r="X453" s="757"/>
      <c r="Y453" s="757"/>
    </row>
    <row r="454" spans="1:36" x14ac:dyDescent="0.25">
      <c r="A454" s="352"/>
      <c r="B454" s="349"/>
      <c r="C454" s="349"/>
      <c r="D454" s="349"/>
      <c r="E454" s="394" t="s">
        <v>152</v>
      </c>
      <c r="F454" s="752" t="s">
        <v>140</v>
      </c>
      <c r="G454" s="753"/>
      <c r="H454" s="753"/>
      <c r="I454" s="754"/>
      <c r="J454" s="416"/>
      <c r="K454" s="433" t="s">
        <v>2</v>
      </c>
      <c r="L454" s="428">
        <v>1</v>
      </c>
      <c r="M454" s="391">
        <v>1</v>
      </c>
      <c r="N454" s="368">
        <f t="shared" si="29"/>
        <v>1</v>
      </c>
      <c r="O454" s="368">
        <v>1</v>
      </c>
      <c r="P454" s="421">
        <f t="shared" si="30"/>
        <v>1</v>
      </c>
      <c r="Q454" s="435">
        <f>+N455/P455*10</f>
        <v>8.125</v>
      </c>
      <c r="R454" s="436" t="str">
        <f>+IF(Q454&lt;7,"INACEPTABLE","ACEPTABLE")</f>
        <v>ACEPTABLE</v>
      </c>
      <c r="S454" s="361"/>
      <c r="T454" s="361"/>
      <c r="U454" s="361"/>
      <c r="V454" s="361"/>
      <c r="W454" s="361"/>
      <c r="X454" s="361"/>
      <c r="Y454" s="361"/>
    </row>
    <row r="455" spans="1:36" ht="15.75" thickBot="1" x14ac:dyDescent="0.3">
      <c r="A455" s="353"/>
      <c r="B455" s="354"/>
      <c r="C455" s="354"/>
      <c r="D455" s="354"/>
      <c r="E455" s="354"/>
      <c r="F455" s="388"/>
      <c r="G455" s="354"/>
      <c r="H455" s="354"/>
      <c r="I455" s="354"/>
      <c r="J455" s="354"/>
      <c r="K455" s="354"/>
      <c r="L455" s="423"/>
      <c r="M455" s="668" t="s">
        <v>171</v>
      </c>
      <c r="N455" s="429">
        <f>SUM(N449:N454)</f>
        <v>13</v>
      </c>
      <c r="O455" s="668" t="s">
        <v>172</v>
      </c>
      <c r="P455" s="430">
        <f>SUM(P449:P454)</f>
        <v>16</v>
      </c>
      <c r="Q455" s="423"/>
      <c r="R455" s="426"/>
      <c r="S455" s="361"/>
      <c r="T455" s="361"/>
      <c r="U455" s="361"/>
      <c r="V455" s="361"/>
      <c r="W455" s="361"/>
      <c r="X455" s="361"/>
      <c r="Y455" s="361"/>
    </row>
    <row r="456" spans="1:36" ht="15.75" thickBot="1" x14ac:dyDescent="0.3">
      <c r="S456" s="361"/>
      <c r="T456" s="361"/>
      <c r="U456" s="361"/>
      <c r="V456" s="361"/>
      <c r="W456" s="361"/>
      <c r="X456" s="361"/>
      <c r="Y456" s="361"/>
    </row>
    <row r="457" spans="1:36" ht="18.75" thickBot="1" x14ac:dyDescent="0.4">
      <c r="A457" s="345" t="s">
        <v>404</v>
      </c>
      <c r="B457" s="346"/>
      <c r="C457" s="346"/>
      <c r="D457" s="346"/>
      <c r="E457" s="387"/>
      <c r="F457" s="346"/>
      <c r="G457" s="346"/>
      <c r="H457" s="346"/>
      <c r="I457" s="346"/>
      <c r="J457" s="346"/>
      <c r="K457" s="677" t="s">
        <v>1</v>
      </c>
      <c r="L457" s="661" t="s">
        <v>169</v>
      </c>
      <c r="M457" s="669" t="s">
        <v>1</v>
      </c>
      <c r="N457" s="669" t="s">
        <v>168</v>
      </c>
      <c r="O457" s="669" t="s">
        <v>170</v>
      </c>
      <c r="P457" s="451" t="s">
        <v>167</v>
      </c>
      <c r="Q457" s="747" t="s">
        <v>272</v>
      </c>
      <c r="R457" s="756"/>
      <c r="S457" s="758"/>
      <c r="T457" s="758"/>
      <c r="U457" s="758"/>
      <c r="V457" s="662"/>
      <c r="W457" s="662"/>
      <c r="X457" s="662"/>
      <c r="Y457" s="662"/>
      <c r="AD457" s="383"/>
      <c r="AE457" s="383"/>
      <c r="AF457" s="383"/>
      <c r="AG457" s="383"/>
      <c r="AH457" s="383"/>
      <c r="AI457" s="383"/>
      <c r="AJ457" s="383"/>
    </row>
    <row r="458" spans="1:36" x14ac:dyDescent="0.25">
      <c r="A458" s="348"/>
      <c r="B458" s="349"/>
      <c r="C458" s="349"/>
      <c r="D458" s="349"/>
      <c r="E458" s="393" t="s">
        <v>147</v>
      </c>
      <c r="F458" s="392" t="s">
        <v>113</v>
      </c>
      <c r="G458" s="395"/>
      <c r="H458" s="396"/>
      <c r="I458" s="397"/>
      <c r="J458" s="415"/>
      <c r="K458" s="433" t="s">
        <v>2</v>
      </c>
      <c r="L458" s="444">
        <v>4</v>
      </c>
      <c r="M458" s="445">
        <v>1</v>
      </c>
      <c r="N458" s="446">
        <f>+L458*M458</f>
        <v>4</v>
      </c>
      <c r="O458" s="446">
        <v>1</v>
      </c>
      <c r="P458" s="447">
        <f>+L458*O458</f>
        <v>4</v>
      </c>
      <c r="Q458" s="422"/>
      <c r="R458" s="434"/>
      <c r="S458" s="410"/>
      <c r="T458" s="642"/>
      <c r="U458" s="410"/>
      <c r="V458" s="757"/>
      <c r="W458" s="757"/>
      <c r="X458" s="757"/>
      <c r="Y458" s="757"/>
      <c r="AD458" s="383"/>
      <c r="AE458" s="383"/>
      <c r="AF458" s="383"/>
      <c r="AG458" s="383"/>
      <c r="AH458" s="383"/>
      <c r="AI458" s="383"/>
      <c r="AJ458" s="383"/>
    </row>
    <row r="459" spans="1:36" x14ac:dyDescent="0.25">
      <c r="A459" s="348"/>
      <c r="B459" s="349"/>
      <c r="C459" s="349"/>
      <c r="D459" s="349"/>
      <c r="E459" s="394" t="s">
        <v>148</v>
      </c>
      <c r="F459" s="752" t="s">
        <v>116</v>
      </c>
      <c r="G459" s="753"/>
      <c r="H459" s="753"/>
      <c r="I459" s="754"/>
      <c r="J459" s="416"/>
      <c r="K459" s="433" t="s">
        <v>2</v>
      </c>
      <c r="L459" s="428">
        <v>2</v>
      </c>
      <c r="M459" s="391">
        <v>1</v>
      </c>
      <c r="N459" s="368">
        <f t="shared" ref="N459:N463" si="31">+L459*M459</f>
        <v>2</v>
      </c>
      <c r="O459" s="368">
        <v>1</v>
      </c>
      <c r="P459" s="421">
        <f t="shared" ref="P459:P463" si="32">+L459*O459</f>
        <v>2</v>
      </c>
      <c r="Q459" s="422"/>
      <c r="R459" s="434"/>
      <c r="S459" s="410"/>
      <c r="T459" s="642"/>
      <c r="U459" s="410"/>
      <c r="V459" s="757"/>
      <c r="W459" s="757"/>
      <c r="X459" s="757"/>
      <c r="Y459" s="757"/>
      <c r="AD459" s="383"/>
      <c r="AE459" s="383"/>
      <c r="AF459" s="383"/>
      <c r="AG459" s="383"/>
      <c r="AH459" s="383"/>
      <c r="AI459" s="383"/>
      <c r="AJ459" s="383"/>
    </row>
    <row r="460" spans="1:36" x14ac:dyDescent="0.25">
      <c r="A460" s="348"/>
      <c r="B460" s="349"/>
      <c r="C460" s="349"/>
      <c r="D460" s="349"/>
      <c r="E460" s="393" t="s">
        <v>149</v>
      </c>
      <c r="F460" s="392" t="s">
        <v>118</v>
      </c>
      <c r="G460" s="395"/>
      <c r="H460" s="396"/>
      <c r="I460" s="397"/>
      <c r="J460" s="415"/>
      <c r="K460" s="433" t="s">
        <v>2</v>
      </c>
      <c r="L460" s="428">
        <v>3</v>
      </c>
      <c r="M460" s="391">
        <v>1</v>
      </c>
      <c r="N460" s="368">
        <f t="shared" si="31"/>
        <v>3</v>
      </c>
      <c r="O460" s="368">
        <v>1</v>
      </c>
      <c r="P460" s="421">
        <f t="shared" si="32"/>
        <v>3</v>
      </c>
      <c r="Q460" s="422"/>
      <c r="R460" s="434"/>
      <c r="S460" s="410"/>
      <c r="T460" s="642"/>
      <c r="U460" s="410"/>
      <c r="V460" s="757"/>
      <c r="W460" s="757"/>
      <c r="X460" s="757"/>
      <c r="Y460" s="757"/>
      <c r="AD460" s="383"/>
      <c r="AE460" s="383"/>
      <c r="AF460" s="383"/>
      <c r="AG460" s="383"/>
      <c r="AH460" s="383"/>
      <c r="AI460" s="383"/>
      <c r="AJ460" s="383"/>
    </row>
    <row r="461" spans="1:36" x14ac:dyDescent="0.25">
      <c r="A461" s="352"/>
      <c r="B461" s="349"/>
      <c r="C461" s="349"/>
      <c r="D461" s="349"/>
      <c r="E461" s="394" t="s">
        <v>150</v>
      </c>
      <c r="F461" s="752" t="s">
        <v>139</v>
      </c>
      <c r="G461" s="753"/>
      <c r="H461" s="753"/>
      <c r="I461" s="754"/>
      <c r="J461" s="416"/>
      <c r="K461" s="433" t="s">
        <v>2</v>
      </c>
      <c r="L461" s="428">
        <v>3</v>
      </c>
      <c r="M461" s="391">
        <v>1</v>
      </c>
      <c r="N461" s="368">
        <f t="shared" si="31"/>
        <v>3</v>
      </c>
      <c r="O461" s="368">
        <v>1</v>
      </c>
      <c r="P461" s="421">
        <f t="shared" si="32"/>
        <v>3</v>
      </c>
      <c r="Q461" s="422"/>
      <c r="R461" s="434"/>
      <c r="S461" s="410"/>
      <c r="T461" s="642"/>
      <c r="U461" s="410"/>
      <c r="V461" s="757"/>
      <c r="W461" s="757"/>
      <c r="X461" s="757"/>
      <c r="Y461" s="757"/>
    </row>
    <row r="462" spans="1:36" x14ac:dyDescent="0.25">
      <c r="A462" s="352"/>
      <c r="B462" s="349"/>
      <c r="C462" s="349"/>
      <c r="D462" s="349"/>
      <c r="E462" s="393" t="s">
        <v>151</v>
      </c>
      <c r="F462" s="392" t="s">
        <v>310</v>
      </c>
      <c r="G462" s="395"/>
      <c r="H462" s="396"/>
      <c r="I462" s="397"/>
      <c r="J462" s="415"/>
      <c r="K462" s="433" t="s">
        <v>2</v>
      </c>
      <c r="L462" s="428">
        <v>3</v>
      </c>
      <c r="M462" s="391">
        <v>1</v>
      </c>
      <c r="N462" s="368">
        <f t="shared" si="31"/>
        <v>3</v>
      </c>
      <c r="O462" s="368">
        <v>1</v>
      </c>
      <c r="P462" s="421">
        <f t="shared" si="32"/>
        <v>3</v>
      </c>
      <c r="Q462" s="422"/>
      <c r="R462" s="434"/>
      <c r="S462" s="410"/>
      <c r="T462" s="642"/>
      <c r="U462" s="410"/>
      <c r="V462" s="757"/>
      <c r="W462" s="757"/>
      <c r="X462" s="757"/>
      <c r="Y462" s="757"/>
    </row>
    <row r="463" spans="1:36" x14ac:dyDescent="0.25">
      <c r="A463" s="352"/>
      <c r="B463" s="349"/>
      <c r="C463" s="349"/>
      <c r="D463" s="349"/>
      <c r="E463" s="394" t="s">
        <v>152</v>
      </c>
      <c r="F463" s="752" t="s">
        <v>140</v>
      </c>
      <c r="G463" s="753"/>
      <c r="H463" s="753"/>
      <c r="I463" s="754"/>
      <c r="J463" s="416"/>
      <c r="K463" s="433" t="s">
        <v>2</v>
      </c>
      <c r="L463" s="428">
        <v>1</v>
      </c>
      <c r="M463" s="391">
        <v>1</v>
      </c>
      <c r="N463" s="368">
        <f t="shared" si="31"/>
        <v>1</v>
      </c>
      <c r="O463" s="368">
        <v>1</v>
      </c>
      <c r="P463" s="421">
        <f t="shared" si="32"/>
        <v>1</v>
      </c>
      <c r="Q463" s="435">
        <f>+N464/P464*10</f>
        <v>10</v>
      </c>
      <c r="R463" s="436" t="str">
        <f>+IF(Q463&lt;7,"INACEPTABLE","ACEPTABLE")</f>
        <v>ACEPTABLE</v>
      </c>
    </row>
    <row r="464" spans="1:36" ht="15.75" thickBot="1" x14ac:dyDescent="0.3">
      <c r="A464" s="353"/>
      <c r="B464" s="354"/>
      <c r="C464" s="354"/>
      <c r="D464" s="354"/>
      <c r="E464" s="354"/>
      <c r="F464" s="388"/>
      <c r="G464" s="354"/>
      <c r="H464" s="354"/>
      <c r="I464" s="354"/>
      <c r="J464" s="354"/>
      <c r="K464" s="354"/>
      <c r="L464" s="423"/>
      <c r="M464" s="668" t="s">
        <v>171</v>
      </c>
      <c r="N464" s="429">
        <f>SUM(N458:N463)</f>
        <v>16</v>
      </c>
      <c r="O464" s="668" t="s">
        <v>172</v>
      </c>
      <c r="P464" s="430">
        <f>SUM(P458:P463)</f>
        <v>16</v>
      </c>
      <c r="Q464" s="423"/>
      <c r="R464" s="426"/>
    </row>
    <row r="465" spans="1:36" ht="15.75" thickBot="1" x14ac:dyDescent="0.3">
      <c r="A465" s="349"/>
      <c r="B465" s="349"/>
      <c r="C465" s="349"/>
      <c r="D465" s="349"/>
      <c r="E465" s="349"/>
      <c r="F465" s="361"/>
      <c r="G465" s="349"/>
      <c r="H465" s="349"/>
      <c r="I465" s="349"/>
      <c r="J465" s="349"/>
      <c r="K465" s="349"/>
      <c r="L465" s="349"/>
      <c r="M465" s="481"/>
      <c r="N465" s="410"/>
      <c r="O465" s="481"/>
      <c r="P465" s="410"/>
      <c r="Q465" s="361"/>
      <c r="R465" s="349"/>
    </row>
    <row r="466" spans="1:36" ht="18.75" thickBot="1" x14ac:dyDescent="0.4">
      <c r="A466" s="345" t="s">
        <v>405</v>
      </c>
      <c r="B466" s="346"/>
      <c r="C466" s="346"/>
      <c r="D466" s="346"/>
      <c r="E466" s="387"/>
      <c r="F466" s="346"/>
      <c r="G466" s="346"/>
      <c r="H466" s="346"/>
      <c r="I466" s="346"/>
      <c r="J466" s="346"/>
      <c r="K466" s="677" t="s">
        <v>1</v>
      </c>
      <c r="L466" s="661" t="s">
        <v>169</v>
      </c>
      <c r="M466" s="669" t="s">
        <v>1</v>
      </c>
      <c r="N466" s="669" t="s">
        <v>168</v>
      </c>
      <c r="O466" s="669" t="s">
        <v>170</v>
      </c>
      <c r="P466" s="451" t="s">
        <v>167</v>
      </c>
      <c r="Q466" s="747" t="s">
        <v>272</v>
      </c>
      <c r="R466" s="756"/>
      <c r="S466" s="758"/>
      <c r="T466" s="758"/>
      <c r="U466" s="758"/>
      <c r="V466" s="662"/>
      <c r="W466" s="662"/>
      <c r="X466" s="662"/>
      <c r="Y466" s="662"/>
      <c r="AD466" s="383"/>
      <c r="AE466" s="383"/>
      <c r="AF466" s="383"/>
      <c r="AG466" s="383"/>
      <c r="AH466" s="383"/>
      <c r="AI466" s="383"/>
      <c r="AJ466" s="383"/>
    </row>
    <row r="467" spans="1:36" x14ac:dyDescent="0.25">
      <c r="A467" s="348"/>
      <c r="B467" s="349"/>
      <c r="C467" s="349"/>
      <c r="D467" s="349"/>
      <c r="E467" s="393" t="s">
        <v>147</v>
      </c>
      <c r="F467" s="392" t="s">
        <v>113</v>
      </c>
      <c r="G467" s="395"/>
      <c r="H467" s="396"/>
      <c r="I467" s="397"/>
      <c r="J467" s="415"/>
      <c r="K467" s="433" t="s">
        <v>2</v>
      </c>
      <c r="L467" s="444">
        <v>4</v>
      </c>
      <c r="M467" s="445"/>
      <c r="N467" s="446">
        <f>+L467*M467</f>
        <v>0</v>
      </c>
      <c r="O467" s="446">
        <v>1</v>
      </c>
      <c r="P467" s="447">
        <f>+L467*O467</f>
        <v>4</v>
      </c>
      <c r="Q467" s="422"/>
      <c r="R467" s="434"/>
      <c r="S467" s="410"/>
      <c r="T467" s="642"/>
      <c r="U467" s="410"/>
      <c r="V467" s="757"/>
      <c r="W467" s="757"/>
      <c r="X467" s="757"/>
      <c r="Y467" s="757"/>
      <c r="AD467" s="383"/>
      <c r="AE467" s="383"/>
      <c r="AF467" s="383"/>
      <c r="AG467" s="383"/>
      <c r="AH467" s="383"/>
      <c r="AI467" s="383"/>
      <c r="AJ467" s="383"/>
    </row>
    <row r="468" spans="1:36" x14ac:dyDescent="0.25">
      <c r="A468" s="348"/>
      <c r="B468" s="349"/>
      <c r="C468" s="349"/>
      <c r="D468" s="349"/>
      <c r="E468" s="394" t="s">
        <v>148</v>
      </c>
      <c r="F468" s="752" t="s">
        <v>116</v>
      </c>
      <c r="G468" s="753"/>
      <c r="H468" s="753"/>
      <c r="I468" s="754"/>
      <c r="J468" s="416"/>
      <c r="K468" s="433" t="s">
        <v>2</v>
      </c>
      <c r="L468" s="428">
        <v>2</v>
      </c>
      <c r="M468" s="391"/>
      <c r="N468" s="368">
        <f t="shared" ref="N468:N472" si="33">+L468*M468</f>
        <v>0</v>
      </c>
      <c r="O468" s="368">
        <v>1</v>
      </c>
      <c r="P468" s="421">
        <f t="shared" ref="P468:P472" si="34">+L468*O468</f>
        <v>2</v>
      </c>
      <c r="Q468" s="422"/>
      <c r="R468" s="434"/>
      <c r="S468" s="410"/>
      <c r="T468" s="642"/>
      <c r="U468" s="410"/>
      <c r="V468" s="757"/>
      <c r="W468" s="757"/>
      <c r="X468" s="757"/>
      <c r="Y468" s="757"/>
      <c r="AD468" s="383"/>
      <c r="AE468" s="383"/>
      <c r="AF468" s="383"/>
      <c r="AG468" s="383"/>
      <c r="AH468" s="383"/>
      <c r="AI468" s="383"/>
      <c r="AJ468" s="383"/>
    </row>
    <row r="469" spans="1:36" x14ac:dyDescent="0.25">
      <c r="A469" s="348"/>
      <c r="B469" s="349"/>
      <c r="C469" s="349"/>
      <c r="D469" s="349"/>
      <c r="E469" s="393" t="s">
        <v>149</v>
      </c>
      <c r="F469" s="392" t="s">
        <v>118</v>
      </c>
      <c r="G469" s="395"/>
      <c r="H469" s="396"/>
      <c r="I469" s="397"/>
      <c r="J469" s="415"/>
      <c r="K469" s="433" t="s">
        <v>2</v>
      </c>
      <c r="L469" s="428">
        <v>3</v>
      </c>
      <c r="M469" s="391"/>
      <c r="N469" s="368">
        <f t="shared" si="33"/>
        <v>0</v>
      </c>
      <c r="O469" s="368">
        <v>1</v>
      </c>
      <c r="P469" s="421">
        <f t="shared" si="34"/>
        <v>3</v>
      </c>
      <c r="Q469" s="422"/>
      <c r="R469" s="434"/>
      <c r="S469" s="410"/>
      <c r="T469" s="642"/>
      <c r="U469" s="410"/>
      <c r="V469" s="757"/>
      <c r="W469" s="757"/>
      <c r="X469" s="757"/>
      <c r="Y469" s="757"/>
      <c r="AD469" s="383"/>
      <c r="AE469" s="383"/>
      <c r="AF469" s="383"/>
      <c r="AG469" s="383"/>
      <c r="AH469" s="383"/>
      <c r="AI469" s="383"/>
      <c r="AJ469" s="383"/>
    </row>
    <row r="470" spans="1:36" x14ac:dyDescent="0.25">
      <c r="A470" s="352"/>
      <c r="B470" s="349"/>
      <c r="C470" s="349"/>
      <c r="D470" s="349"/>
      <c r="E470" s="394" t="s">
        <v>150</v>
      </c>
      <c r="F470" s="752" t="s">
        <v>139</v>
      </c>
      <c r="G470" s="753"/>
      <c r="H470" s="753"/>
      <c r="I470" s="754"/>
      <c r="J470" s="416"/>
      <c r="K470" s="433" t="s">
        <v>2</v>
      </c>
      <c r="L470" s="428">
        <v>3</v>
      </c>
      <c r="M470" s="391"/>
      <c r="N470" s="368">
        <f t="shared" si="33"/>
        <v>0</v>
      </c>
      <c r="O470" s="368">
        <v>1</v>
      </c>
      <c r="P470" s="421">
        <f t="shared" si="34"/>
        <v>3</v>
      </c>
      <c r="Q470" s="422"/>
      <c r="R470" s="434"/>
      <c r="S470" s="410"/>
      <c r="T470" s="642"/>
      <c r="U470" s="410"/>
      <c r="V470" s="757"/>
      <c r="W470" s="757"/>
      <c r="X470" s="757"/>
      <c r="Y470" s="757"/>
    </row>
    <row r="471" spans="1:36" x14ac:dyDescent="0.25">
      <c r="A471" s="352"/>
      <c r="B471" s="349"/>
      <c r="C471" s="349"/>
      <c r="D471" s="349"/>
      <c r="E471" s="393" t="s">
        <v>151</v>
      </c>
      <c r="F471" s="392" t="s">
        <v>310</v>
      </c>
      <c r="G471" s="395"/>
      <c r="H471" s="396"/>
      <c r="I471" s="397"/>
      <c r="J471" s="415"/>
      <c r="K471" s="433" t="s">
        <v>2</v>
      </c>
      <c r="L471" s="428">
        <v>3</v>
      </c>
      <c r="M471" s="391"/>
      <c r="N471" s="368">
        <f t="shared" si="33"/>
        <v>0</v>
      </c>
      <c r="O471" s="368">
        <v>1</v>
      </c>
      <c r="P471" s="421">
        <f t="shared" si="34"/>
        <v>3</v>
      </c>
      <c r="Q471" s="422"/>
      <c r="R471" s="434"/>
      <c r="S471" s="410"/>
      <c r="T471" s="642"/>
      <c r="U471" s="410"/>
      <c r="V471" s="757"/>
      <c r="W471" s="757"/>
      <c r="X471" s="757"/>
      <c r="Y471" s="757"/>
    </row>
    <row r="472" spans="1:36" x14ac:dyDescent="0.25">
      <c r="A472" s="352"/>
      <c r="B472" s="349"/>
      <c r="C472" s="349"/>
      <c r="D472" s="349"/>
      <c r="E472" s="394" t="s">
        <v>152</v>
      </c>
      <c r="F472" s="752" t="s">
        <v>140</v>
      </c>
      <c r="G472" s="753"/>
      <c r="H472" s="753"/>
      <c r="I472" s="754"/>
      <c r="J472" s="416"/>
      <c r="K472" s="433" t="s">
        <v>2</v>
      </c>
      <c r="L472" s="428">
        <v>1</v>
      </c>
      <c r="M472" s="391"/>
      <c r="N472" s="368">
        <f t="shared" si="33"/>
        <v>0</v>
      </c>
      <c r="O472" s="368">
        <v>1</v>
      </c>
      <c r="P472" s="421">
        <f t="shared" si="34"/>
        <v>1</v>
      </c>
      <c r="Q472" s="435">
        <f>+N473/P473*10</f>
        <v>0</v>
      </c>
      <c r="R472" s="436" t="str">
        <f>+IF(Q472&lt;7,"INACEPTABLE","ACEPTABLE")</f>
        <v>INACEPTABLE</v>
      </c>
    </row>
    <row r="473" spans="1:36" ht="15.75" thickBot="1" x14ac:dyDescent="0.3">
      <c r="A473" s="353"/>
      <c r="B473" s="354"/>
      <c r="C473" s="354"/>
      <c r="D473" s="354"/>
      <c r="E473" s="354"/>
      <c r="F473" s="388"/>
      <c r="G473" s="354"/>
      <c r="H473" s="354"/>
      <c r="I473" s="354"/>
      <c r="J473" s="354"/>
      <c r="K473" s="354"/>
      <c r="L473" s="423"/>
      <c r="M473" s="668" t="s">
        <v>171</v>
      </c>
      <c r="N473" s="429">
        <f>SUM(N467:N472)</f>
        <v>0</v>
      </c>
      <c r="O473" s="668" t="s">
        <v>172</v>
      </c>
      <c r="P473" s="430">
        <f>SUM(P467:P472)</f>
        <v>16</v>
      </c>
      <c r="Q473" s="423"/>
      <c r="R473" s="426"/>
    </row>
    <row r="474" spans="1:36" x14ac:dyDescent="0.25">
      <c r="A474" s="349"/>
      <c r="B474" s="349"/>
      <c r="C474" s="349"/>
      <c r="D474" s="349"/>
      <c r="E474" s="349"/>
      <c r="F474" s="361"/>
      <c r="G474" s="349"/>
      <c r="H474" s="349"/>
      <c r="I474" s="349"/>
      <c r="J474" s="349"/>
      <c r="K474" s="349"/>
      <c r="L474" s="349"/>
      <c r="M474" s="481"/>
      <c r="N474" s="410"/>
      <c r="O474" s="481"/>
      <c r="P474" s="410"/>
      <c r="Q474" s="361"/>
      <c r="R474" s="349"/>
    </row>
    <row r="475" spans="1:36" ht="15.75" thickBot="1" x14ac:dyDescent="0.3">
      <c r="A475" s="349"/>
      <c r="B475" s="349"/>
      <c r="C475" s="349"/>
      <c r="D475" s="349"/>
      <c r="E475" s="349"/>
      <c r="F475" s="361"/>
      <c r="G475" s="349"/>
      <c r="H475" s="349"/>
      <c r="I475" s="349"/>
      <c r="J475" s="349"/>
      <c r="K475" s="349"/>
      <c r="L475" s="349"/>
      <c r="M475" s="481"/>
      <c r="N475" s="410"/>
      <c r="O475" s="481"/>
      <c r="P475" s="410"/>
      <c r="Q475" s="361"/>
      <c r="R475" s="349"/>
    </row>
    <row r="476" spans="1:36" ht="15.75" thickBot="1" x14ac:dyDescent="0.3">
      <c r="A476" s="349"/>
      <c r="B476" s="349"/>
      <c r="C476" s="349"/>
      <c r="D476" s="349"/>
      <c r="E476" s="349"/>
      <c r="F476" s="361"/>
      <c r="G476" s="349"/>
      <c r="H476" s="349"/>
      <c r="I476" s="349"/>
      <c r="J476" s="349"/>
      <c r="K476" s="349"/>
      <c r="L476" s="685" t="s">
        <v>176</v>
      </c>
      <c r="M476" s="686"/>
      <c r="N476" s="686"/>
      <c r="O476" s="454" t="s">
        <v>177</v>
      </c>
      <c r="P476" s="454" t="s">
        <v>178</v>
      </c>
      <c r="Q476" s="454" t="s">
        <v>209</v>
      </c>
      <c r="R476" s="454" t="s">
        <v>222</v>
      </c>
    </row>
    <row r="477" spans="1:36" ht="18.75" x14ac:dyDescent="0.25">
      <c r="A477" s="349"/>
      <c r="B477" s="349"/>
      <c r="C477" s="349"/>
      <c r="D477" s="349"/>
      <c r="E477" s="349"/>
      <c r="F477" s="361"/>
      <c r="G477" s="349"/>
      <c r="H477" s="349"/>
      <c r="I477" s="349"/>
      <c r="J477" s="349"/>
      <c r="K477" s="349"/>
      <c r="L477" s="337" t="s">
        <v>396</v>
      </c>
      <c r="M477" s="643">
        <f>$Q$436</f>
        <v>8.75</v>
      </c>
      <c r="N477" s="446" t="str">
        <f>+IF(AND(M477&lt;7,M477&gt;0),"INACEPTABLE",IF(M477=0,"No Valor","ACEPTABLE"))</f>
        <v>ACEPTABLE</v>
      </c>
      <c r="O477" s="687">
        <f>(COUNTIF(N477:N481,"INACEPTABLE"))</f>
        <v>0</v>
      </c>
      <c r="P477" s="687" t="str">
        <f>+IF(O477=1,"PENALIZACIÓN 1",IF(O477&gt;1,"PENALIZACIÓN 1 + 2","ACEPTABLE"))</f>
        <v>ACEPTABLE</v>
      </c>
      <c r="Q477" s="690">
        <f>+IF(AND(M477&gt;0,M478&gt;0,M479&gt;0,M480&gt;0,M481&gt;0),5,IF(AND(M477&gt;0,M478&gt;0,M479&gt;0,M480&gt;0,M481=0),4,IF(AND(M477&gt;0,M478&gt;0,M479&gt;0,M480=0,M481=0),3,IF(AND(M477&gt;0,M478&gt;0,M479=0,M480=0,M481=0),2,IF(AND(M477&gt;0,M478=0,M479=0,M480=0,M481=0),1,0)))))</f>
        <v>4</v>
      </c>
      <c r="R477" s="693">
        <f>IF(AND(O477=0,Q477&gt;0),(SUM(M477:M481)/Q477),0)</f>
        <v>9.21875</v>
      </c>
    </row>
    <row r="478" spans="1:36" ht="18.75" x14ac:dyDescent="0.25">
      <c r="A478" s="349"/>
      <c r="B478" s="349"/>
      <c r="C478" s="349"/>
      <c r="D478" s="349"/>
      <c r="E478" s="349"/>
      <c r="F478" s="361"/>
      <c r="G478" s="349"/>
      <c r="H478" s="349"/>
      <c r="I478" s="349"/>
      <c r="J478" s="349"/>
      <c r="K478" s="349"/>
      <c r="L478" s="338" t="s">
        <v>397</v>
      </c>
      <c r="M478" s="644">
        <f>$Q$445</f>
        <v>10</v>
      </c>
      <c r="N478" s="446" t="str">
        <f>+IF(AND(M478&lt;7,M478&gt;0),"INACEPTABLE",IF(M478=0,"No Valor","ACEPTABLE"))</f>
        <v>ACEPTABLE</v>
      </c>
      <c r="O478" s="688"/>
      <c r="P478" s="688"/>
      <c r="Q478" s="691"/>
      <c r="R478" s="694"/>
    </row>
    <row r="479" spans="1:36" ht="18.75" x14ac:dyDescent="0.25">
      <c r="L479" s="339" t="s">
        <v>398</v>
      </c>
      <c r="M479" s="644">
        <f>$Q$454</f>
        <v>8.125</v>
      </c>
      <c r="N479" s="446" t="str">
        <f>+IF(AND(M479&lt;7,M479&gt;0),"INACEPTABLE",IF(M479=0,"No Valor","ACEPTABLE"))</f>
        <v>ACEPTABLE</v>
      </c>
      <c r="O479" s="688"/>
      <c r="P479" s="688"/>
      <c r="Q479" s="691"/>
      <c r="R479" s="694"/>
    </row>
    <row r="480" spans="1:36" ht="18.75" x14ac:dyDescent="0.25">
      <c r="L480" s="338" t="s">
        <v>399</v>
      </c>
      <c r="M480" s="644">
        <f>$Q$463</f>
        <v>10</v>
      </c>
      <c r="N480" s="446" t="str">
        <f>+IF(AND(M480&lt;7,M480&gt;0),"INACEPTABLE",IF(M480=0,"No Valor","ACEPTABLE"))</f>
        <v>ACEPTABLE</v>
      </c>
      <c r="O480" s="688"/>
      <c r="P480" s="688"/>
      <c r="Q480" s="691"/>
      <c r="R480" s="694"/>
    </row>
    <row r="481" spans="1:19" ht="19.5" thickBot="1" x14ac:dyDescent="0.3">
      <c r="L481" s="340" t="s">
        <v>400</v>
      </c>
      <c r="M481" s="645">
        <f>$Q$472</f>
        <v>0</v>
      </c>
      <c r="N481" s="646" t="str">
        <f>+IF(AND(M481&lt;7,M481&gt;0),"INACEPTABLE",IF(M481=0,"No Valor","ACEPTABLE"))</f>
        <v>No Valor</v>
      </c>
      <c r="O481" s="689"/>
      <c r="P481" s="689"/>
      <c r="Q481" s="692"/>
      <c r="R481" s="695"/>
    </row>
    <row r="483" spans="1:19" ht="15.75" thickBot="1" x14ac:dyDescent="0.3"/>
    <row r="484" spans="1:19" ht="15.75" thickBot="1" x14ac:dyDescent="0.3">
      <c r="A484" s="417" t="s">
        <v>159</v>
      </c>
      <c r="B484" s="418"/>
      <c r="C484" s="418"/>
      <c r="D484" s="418"/>
      <c r="E484" s="419"/>
      <c r="F484" s="418"/>
      <c r="G484" s="418"/>
      <c r="H484" s="418"/>
      <c r="I484" s="418"/>
      <c r="J484" s="418"/>
      <c r="K484" s="427" t="s">
        <v>1</v>
      </c>
      <c r="L484" s="661" t="s">
        <v>169</v>
      </c>
      <c r="M484" s="669" t="s">
        <v>1</v>
      </c>
      <c r="N484" s="669" t="s">
        <v>168</v>
      </c>
      <c r="O484" s="669" t="s">
        <v>170</v>
      </c>
      <c r="P484" s="451" t="s">
        <v>167</v>
      </c>
      <c r="Q484" s="747" t="s">
        <v>210</v>
      </c>
      <c r="R484" s="756"/>
      <c r="S484" s="454" t="s">
        <v>211</v>
      </c>
    </row>
    <row r="485" spans="1:19" x14ac:dyDescent="0.25">
      <c r="A485" s="420"/>
      <c r="B485" s="349"/>
      <c r="C485" s="349"/>
      <c r="D485" s="349"/>
      <c r="E485" s="393" t="s">
        <v>153</v>
      </c>
      <c r="F485" s="392" t="s">
        <v>123</v>
      </c>
      <c r="G485" s="395"/>
      <c r="H485" s="396"/>
      <c r="I485" s="397"/>
      <c r="J485" s="415"/>
      <c r="K485" s="421" t="s">
        <v>2</v>
      </c>
      <c r="L485" s="444">
        <v>4</v>
      </c>
      <c r="M485" s="445">
        <v>1</v>
      </c>
      <c r="N485" s="446">
        <f>+L485*M485</f>
        <v>4</v>
      </c>
      <c r="O485" s="446">
        <v>1</v>
      </c>
      <c r="P485" s="447">
        <f>+L485*O485</f>
        <v>4</v>
      </c>
      <c r="Q485" s="422"/>
      <c r="R485" s="434"/>
      <c r="S485" s="749" t="str">
        <f>+IF(R488="INACEPTABLE","PENALIZACIÓN","ACEPTABLE")</f>
        <v>PENALIZACIÓN</v>
      </c>
    </row>
    <row r="486" spans="1:19" x14ac:dyDescent="0.25">
      <c r="A486" s="420"/>
      <c r="B486" s="349"/>
      <c r="C486" s="349"/>
      <c r="D486" s="349"/>
      <c r="E486" s="394" t="s">
        <v>154</v>
      </c>
      <c r="F486" s="752" t="s">
        <v>141</v>
      </c>
      <c r="G486" s="753"/>
      <c r="H486" s="753"/>
      <c r="I486" s="754"/>
      <c r="J486" s="416"/>
      <c r="K486" s="421" t="s">
        <v>2</v>
      </c>
      <c r="L486" s="428">
        <v>3</v>
      </c>
      <c r="M486" s="391">
        <v>0</v>
      </c>
      <c r="N486" s="368">
        <f t="shared" ref="N486:N487" si="35">+L486*M486</f>
        <v>0</v>
      </c>
      <c r="O486" s="368">
        <v>1</v>
      </c>
      <c r="P486" s="421">
        <f t="shared" ref="P486:P487" si="36">+L486*O486</f>
        <v>3</v>
      </c>
      <c r="Q486" s="422"/>
      <c r="R486" s="434"/>
      <c r="S486" s="750"/>
    </row>
    <row r="487" spans="1:19" x14ac:dyDescent="0.25">
      <c r="A487" s="420"/>
      <c r="B487" s="349"/>
      <c r="C487" s="349"/>
      <c r="D487" s="349"/>
      <c r="E487" s="393" t="s">
        <v>155</v>
      </c>
      <c r="F487" s="392" t="s">
        <v>441</v>
      </c>
      <c r="G487" s="395"/>
      <c r="H487" s="396"/>
      <c r="I487" s="397"/>
      <c r="J487" s="415"/>
      <c r="K487" s="421" t="s">
        <v>2</v>
      </c>
      <c r="L487" s="428">
        <v>2</v>
      </c>
      <c r="M487" s="455">
        <v>1</v>
      </c>
      <c r="N487" s="456">
        <f t="shared" si="35"/>
        <v>2</v>
      </c>
      <c r="O487" s="456">
        <v>1</v>
      </c>
      <c r="P487" s="457">
        <f t="shared" si="36"/>
        <v>2</v>
      </c>
      <c r="Q487" s="741" t="s">
        <v>210</v>
      </c>
      <c r="R487" s="755"/>
      <c r="S487" s="750"/>
    </row>
    <row r="488" spans="1:19" ht="15.75" thickBot="1" x14ac:dyDescent="0.3">
      <c r="A488" s="423"/>
      <c r="B488" s="424"/>
      <c r="C488" s="424"/>
      <c r="D488" s="424"/>
      <c r="E488" s="424"/>
      <c r="F488" s="460"/>
      <c r="G488" s="424"/>
      <c r="H488" s="424"/>
      <c r="I488" s="424"/>
      <c r="J488" s="424"/>
      <c r="K488" s="426"/>
      <c r="L488" s="423"/>
      <c r="M488" s="668" t="s">
        <v>171</v>
      </c>
      <c r="N488" s="429">
        <f>SUM(N485:N487)</f>
        <v>6</v>
      </c>
      <c r="O488" s="668" t="s">
        <v>172</v>
      </c>
      <c r="P488" s="430">
        <f>SUM(P485:P487)</f>
        <v>9</v>
      </c>
      <c r="Q488" s="458">
        <f>+N488/P488*10</f>
        <v>6.6666666666666661</v>
      </c>
      <c r="R488" s="459" t="str">
        <f>+IF(Q488&lt;7,"INACEPTABLE","ACEPTABLE")</f>
        <v>INACEPTABLE</v>
      </c>
      <c r="S488" s="751"/>
    </row>
    <row r="489" spans="1:19" ht="15.75" thickBot="1" x14ac:dyDescent="0.3"/>
    <row r="490" spans="1:19" ht="15.75" thickBot="1" x14ac:dyDescent="0.3">
      <c r="L490" s="685" t="s">
        <v>176</v>
      </c>
      <c r="M490" s="686"/>
      <c r="N490" s="686"/>
      <c r="O490" s="454" t="s">
        <v>177</v>
      </c>
      <c r="P490" s="454" t="s">
        <v>178</v>
      </c>
      <c r="Q490" s="454" t="s">
        <v>209</v>
      </c>
      <c r="R490" s="454" t="s">
        <v>210</v>
      </c>
    </row>
    <row r="491" spans="1:19" x14ac:dyDescent="0.25">
      <c r="L491" s="337" t="s">
        <v>408</v>
      </c>
      <c r="M491" s="332">
        <v>7</v>
      </c>
      <c r="N491" s="446" t="str">
        <f>+IF(AND(M491&lt;7,M491&gt;0),"INACEPTABLE",IF(M491=0,"No Valor","ACEPTABLE"))</f>
        <v>ACEPTABLE</v>
      </c>
      <c r="O491" s="687">
        <f>(COUNTIF(N491:N495,"INACEPTABLE"))</f>
        <v>0</v>
      </c>
      <c r="P491" s="687" t="str">
        <f>+IF(O491=1,"PENALIZACIÓN 1",IF(O491&gt;1,"PENALIZACIÓN 1 + 2","ACEPTABLE"))</f>
        <v>ACEPTABLE</v>
      </c>
      <c r="Q491" s="690">
        <f>+IF(AND(M491&gt;0,M492&gt;0,M493&gt;0,M494&gt;0,M495&gt;0),5,IF(AND(M491&gt;0,M492&gt;0,M493&gt;0,M494&gt;0,M495=0),4,IF(AND(M491&gt;0,M492&gt;0,M493&gt;0,M494=0,M495=0),3,IF(AND(M491&gt;0,M492&gt;0,M493=0,M494=0,M495=0),2,IF(AND(M491&gt;0,M492=0,M493=0,M494=0,M495=0),1,0)))))</f>
        <v>4</v>
      </c>
      <c r="R491" s="693">
        <f>IF(AND(O491=0,Q491&gt;0),(SUM(M491:M495)/Q491),0)</f>
        <v>7.53125</v>
      </c>
    </row>
    <row r="492" spans="1:19" x14ac:dyDescent="0.25">
      <c r="L492" s="338" t="s">
        <v>409</v>
      </c>
      <c r="M492" s="333">
        <v>8</v>
      </c>
      <c r="N492" s="446" t="str">
        <f>+IF(AND(M492&lt;7,M492&gt;0),"INACEPTABLE",IF(M492=0,"No Valor","ACEPTABLE"))</f>
        <v>ACEPTABLE</v>
      </c>
      <c r="O492" s="688"/>
      <c r="P492" s="688"/>
      <c r="Q492" s="691"/>
      <c r="R492" s="694"/>
    </row>
    <row r="493" spans="1:19" x14ac:dyDescent="0.25">
      <c r="L493" s="339" t="s">
        <v>410</v>
      </c>
      <c r="M493" s="333">
        <f>$Q$454</f>
        <v>8.125</v>
      </c>
      <c r="N493" s="446" t="str">
        <f>+IF(AND(M493&lt;7,M493&gt;0),"INACEPTABLE",IF(M493=0,"No Valor","ACEPTABLE"))</f>
        <v>ACEPTABLE</v>
      </c>
      <c r="O493" s="688"/>
      <c r="P493" s="688"/>
      <c r="Q493" s="691"/>
      <c r="R493" s="694"/>
    </row>
    <row r="494" spans="1:19" x14ac:dyDescent="0.25">
      <c r="L494" s="338" t="s">
        <v>411</v>
      </c>
      <c r="M494" s="333">
        <v>7</v>
      </c>
      <c r="N494" s="446" t="str">
        <f>+IF(AND(M494&lt;7,M494&gt;0),"INACEPTABLE",IF(M494=0,"No Valor","ACEPTABLE"))</f>
        <v>ACEPTABLE</v>
      </c>
      <c r="O494" s="688"/>
      <c r="P494" s="688"/>
      <c r="Q494" s="691"/>
      <c r="R494" s="694"/>
    </row>
    <row r="495" spans="1:19" ht="15.75" thickBot="1" x14ac:dyDescent="0.3">
      <c r="L495" s="340" t="s">
        <v>412</v>
      </c>
      <c r="M495" s="334"/>
      <c r="N495" s="646" t="str">
        <f>+IF(AND(M495&lt;7,M495&gt;0),"INACEPTABLE",IF(M495=0,"No Valor","ACEPTABLE"))</f>
        <v>No Valor</v>
      </c>
      <c r="O495" s="689"/>
      <c r="P495" s="689"/>
      <c r="Q495" s="692"/>
      <c r="R495" s="695"/>
    </row>
    <row r="496" spans="1:19" x14ac:dyDescent="0.25">
      <c r="M496" s="341" t="s">
        <v>413</v>
      </c>
    </row>
    <row r="497" spans="1:30" ht="15.75" thickBot="1" x14ac:dyDescent="0.3"/>
    <row r="498" spans="1:30" ht="15.75" thickBot="1" x14ac:dyDescent="0.3">
      <c r="A498" s="417" t="s">
        <v>229</v>
      </c>
      <c r="B498" s="346"/>
      <c r="C498" s="346"/>
      <c r="D498" s="346"/>
      <c r="E498" s="419"/>
      <c r="F498" s="358"/>
      <c r="G498" s="346"/>
      <c r="H498" s="346"/>
      <c r="I498" s="346"/>
      <c r="J498" s="346"/>
      <c r="K498" s="427" t="s">
        <v>1</v>
      </c>
      <c r="L498" s="661" t="s">
        <v>169</v>
      </c>
      <c r="M498" s="669" t="s">
        <v>1</v>
      </c>
      <c r="N498" s="669" t="s">
        <v>168</v>
      </c>
      <c r="O498" s="669" t="s">
        <v>170</v>
      </c>
      <c r="P498" s="451" t="s">
        <v>167</v>
      </c>
      <c r="Q498" s="747" t="s">
        <v>212</v>
      </c>
      <c r="R498" s="748"/>
      <c r="S498" s="454" t="s">
        <v>211</v>
      </c>
      <c r="AD498" s="477"/>
    </row>
    <row r="499" spans="1:30" x14ac:dyDescent="0.25">
      <c r="A499" s="352"/>
      <c r="B499" s="349"/>
      <c r="C499" s="349"/>
      <c r="D499" s="349"/>
      <c r="E499" s="393" t="s">
        <v>156</v>
      </c>
      <c r="F499" s="392" t="s">
        <v>121</v>
      </c>
      <c r="G499" s="395"/>
      <c r="H499" s="396"/>
      <c r="I499" s="397"/>
      <c r="J499" s="415"/>
      <c r="K499" s="421" t="s">
        <v>2</v>
      </c>
      <c r="L499" s="444">
        <v>2</v>
      </c>
      <c r="M499" s="445">
        <v>1</v>
      </c>
      <c r="N499" s="446">
        <f>+L499*M499</f>
        <v>2</v>
      </c>
      <c r="O499" s="446">
        <v>1</v>
      </c>
      <c r="P499" s="447">
        <f>+L499*O499</f>
        <v>2</v>
      </c>
      <c r="Q499" s="349"/>
      <c r="R499" s="351"/>
      <c r="S499" s="749" t="str">
        <f>+IF(R503="INACEPTABLE","PENALIZACIÓN","ACEPTABLE")</f>
        <v>PENALIZACIÓN</v>
      </c>
    </row>
    <row r="500" spans="1:30" x14ac:dyDescent="0.25">
      <c r="A500" s="352"/>
      <c r="B500" s="349"/>
      <c r="C500" s="349"/>
      <c r="D500" s="349"/>
      <c r="E500" s="394" t="s">
        <v>157</v>
      </c>
      <c r="F500" s="752" t="s">
        <v>120</v>
      </c>
      <c r="G500" s="753"/>
      <c r="H500" s="753"/>
      <c r="I500" s="754"/>
      <c r="J500" s="416"/>
      <c r="K500" s="421" t="s">
        <v>2</v>
      </c>
      <c r="L500" s="428">
        <v>5</v>
      </c>
      <c r="M500" s="391">
        <v>0</v>
      </c>
      <c r="N500" s="368">
        <f t="shared" ref="N500:N502" si="37">+L500*M500</f>
        <v>0</v>
      </c>
      <c r="O500" s="368">
        <v>1</v>
      </c>
      <c r="P500" s="421">
        <f t="shared" ref="P500:P502" si="38">+L500*O500</f>
        <v>5</v>
      </c>
      <c r="Q500" s="422"/>
      <c r="R500" s="434"/>
      <c r="S500" s="750"/>
    </row>
    <row r="501" spans="1:30" x14ac:dyDescent="0.25">
      <c r="A501" s="352"/>
      <c r="B501" s="349"/>
      <c r="C501" s="349"/>
      <c r="D501" s="349"/>
      <c r="E501" s="393" t="s">
        <v>158</v>
      </c>
      <c r="F501" s="392" t="s">
        <v>308</v>
      </c>
      <c r="G501" s="395"/>
      <c r="H501" s="396"/>
      <c r="I501" s="397"/>
      <c r="J501" s="415"/>
      <c r="K501" s="421" t="s">
        <v>2</v>
      </c>
      <c r="L501" s="428">
        <v>3</v>
      </c>
      <c r="M501" s="391">
        <v>1</v>
      </c>
      <c r="N501" s="368">
        <f t="shared" si="37"/>
        <v>3</v>
      </c>
      <c r="O501" s="368">
        <v>1</v>
      </c>
      <c r="P501" s="421">
        <f t="shared" si="38"/>
        <v>3</v>
      </c>
      <c r="Q501" s="422"/>
      <c r="R501" s="434"/>
      <c r="S501" s="750"/>
    </row>
    <row r="502" spans="1:30" x14ac:dyDescent="0.25">
      <c r="A502" s="352"/>
      <c r="B502" s="349"/>
      <c r="C502" s="349"/>
      <c r="D502" s="349"/>
      <c r="E502" s="394" t="s">
        <v>309</v>
      </c>
      <c r="F502" s="752" t="s">
        <v>122</v>
      </c>
      <c r="G502" s="753"/>
      <c r="H502" s="753"/>
      <c r="I502" s="754"/>
      <c r="J502" s="416"/>
      <c r="K502" s="421" t="s">
        <v>2</v>
      </c>
      <c r="L502" s="428">
        <v>3</v>
      </c>
      <c r="M502" s="391">
        <v>1</v>
      </c>
      <c r="N502" s="368">
        <f t="shared" si="37"/>
        <v>3</v>
      </c>
      <c r="O502" s="368">
        <v>1</v>
      </c>
      <c r="P502" s="421">
        <f t="shared" si="38"/>
        <v>3</v>
      </c>
      <c r="Q502" s="741" t="s">
        <v>212</v>
      </c>
      <c r="R502" s="755"/>
      <c r="S502" s="750"/>
    </row>
    <row r="503" spans="1:30" ht="15.75" thickBot="1" x14ac:dyDescent="0.3">
      <c r="A503" s="353"/>
      <c r="B503" s="354"/>
      <c r="C503" s="354"/>
      <c r="D503" s="354"/>
      <c r="E503" s="354"/>
      <c r="F503" s="354"/>
      <c r="G503" s="354"/>
      <c r="H503" s="354"/>
      <c r="I503" s="354"/>
      <c r="J503" s="354"/>
      <c r="K503" s="354"/>
      <c r="L503" s="354"/>
      <c r="M503" s="668" t="s">
        <v>171</v>
      </c>
      <c r="N503" s="429">
        <f>SUM(N499:N502)</f>
        <v>8</v>
      </c>
      <c r="O503" s="668" t="s">
        <v>172</v>
      </c>
      <c r="P503" s="430">
        <f>SUM(P499:P502)</f>
        <v>13</v>
      </c>
      <c r="Q503" s="458">
        <f>+N503/P503*10</f>
        <v>6.1538461538461542</v>
      </c>
      <c r="R503" s="459" t="str">
        <f>+IF(Q503&lt;7,"INACEPTABLE","ACEPTABLE")</f>
        <v>INACEPTABLE</v>
      </c>
      <c r="S503" s="751"/>
    </row>
    <row r="504" spans="1:30" ht="15.75" thickBot="1" x14ac:dyDescent="0.3"/>
    <row r="505" spans="1:30" ht="15.75" thickBot="1" x14ac:dyDescent="0.3">
      <c r="L505" s="685" t="s">
        <v>176</v>
      </c>
      <c r="M505" s="686"/>
      <c r="N505" s="686"/>
      <c r="O505" s="454" t="s">
        <v>177</v>
      </c>
      <c r="P505" s="454" t="s">
        <v>178</v>
      </c>
      <c r="Q505" s="454" t="s">
        <v>209</v>
      </c>
      <c r="R505" s="454" t="s">
        <v>212</v>
      </c>
    </row>
    <row r="506" spans="1:30" x14ac:dyDescent="0.25">
      <c r="L506" s="337" t="s">
        <v>414</v>
      </c>
      <c r="M506" s="332">
        <v>7</v>
      </c>
      <c r="N506" s="446" t="str">
        <f>+IF(AND(M506&lt;7,M506&gt;0),"INACEPTABLE",IF(M506=0,"No Valor","ACEPTABLE"))</f>
        <v>ACEPTABLE</v>
      </c>
      <c r="O506" s="687">
        <f>(COUNTIF(N506:N510,"INACEPTABLE"))</f>
        <v>0</v>
      </c>
      <c r="P506" s="687" t="str">
        <f>+IF(O506=1,"PENALIZACIÓN 1",IF(O506&gt;1,"PENALIZACIÓN 1 + 2","ACEPTABLE"))</f>
        <v>ACEPTABLE</v>
      </c>
      <c r="Q506" s="690">
        <f>+IF(AND(M506&gt;0,M507&gt;0,M508&gt;0,M509&gt;0,M510&gt;0),5,IF(AND(M506&gt;0,M507&gt;0,M508&gt;0,M509&gt;0,M510=0),4,IF(AND(M506&gt;0,M507&gt;0,M508&gt;0,M509=0,M510=0),3,IF(AND(M506&gt;0,M507&gt;0,M508=0,M509=0,M510=0),2,IF(AND(M506&gt;0,M507=0,M508=0,M509=0,M510=0),1,0)))))</f>
        <v>4</v>
      </c>
      <c r="R506" s="693">
        <f>IF(AND(O506=0,Q506&gt;0),(SUM(M506:M510)/Q506),0)</f>
        <v>7.53125</v>
      </c>
    </row>
    <row r="507" spans="1:30" x14ac:dyDescent="0.25">
      <c r="L507" s="338" t="s">
        <v>415</v>
      </c>
      <c r="M507" s="333">
        <v>8</v>
      </c>
      <c r="N507" s="446" t="str">
        <f>+IF(AND(M507&lt;7,M507&gt;0),"INACEPTABLE",IF(M507=0,"No Valor","ACEPTABLE"))</f>
        <v>ACEPTABLE</v>
      </c>
      <c r="O507" s="688"/>
      <c r="P507" s="688"/>
      <c r="Q507" s="691"/>
      <c r="R507" s="694"/>
    </row>
    <row r="508" spans="1:30" x14ac:dyDescent="0.25">
      <c r="L508" s="339" t="s">
        <v>416</v>
      </c>
      <c r="M508" s="333">
        <f>$Q$454</f>
        <v>8.125</v>
      </c>
      <c r="N508" s="446" t="str">
        <f>+IF(AND(M508&lt;7,M508&gt;0),"INACEPTABLE",IF(M508=0,"No Valor","ACEPTABLE"))</f>
        <v>ACEPTABLE</v>
      </c>
      <c r="O508" s="688"/>
      <c r="P508" s="688"/>
      <c r="Q508" s="691"/>
      <c r="R508" s="694"/>
    </row>
    <row r="509" spans="1:30" x14ac:dyDescent="0.25">
      <c r="L509" s="338" t="s">
        <v>417</v>
      </c>
      <c r="M509" s="333">
        <v>7</v>
      </c>
      <c r="N509" s="446" t="str">
        <f>+IF(AND(M509&lt;7,M509&gt;0),"INACEPTABLE",IF(M509=0,"No Valor","ACEPTABLE"))</f>
        <v>ACEPTABLE</v>
      </c>
      <c r="O509" s="688"/>
      <c r="P509" s="688"/>
      <c r="Q509" s="691"/>
      <c r="R509" s="694"/>
    </row>
    <row r="510" spans="1:30" ht="15.75" thickBot="1" x14ac:dyDescent="0.3">
      <c r="L510" s="340" t="s">
        <v>418</v>
      </c>
      <c r="M510" s="334"/>
      <c r="N510" s="646" t="str">
        <f>+IF(AND(M510&lt;7,M510&gt;0),"INACEPTABLE",IF(M510=0,"No Valor","ACEPTABLE"))</f>
        <v>No Valor</v>
      </c>
      <c r="O510" s="689"/>
      <c r="P510" s="689"/>
      <c r="Q510" s="692"/>
      <c r="R510" s="695"/>
    </row>
    <row r="511" spans="1:30" x14ac:dyDescent="0.25">
      <c r="M511" s="341" t="s">
        <v>413</v>
      </c>
    </row>
    <row r="512" spans="1:30" ht="15.75" thickBot="1" x14ac:dyDescent="0.3"/>
    <row r="513" spans="1:45" ht="15.75" thickBot="1" x14ac:dyDescent="0.3">
      <c r="A513" s="496" t="s">
        <v>215</v>
      </c>
      <c r="B513" s="346"/>
      <c r="C513" s="346"/>
      <c r="D513" s="346"/>
      <c r="E513" s="346"/>
      <c r="F513" s="346"/>
      <c r="G513" s="346"/>
      <c r="H513" s="346"/>
      <c r="I513" s="346"/>
      <c r="J513" s="346"/>
      <c r="K513" s="497" t="s">
        <v>1</v>
      </c>
      <c r="L513" s="482" t="s">
        <v>169</v>
      </c>
      <c r="M513" s="482" t="s">
        <v>1</v>
      </c>
      <c r="N513" s="482" t="s">
        <v>168</v>
      </c>
      <c r="O513" s="482" t="s">
        <v>170</v>
      </c>
      <c r="P513" s="336" t="s">
        <v>167</v>
      </c>
      <c r="Q513" s="747" t="s">
        <v>214</v>
      </c>
      <c r="R513" s="756"/>
      <c r="S513" s="454" t="s">
        <v>211</v>
      </c>
    </row>
    <row r="514" spans="1:45" x14ac:dyDescent="0.25">
      <c r="A514" s="352"/>
      <c r="B514" s="349"/>
      <c r="C514" s="349"/>
      <c r="D514" s="349"/>
      <c r="E514" s="608" t="s">
        <v>323</v>
      </c>
      <c r="F514" s="494" t="s">
        <v>213</v>
      </c>
      <c r="G514" s="495"/>
      <c r="H514" s="495"/>
      <c r="I514" s="495"/>
      <c r="J514" s="415"/>
      <c r="K514" s="498" t="s">
        <v>2</v>
      </c>
      <c r="L514" s="492">
        <v>5</v>
      </c>
      <c r="M514" s="445">
        <v>1</v>
      </c>
      <c r="N514" s="446">
        <f>+L514*M514</f>
        <v>5</v>
      </c>
      <c r="O514" s="446">
        <v>1</v>
      </c>
      <c r="P514" s="568">
        <f>+L514*O514</f>
        <v>5</v>
      </c>
      <c r="Q514" s="422"/>
      <c r="R514" s="434"/>
      <c r="S514" s="749" t="str">
        <f>+IF(R517="INACEPTABLE","PENALIZACIÓN","ACEPTABLE")</f>
        <v>ACEPTABLE</v>
      </c>
    </row>
    <row r="515" spans="1:45" x14ac:dyDescent="0.25">
      <c r="A515" s="360"/>
      <c r="B515" s="349"/>
      <c r="C515" s="349"/>
      <c r="D515" s="349"/>
      <c r="E515" s="609" t="s">
        <v>324</v>
      </c>
      <c r="F515" s="733" t="s">
        <v>0</v>
      </c>
      <c r="G515" s="733"/>
      <c r="H515" s="733"/>
      <c r="I515" s="733"/>
      <c r="J515" s="416"/>
      <c r="K515" s="498" t="s">
        <v>2</v>
      </c>
      <c r="L515" s="493">
        <v>3</v>
      </c>
      <c r="M515" s="391">
        <v>0</v>
      </c>
      <c r="N515" s="368">
        <f t="shared" ref="N515:N516" si="39">+L515*M515</f>
        <v>0</v>
      </c>
      <c r="O515" s="368">
        <v>1</v>
      </c>
      <c r="P515" s="433">
        <f t="shared" ref="P515:P516" si="40">+L515*O515</f>
        <v>3</v>
      </c>
      <c r="Q515" s="422"/>
      <c r="R515" s="434"/>
      <c r="S515" s="750"/>
    </row>
    <row r="516" spans="1:45" x14ac:dyDescent="0.25">
      <c r="A516" s="352"/>
      <c r="B516" s="349"/>
      <c r="C516" s="349"/>
      <c r="D516" s="349"/>
      <c r="E516" s="608" t="s">
        <v>325</v>
      </c>
      <c r="F516" s="494" t="s">
        <v>315</v>
      </c>
      <c r="G516" s="495"/>
      <c r="H516" s="495"/>
      <c r="I516" s="495"/>
      <c r="J516" s="415"/>
      <c r="K516" s="498" t="s">
        <v>2</v>
      </c>
      <c r="L516" s="493">
        <v>4</v>
      </c>
      <c r="M516" s="391">
        <v>1</v>
      </c>
      <c r="N516" s="368">
        <f t="shared" si="39"/>
        <v>4</v>
      </c>
      <c r="O516" s="368">
        <v>1</v>
      </c>
      <c r="P516" s="433">
        <f t="shared" si="40"/>
        <v>4</v>
      </c>
      <c r="Q516" s="741" t="s">
        <v>214</v>
      </c>
      <c r="R516" s="755"/>
      <c r="S516" s="750"/>
    </row>
    <row r="517" spans="1:45" ht="15.75" thickBot="1" x14ac:dyDescent="0.3">
      <c r="A517" s="353"/>
      <c r="B517" s="354"/>
      <c r="C517" s="354"/>
      <c r="D517" s="354"/>
      <c r="E517" s="354"/>
      <c r="F517" s="354"/>
      <c r="G517" s="354"/>
      <c r="H517" s="354"/>
      <c r="I517" s="354"/>
      <c r="J517" s="354"/>
      <c r="K517" s="355"/>
      <c r="L517" s="354"/>
      <c r="M517" s="486" t="s">
        <v>171</v>
      </c>
      <c r="N517" s="487">
        <f>SUM(N514:N516)</f>
        <v>9</v>
      </c>
      <c r="O517" s="486" t="s">
        <v>172</v>
      </c>
      <c r="P517" s="487">
        <f>SUM(P514:P516)</f>
        <v>12</v>
      </c>
      <c r="Q517" s="458">
        <f>+N517/P517*10</f>
        <v>7.5</v>
      </c>
      <c r="R517" s="459" t="str">
        <f>+IF(Q517&lt;7,"INACEPTABLE","ACEPTABLE")</f>
        <v>ACEPTABLE</v>
      </c>
      <c r="S517" s="751"/>
    </row>
    <row r="518" spans="1:45" ht="15.75" thickBot="1" x14ac:dyDescent="0.3">
      <c r="L518" s="349"/>
      <c r="M518" s="481"/>
      <c r="N518" s="410"/>
      <c r="O518" s="481"/>
      <c r="P518" s="410"/>
      <c r="Q518" s="335"/>
      <c r="R518" s="410"/>
      <c r="S518" s="660"/>
    </row>
    <row r="519" spans="1:45" ht="15.75" thickBot="1" x14ac:dyDescent="0.3">
      <c r="L519" s="685" t="s">
        <v>176</v>
      </c>
      <c r="M519" s="686"/>
      <c r="N519" s="686"/>
      <c r="O519" s="454" t="s">
        <v>177</v>
      </c>
      <c r="P519" s="454" t="s">
        <v>178</v>
      </c>
      <c r="Q519" s="454" t="s">
        <v>209</v>
      </c>
      <c r="R519" s="454" t="s">
        <v>214</v>
      </c>
      <c r="S519" s="660"/>
    </row>
    <row r="520" spans="1:45" x14ac:dyDescent="0.25">
      <c r="L520" s="337" t="s">
        <v>323</v>
      </c>
      <c r="M520" s="332">
        <v>7</v>
      </c>
      <c r="N520" s="446" t="str">
        <f>+IF(AND(M520&lt;7,M520&gt;0),"INACEPTABLE",IF(M520=0,"No Valor","ACEPTABLE"))</f>
        <v>ACEPTABLE</v>
      </c>
      <c r="O520" s="687">
        <f>(COUNTIF(N520:N524,"INACEPTABLE"))</f>
        <v>0</v>
      </c>
      <c r="P520" s="687" t="str">
        <f>+IF(O520=1,"PENALIZACIÓN 1",IF(O520&gt;1,"PENALIZACIÓN 1 + 2","ACEPTABLE"))</f>
        <v>ACEPTABLE</v>
      </c>
      <c r="Q520" s="690">
        <f>+IF(AND(M520&gt;0,M521&gt;0,M522&gt;0,M523&gt;0,M524&gt;0),5,IF(AND(M520&gt;0,M521&gt;0,M522&gt;0,M523&gt;0,M524=0),4,IF(AND(M520&gt;0,M521&gt;0,M522&gt;0,M523=0,M524=0),3,IF(AND(M520&gt;0,M521&gt;0,M522=0,M523=0,M524=0),2,IF(AND(M520&gt;0,M521=0,M522=0,M523=0,M524=0),1,0)))))</f>
        <v>4</v>
      </c>
      <c r="R520" s="693">
        <f>IF(AND(O520=0,Q520&gt;0),(SUM(M520:M524)/Q520),0)</f>
        <v>7.53125</v>
      </c>
      <c r="S520" s="660"/>
    </row>
    <row r="521" spans="1:45" x14ac:dyDescent="0.25">
      <c r="L521" s="338" t="s">
        <v>324</v>
      </c>
      <c r="M521" s="333">
        <v>8</v>
      </c>
      <c r="N521" s="446" t="str">
        <f>+IF(AND(M521&lt;7,M521&gt;0),"INACEPTABLE",IF(M521=0,"No Valor","ACEPTABLE"))</f>
        <v>ACEPTABLE</v>
      </c>
      <c r="O521" s="688"/>
      <c r="P521" s="688"/>
      <c r="Q521" s="691"/>
      <c r="R521" s="694"/>
      <c r="S521" s="660"/>
    </row>
    <row r="522" spans="1:45" x14ac:dyDescent="0.25">
      <c r="L522" s="339" t="s">
        <v>325</v>
      </c>
      <c r="M522" s="333">
        <f>$Q$454</f>
        <v>8.125</v>
      </c>
      <c r="N522" s="446" t="str">
        <f>+IF(AND(M522&lt;7,M522&gt;0),"INACEPTABLE",IF(M522=0,"No Valor","ACEPTABLE"))</f>
        <v>ACEPTABLE</v>
      </c>
      <c r="O522" s="688"/>
      <c r="P522" s="688"/>
      <c r="Q522" s="691"/>
      <c r="R522" s="694"/>
      <c r="S522" s="660"/>
    </row>
    <row r="523" spans="1:45" x14ac:dyDescent="0.25">
      <c r="L523" s="338" t="s">
        <v>419</v>
      </c>
      <c r="M523" s="333">
        <v>7</v>
      </c>
      <c r="N523" s="446" t="str">
        <f>+IF(AND(M523&lt;7,M523&gt;0),"INACEPTABLE",IF(M523=0,"No Valor","ACEPTABLE"))</f>
        <v>ACEPTABLE</v>
      </c>
      <c r="O523" s="688"/>
      <c r="P523" s="688"/>
      <c r="Q523" s="691"/>
      <c r="R523" s="694"/>
      <c r="S523" s="660"/>
    </row>
    <row r="524" spans="1:45" ht="15.75" thickBot="1" x14ac:dyDescent="0.3">
      <c r="L524" s="340" t="s">
        <v>420</v>
      </c>
      <c r="M524" s="334"/>
      <c r="N524" s="646" t="str">
        <f>+IF(AND(M524&lt;7,M524&gt;0),"INACEPTABLE",IF(M524=0,"No Valor","ACEPTABLE"))</f>
        <v>No Valor</v>
      </c>
      <c r="O524" s="689"/>
      <c r="P524" s="689"/>
      <c r="Q524" s="692"/>
      <c r="R524" s="695"/>
      <c r="S524" s="660"/>
    </row>
    <row r="525" spans="1:45" x14ac:dyDescent="0.25">
      <c r="M525" s="341" t="s">
        <v>413</v>
      </c>
      <c r="S525" s="660"/>
    </row>
    <row r="526" spans="1:45" ht="15.75" thickBot="1" x14ac:dyDescent="0.3">
      <c r="S526" s="660"/>
    </row>
    <row r="527" spans="1:45" ht="15.75" thickBot="1" x14ac:dyDescent="0.3">
      <c r="A527" s="357" t="s">
        <v>218</v>
      </c>
      <c r="B527" s="346"/>
      <c r="C527" s="346"/>
      <c r="D527" s="346"/>
      <c r="E527" s="346"/>
      <c r="F527" s="346"/>
      <c r="G527" s="346"/>
      <c r="H527" s="346"/>
      <c r="I527" s="346"/>
      <c r="J527" s="347"/>
      <c r="K527" s="598" t="s">
        <v>1</v>
      </c>
      <c r="L527" s="667" t="s">
        <v>169</v>
      </c>
      <c r="M527" s="667" t="s">
        <v>1</v>
      </c>
      <c r="N527" s="667" t="s">
        <v>168</v>
      </c>
      <c r="O527" s="667" t="s">
        <v>170</v>
      </c>
      <c r="P527" s="591" t="s">
        <v>167</v>
      </c>
      <c r="Q527" s="743" t="s">
        <v>217</v>
      </c>
      <c r="R527" s="744"/>
      <c r="S527" s="599" t="s">
        <v>211</v>
      </c>
      <c r="AA527" s="383"/>
      <c r="AB527" s="383"/>
      <c r="AC527" s="383"/>
      <c r="AD527" s="383"/>
      <c r="AE527" s="383"/>
      <c r="AF527" s="383"/>
      <c r="AG527" s="383"/>
      <c r="AH527" s="383"/>
      <c r="AI527" s="383"/>
      <c r="AJ527" s="383"/>
      <c r="AK527" s="383"/>
      <c r="AL527" s="383"/>
      <c r="AM527" s="383"/>
      <c r="AN527" s="383"/>
      <c r="AO527" s="383"/>
      <c r="AP527" s="383"/>
      <c r="AQ527" s="383"/>
      <c r="AR527" s="383"/>
      <c r="AS527" s="383"/>
    </row>
    <row r="528" spans="1:45" x14ac:dyDescent="0.25">
      <c r="A528" s="352"/>
      <c r="B528" s="349"/>
      <c r="C528" s="349"/>
      <c r="D528" s="349"/>
      <c r="E528" s="683" t="s">
        <v>322</v>
      </c>
      <c r="F528" s="761" t="s">
        <v>317</v>
      </c>
      <c r="G528" s="761"/>
      <c r="H528" s="761"/>
      <c r="I528" s="761"/>
      <c r="J528" s="762"/>
      <c r="K528" s="597" t="s">
        <v>2</v>
      </c>
      <c r="L528" s="518">
        <v>5</v>
      </c>
      <c r="M528" s="671">
        <v>1</v>
      </c>
      <c r="N528" s="657">
        <f>+L528*M528</f>
        <v>5</v>
      </c>
      <c r="O528" s="657">
        <v>1</v>
      </c>
      <c r="P528" s="519">
        <f>+L528*O528</f>
        <v>5</v>
      </c>
      <c r="Q528" s="349"/>
      <c r="R528" s="349"/>
      <c r="S528" s="739" t="str">
        <f>+IF(R537="INACEPTABLE","PENALIZACIÓN","ACEPTABLE")</f>
        <v>PENALIZACIÓN</v>
      </c>
      <c r="AA528" s="383"/>
      <c r="AB528" s="383"/>
      <c r="AC528" s="383"/>
      <c r="AD528" s="477"/>
      <c r="AE528" s="383"/>
      <c r="AF528" s="383"/>
      <c r="AG528" s="383"/>
      <c r="AH528" s="383"/>
      <c r="AI528" s="383"/>
      <c r="AJ528" s="383"/>
      <c r="AK528" s="383"/>
      <c r="AL528" s="383"/>
      <c r="AM528" s="383"/>
      <c r="AN528" s="383"/>
      <c r="AO528" s="383"/>
      <c r="AP528" s="383"/>
      <c r="AQ528" s="383"/>
      <c r="AR528" s="383"/>
      <c r="AS528" s="383"/>
    </row>
    <row r="529" spans="1:45" ht="36.75" customHeight="1" x14ac:dyDescent="0.25">
      <c r="A529" s="359"/>
      <c r="B529" s="349"/>
      <c r="C529" s="349"/>
      <c r="D529" s="349"/>
      <c r="E529" s="684" t="s">
        <v>326</v>
      </c>
      <c r="F529" s="759" t="s">
        <v>306</v>
      </c>
      <c r="G529" s="759"/>
      <c r="H529" s="759"/>
      <c r="I529" s="759"/>
      <c r="J529" s="760"/>
      <c r="K529" s="517" t="s">
        <v>2</v>
      </c>
      <c r="L529" s="520">
        <v>5</v>
      </c>
      <c r="M529" s="673">
        <v>0</v>
      </c>
      <c r="N529" s="658">
        <f t="shared" ref="N529:N530" si="41">+L529*M529</f>
        <v>0</v>
      </c>
      <c r="O529" s="658">
        <v>1</v>
      </c>
      <c r="P529" s="521">
        <f t="shared" ref="P529:P530" si="42">+L529*O529</f>
        <v>5</v>
      </c>
      <c r="Q529" s="349"/>
      <c r="R529" s="349"/>
      <c r="S529" s="739"/>
      <c r="AA529" s="383"/>
      <c r="AB529" s="383"/>
      <c r="AC529" s="383"/>
      <c r="AD529" s="383"/>
      <c r="AE529" s="383"/>
      <c r="AF529" s="383"/>
      <c r="AG529" s="383"/>
      <c r="AH529" s="383"/>
      <c r="AI529" s="383"/>
      <c r="AJ529" s="383"/>
      <c r="AK529" s="383"/>
      <c r="AL529" s="383"/>
      <c r="AM529" s="383"/>
      <c r="AN529" s="383"/>
      <c r="AO529" s="383"/>
      <c r="AP529" s="383"/>
      <c r="AQ529" s="383"/>
      <c r="AR529" s="383"/>
      <c r="AS529" s="383"/>
    </row>
    <row r="530" spans="1:45" ht="15" customHeight="1" x14ac:dyDescent="0.25">
      <c r="A530" s="352"/>
      <c r="B530" s="349"/>
      <c r="C530" s="349"/>
      <c r="D530" s="349"/>
      <c r="E530" s="683" t="s">
        <v>327</v>
      </c>
      <c r="F530" s="761" t="s">
        <v>312</v>
      </c>
      <c r="G530" s="761"/>
      <c r="H530" s="761"/>
      <c r="I530" s="761"/>
      <c r="J530" s="762"/>
      <c r="K530" s="517" t="s">
        <v>2</v>
      </c>
      <c r="L530" s="520">
        <v>4</v>
      </c>
      <c r="M530" s="673">
        <v>1</v>
      </c>
      <c r="N530" s="658">
        <f t="shared" si="41"/>
        <v>4</v>
      </c>
      <c r="O530" s="658">
        <v>1</v>
      </c>
      <c r="P530" s="521">
        <f t="shared" si="42"/>
        <v>4</v>
      </c>
      <c r="Q530" s="349"/>
      <c r="R530" s="349"/>
      <c r="S530" s="739"/>
      <c r="AA530" s="383"/>
      <c r="AB530" s="383"/>
      <c r="AC530" s="383"/>
      <c r="AD530" s="383"/>
      <c r="AE530" s="383"/>
      <c r="AF530" s="383"/>
      <c r="AG530" s="383"/>
      <c r="AH530" s="383"/>
      <c r="AI530" s="383"/>
      <c r="AJ530" s="383"/>
      <c r="AK530" s="383"/>
      <c r="AL530" s="383"/>
      <c r="AM530" s="383"/>
      <c r="AN530" s="383"/>
      <c r="AO530" s="383"/>
      <c r="AP530" s="383"/>
      <c r="AQ530" s="383"/>
      <c r="AR530" s="383"/>
      <c r="AS530" s="383"/>
    </row>
    <row r="531" spans="1:45" ht="35.25" customHeight="1" x14ac:dyDescent="0.25">
      <c r="A531" s="352"/>
      <c r="B531" s="349"/>
      <c r="C531" s="349"/>
      <c r="D531" s="349"/>
      <c r="E531" s="684" t="s">
        <v>328</v>
      </c>
      <c r="F531" s="759" t="s">
        <v>316</v>
      </c>
      <c r="G531" s="759"/>
      <c r="H531" s="759"/>
      <c r="I531" s="759"/>
      <c r="J531" s="760"/>
      <c r="K531" s="517" t="s">
        <v>2</v>
      </c>
      <c r="L531" s="518">
        <v>5</v>
      </c>
      <c r="M531" s="671">
        <v>1</v>
      </c>
      <c r="N531" s="657">
        <f>+L531*M531</f>
        <v>5</v>
      </c>
      <c r="O531" s="657">
        <v>1</v>
      </c>
      <c r="P531" s="519">
        <f>+L531*O531</f>
        <v>5</v>
      </c>
      <c r="Q531" s="361"/>
      <c r="R531" s="349"/>
      <c r="S531" s="739"/>
      <c r="AA531" s="383"/>
      <c r="AB531" s="383"/>
      <c r="AC531" s="383"/>
      <c r="AD531" s="383"/>
      <c r="AE531" s="383"/>
      <c r="AF531" s="383"/>
      <c r="AG531" s="383"/>
      <c r="AH531" s="383"/>
      <c r="AI531" s="383"/>
      <c r="AJ531" s="383"/>
      <c r="AK531" s="383"/>
      <c r="AL531" s="383"/>
      <c r="AM531" s="383"/>
      <c r="AN531" s="383"/>
      <c r="AO531" s="383"/>
      <c r="AP531" s="383"/>
      <c r="AQ531" s="383"/>
      <c r="AR531" s="383"/>
      <c r="AS531" s="383"/>
    </row>
    <row r="532" spans="1:45" ht="15" customHeight="1" x14ac:dyDescent="0.25">
      <c r="A532" s="352"/>
      <c r="B532" s="349"/>
      <c r="C532" s="349"/>
      <c r="D532" s="349"/>
      <c r="E532" s="683" t="s">
        <v>329</v>
      </c>
      <c r="F532" s="761" t="s">
        <v>313</v>
      </c>
      <c r="G532" s="761"/>
      <c r="H532" s="761"/>
      <c r="I532" s="761"/>
      <c r="J532" s="762"/>
      <c r="K532" s="517" t="s">
        <v>2</v>
      </c>
      <c r="L532" s="520">
        <v>3</v>
      </c>
      <c r="M532" s="673">
        <v>0</v>
      </c>
      <c r="N532" s="658">
        <f t="shared" ref="N532:N533" si="43">+L532*M532</f>
        <v>0</v>
      </c>
      <c r="O532" s="658">
        <v>1</v>
      </c>
      <c r="P532" s="521">
        <f t="shared" ref="P532:P533" si="44">+L532*O532</f>
        <v>3</v>
      </c>
      <c r="Q532" s="361"/>
      <c r="R532" s="349"/>
      <c r="S532" s="739"/>
      <c r="AA532" s="383"/>
      <c r="AB532" s="383"/>
      <c r="AC532" s="383"/>
      <c r="AD532" s="383"/>
      <c r="AE532" s="383"/>
      <c r="AF532" s="383"/>
      <c r="AG532" s="383"/>
      <c r="AH532" s="383"/>
      <c r="AI532" s="383"/>
      <c r="AJ532" s="383"/>
      <c r="AK532" s="383"/>
      <c r="AL532" s="383"/>
      <c r="AM532" s="383"/>
      <c r="AN532" s="383"/>
      <c r="AO532" s="383"/>
      <c r="AP532" s="383"/>
      <c r="AQ532" s="383"/>
      <c r="AR532" s="383"/>
      <c r="AS532" s="383"/>
    </row>
    <row r="533" spans="1:45" ht="24.75" customHeight="1" x14ac:dyDescent="0.25">
      <c r="A533" s="352"/>
      <c r="B533" s="349"/>
      <c r="C533" s="349"/>
      <c r="D533" s="349"/>
      <c r="E533" s="684" t="s">
        <v>330</v>
      </c>
      <c r="F533" s="759" t="s">
        <v>314</v>
      </c>
      <c r="G533" s="759"/>
      <c r="H533" s="759"/>
      <c r="I533" s="759"/>
      <c r="J533" s="760"/>
      <c r="K533" s="517" t="s">
        <v>2</v>
      </c>
      <c r="L533" s="520">
        <v>4</v>
      </c>
      <c r="M533" s="673">
        <v>1</v>
      </c>
      <c r="N533" s="658">
        <f t="shared" si="43"/>
        <v>4</v>
      </c>
      <c r="O533" s="658">
        <v>1</v>
      </c>
      <c r="P533" s="521">
        <f t="shared" si="44"/>
        <v>4</v>
      </c>
      <c r="Q533" s="361"/>
      <c r="R533" s="349"/>
      <c r="S533" s="739"/>
      <c r="AA533" s="383"/>
      <c r="AB533" s="383"/>
      <c r="AC533" s="383"/>
      <c r="AD533" s="383"/>
      <c r="AE533" s="383"/>
      <c r="AF533" s="383"/>
      <c r="AG533" s="383"/>
      <c r="AH533" s="383"/>
      <c r="AI533" s="383"/>
      <c r="AJ533" s="383"/>
      <c r="AK533" s="383"/>
      <c r="AL533" s="383"/>
      <c r="AM533" s="383"/>
      <c r="AN533" s="383"/>
      <c r="AO533" s="383"/>
      <c r="AP533" s="383"/>
      <c r="AQ533" s="383"/>
      <c r="AR533" s="383"/>
      <c r="AS533" s="383"/>
    </row>
    <row r="534" spans="1:45" ht="15" customHeight="1" x14ac:dyDescent="0.25">
      <c r="A534" s="352"/>
      <c r="B534" s="349"/>
      <c r="C534" s="349"/>
      <c r="D534" s="349"/>
      <c r="E534" s="683" t="s">
        <v>331</v>
      </c>
      <c r="F534" s="761" t="s">
        <v>318</v>
      </c>
      <c r="G534" s="761"/>
      <c r="H534" s="761"/>
      <c r="I534" s="761"/>
      <c r="J534" s="762"/>
      <c r="K534" s="517" t="s">
        <v>2</v>
      </c>
      <c r="L534" s="518">
        <v>3</v>
      </c>
      <c r="M534" s="671">
        <v>1</v>
      </c>
      <c r="N534" s="657">
        <f>+L534*M534</f>
        <v>3</v>
      </c>
      <c r="O534" s="657">
        <v>1</v>
      </c>
      <c r="P534" s="519">
        <f>+L534*O534</f>
        <v>3</v>
      </c>
      <c r="Q534" s="361"/>
      <c r="R534" s="349"/>
      <c r="S534" s="739"/>
      <c r="AA534" s="383"/>
      <c r="AB534" s="383"/>
      <c r="AC534" s="383"/>
      <c r="AD534" s="383"/>
      <c r="AE534" s="383"/>
      <c r="AF534" s="383"/>
      <c r="AG534" s="383"/>
      <c r="AH534" s="383"/>
      <c r="AI534" s="383"/>
      <c r="AJ534" s="383"/>
      <c r="AK534" s="383"/>
      <c r="AL534" s="383"/>
      <c r="AM534" s="383"/>
      <c r="AN534" s="383"/>
      <c r="AO534" s="383"/>
      <c r="AP534" s="383"/>
      <c r="AQ534" s="383"/>
      <c r="AR534" s="383"/>
      <c r="AS534" s="383"/>
    </row>
    <row r="535" spans="1:45" ht="37.5" customHeight="1" x14ac:dyDescent="0.25">
      <c r="A535" s="352"/>
      <c r="B535" s="349"/>
      <c r="C535" s="349"/>
      <c r="D535" s="349"/>
      <c r="E535" s="684" t="s">
        <v>332</v>
      </c>
      <c r="F535" s="759" t="s">
        <v>307</v>
      </c>
      <c r="G535" s="759"/>
      <c r="H535" s="759"/>
      <c r="I535" s="759"/>
      <c r="J535" s="760"/>
      <c r="K535" s="522" t="s">
        <v>2</v>
      </c>
      <c r="L535" s="520">
        <v>4</v>
      </c>
      <c r="M535" s="673">
        <v>0</v>
      </c>
      <c r="N535" s="658">
        <f t="shared" ref="N535:N536" si="45">+L535*M535</f>
        <v>0</v>
      </c>
      <c r="O535" s="658">
        <v>1</v>
      </c>
      <c r="P535" s="521">
        <f t="shared" ref="P535:P536" si="46">+L535*O535</f>
        <v>4</v>
      </c>
      <c r="Q535" s="422"/>
      <c r="R535" s="349"/>
      <c r="S535" s="739"/>
      <c r="AA535" s="383"/>
      <c r="AB535" s="383"/>
      <c r="AC535" s="383"/>
      <c r="AD535" s="383"/>
      <c r="AE535" s="383"/>
      <c r="AF535" s="383"/>
      <c r="AG535" s="383"/>
      <c r="AH535" s="383"/>
      <c r="AI535" s="383"/>
      <c r="AJ535" s="383"/>
      <c r="AK535" s="383"/>
      <c r="AL535" s="383"/>
      <c r="AM535" s="383"/>
      <c r="AN535" s="383"/>
      <c r="AO535" s="383"/>
      <c r="AP535" s="383"/>
      <c r="AQ535" s="383"/>
      <c r="AR535" s="383"/>
      <c r="AS535" s="383"/>
    </row>
    <row r="536" spans="1:45" ht="42.75" customHeight="1" x14ac:dyDescent="0.25">
      <c r="A536" s="352"/>
      <c r="B536" s="349"/>
      <c r="C536" s="349"/>
      <c r="D536" s="349"/>
      <c r="E536" s="683" t="s">
        <v>333</v>
      </c>
      <c r="F536" s="761" t="s">
        <v>311</v>
      </c>
      <c r="G536" s="761"/>
      <c r="H536" s="761"/>
      <c r="I536" s="761"/>
      <c r="J536" s="762"/>
      <c r="K536" s="523" t="s">
        <v>2</v>
      </c>
      <c r="L536" s="520">
        <v>5</v>
      </c>
      <c r="M536" s="673">
        <v>1</v>
      </c>
      <c r="N536" s="658">
        <f t="shared" si="45"/>
        <v>5</v>
      </c>
      <c r="O536" s="658">
        <v>1</v>
      </c>
      <c r="P536" s="521">
        <f t="shared" si="46"/>
        <v>5</v>
      </c>
      <c r="Q536" s="741" t="s">
        <v>217</v>
      </c>
      <c r="R536" s="742"/>
      <c r="S536" s="739"/>
      <c r="AA536" s="383"/>
      <c r="AB536" s="383"/>
      <c r="AC536" s="383"/>
      <c r="AD536" s="383"/>
      <c r="AE536" s="383"/>
      <c r="AF536" s="383"/>
      <c r="AG536" s="383"/>
      <c r="AH536" s="383"/>
      <c r="AI536" s="383"/>
      <c r="AJ536" s="383"/>
      <c r="AK536" s="383"/>
      <c r="AL536" s="383"/>
      <c r="AM536" s="383"/>
      <c r="AN536" s="383"/>
      <c r="AO536" s="383"/>
      <c r="AP536" s="383"/>
      <c r="AQ536" s="383"/>
      <c r="AR536" s="383"/>
      <c r="AS536" s="383"/>
    </row>
    <row r="537" spans="1:45" ht="18" customHeight="1" thickBot="1" x14ac:dyDescent="0.3">
      <c r="A537" s="353"/>
      <c r="B537" s="354"/>
      <c r="C537" s="354"/>
      <c r="D537" s="388"/>
      <c r="E537" s="499"/>
      <c r="F537" s="411"/>
      <c r="G537" s="500"/>
      <c r="H537" s="412"/>
      <c r="I537" s="412"/>
      <c r="J537" s="501"/>
      <c r="K537" s="413"/>
      <c r="L537" s="354"/>
      <c r="M537" s="486" t="s">
        <v>171</v>
      </c>
      <c r="N537" s="487">
        <f>SUM(N528:N536)</f>
        <v>26</v>
      </c>
      <c r="O537" s="486" t="s">
        <v>172</v>
      </c>
      <c r="P537" s="488">
        <f>SUM(P528:P536)</f>
        <v>38</v>
      </c>
      <c r="Q537" s="458">
        <f>+N537/P537*10</f>
        <v>6.8421052631578947</v>
      </c>
      <c r="R537" s="489" t="str">
        <f>+IF(Q537&lt;7,"INACEPTABLE","ACEPTABLE")</f>
        <v>INACEPTABLE</v>
      </c>
      <c r="S537" s="740"/>
      <c r="AA537" s="383"/>
      <c r="AB537" s="383"/>
      <c r="AC537" s="383"/>
      <c r="AD537" s="383"/>
      <c r="AE537" s="383"/>
      <c r="AF537" s="383"/>
      <c r="AG537" s="383"/>
      <c r="AH537" s="383"/>
      <c r="AI537" s="383"/>
      <c r="AJ537" s="383"/>
      <c r="AK537" s="383"/>
      <c r="AL537" s="383"/>
      <c r="AM537" s="383"/>
      <c r="AN537" s="383"/>
      <c r="AO537" s="383"/>
      <c r="AP537" s="383"/>
      <c r="AQ537" s="383"/>
      <c r="AR537" s="383"/>
      <c r="AS537" s="383"/>
    </row>
    <row r="538" spans="1:45" ht="18" customHeight="1" thickBot="1" x14ac:dyDescent="0.3">
      <c r="A538" s="349"/>
      <c r="B538" s="349"/>
      <c r="C538" s="349"/>
      <c r="D538" s="361"/>
      <c r="E538" s="479"/>
      <c r="F538" s="382"/>
      <c r="G538" s="480"/>
      <c r="H538" s="409"/>
      <c r="I538" s="409"/>
      <c r="J538" s="361"/>
      <c r="K538" s="410"/>
      <c r="L538" s="349"/>
      <c r="M538" s="481"/>
      <c r="N538" s="410"/>
      <c r="O538" s="481"/>
      <c r="P538" s="410"/>
      <c r="Q538" s="361"/>
      <c r="R538" s="349"/>
      <c r="AA538" s="383"/>
      <c r="AB538" s="383"/>
      <c r="AC538" s="383"/>
      <c r="AD538" s="383"/>
      <c r="AE538" s="383"/>
      <c r="AF538" s="383"/>
      <c r="AG538" s="383"/>
      <c r="AH538" s="383"/>
      <c r="AI538" s="383"/>
      <c r="AJ538" s="383"/>
      <c r="AK538" s="383"/>
      <c r="AL538" s="383"/>
      <c r="AM538" s="383"/>
      <c r="AN538" s="383"/>
      <c r="AO538" s="383"/>
      <c r="AP538" s="383"/>
      <c r="AQ538" s="383"/>
      <c r="AR538" s="383"/>
      <c r="AS538" s="383"/>
    </row>
    <row r="539" spans="1:45" ht="18" customHeight="1" thickBot="1" x14ac:dyDescent="0.3">
      <c r="A539" s="349"/>
      <c r="B539" s="349"/>
      <c r="C539" s="349"/>
      <c r="D539" s="361"/>
      <c r="E539" s="479"/>
      <c r="F539" s="382"/>
      <c r="G539" s="480"/>
      <c r="H539" s="409"/>
      <c r="I539" s="409"/>
      <c r="J539" s="361"/>
      <c r="K539" s="410"/>
      <c r="L539" s="685" t="s">
        <v>176</v>
      </c>
      <c r="M539" s="686"/>
      <c r="N539" s="686"/>
      <c r="O539" s="454" t="s">
        <v>177</v>
      </c>
      <c r="P539" s="454" t="s">
        <v>178</v>
      </c>
      <c r="Q539" s="454" t="s">
        <v>209</v>
      </c>
      <c r="R539" s="454" t="s">
        <v>421</v>
      </c>
      <c r="AA539" s="383"/>
      <c r="AB539" s="383"/>
      <c r="AC539" s="383"/>
      <c r="AD539" s="383"/>
      <c r="AE539" s="383"/>
      <c r="AF539" s="383"/>
      <c r="AG539" s="383"/>
      <c r="AH539" s="383"/>
      <c r="AI539" s="383"/>
      <c r="AJ539" s="383"/>
      <c r="AK539" s="383"/>
      <c r="AL539" s="383"/>
      <c r="AM539" s="383"/>
      <c r="AN539" s="383"/>
      <c r="AO539" s="383"/>
      <c r="AP539" s="383"/>
      <c r="AQ539" s="383"/>
      <c r="AR539" s="383"/>
      <c r="AS539" s="383"/>
    </row>
    <row r="540" spans="1:45" ht="18" customHeight="1" x14ac:dyDescent="0.25">
      <c r="A540" s="349"/>
      <c r="B540" s="349"/>
      <c r="C540" s="349"/>
      <c r="D540" s="361"/>
      <c r="E540" s="479"/>
      <c r="F540" s="382"/>
      <c r="G540" s="480"/>
      <c r="H540" s="409"/>
      <c r="I540" s="409"/>
      <c r="J540" s="361"/>
      <c r="K540" s="410"/>
      <c r="L540" s="337" t="s">
        <v>422</v>
      </c>
      <c r="M540" s="332">
        <v>7</v>
      </c>
      <c r="N540" s="446" t="str">
        <f>+IF(AND(M540&lt;7,M540&gt;0),"INACEPTABLE",IF(M540=0,"No Valor","ACEPTABLE"))</f>
        <v>ACEPTABLE</v>
      </c>
      <c r="O540" s="687">
        <f>(COUNTIF(N540:N544,"INACEPTABLE"))</f>
        <v>0</v>
      </c>
      <c r="P540" s="687" t="str">
        <f>+IF(O540=1,"PENALIZACIÓN 1",IF(O540&gt;1,"PENALIZACIÓN 1 + 2","ACEPTABLE"))</f>
        <v>ACEPTABLE</v>
      </c>
      <c r="Q540" s="690">
        <f>+IF(AND(M540&gt;0,M541&gt;0,M542&gt;0,M543&gt;0,M544&gt;0),5,IF(AND(M540&gt;0,M541&gt;0,M542&gt;0,M543&gt;0,M544=0),4,IF(AND(M540&gt;0,M541&gt;0,M542&gt;0,M543=0,M544=0),3,IF(AND(M540&gt;0,M541&gt;0,M542=0,M543=0,M544=0),2,IF(AND(M540&gt;0,M541=0,M542=0,M543=0,M544=0),1,0)))))</f>
        <v>4</v>
      </c>
      <c r="R540" s="693">
        <f>IF(AND(O540=0,Q540&gt;0),(SUM(M540:M544)/Q540),0)</f>
        <v>7.53125</v>
      </c>
      <c r="AA540" s="383"/>
      <c r="AB540" s="383"/>
      <c r="AC540" s="383"/>
      <c r="AD540" s="383"/>
      <c r="AE540" s="383"/>
      <c r="AF540" s="383"/>
      <c r="AG540" s="383"/>
      <c r="AH540" s="383"/>
      <c r="AI540" s="383"/>
      <c r="AJ540" s="383"/>
      <c r="AK540" s="383"/>
      <c r="AL540" s="383"/>
      <c r="AM540" s="383"/>
      <c r="AN540" s="383"/>
      <c r="AO540" s="383"/>
      <c r="AP540" s="383"/>
      <c r="AQ540" s="383"/>
      <c r="AR540" s="383"/>
      <c r="AS540" s="383"/>
    </row>
    <row r="541" spans="1:45" ht="18" customHeight="1" x14ac:dyDescent="0.25">
      <c r="A541" s="349"/>
      <c r="B541" s="349"/>
      <c r="C541" s="349"/>
      <c r="D541" s="361"/>
      <c r="E541" s="479"/>
      <c r="F541" s="382"/>
      <c r="G541" s="480"/>
      <c r="H541" s="409"/>
      <c r="I541" s="409"/>
      <c r="J541" s="361"/>
      <c r="K541" s="410"/>
      <c r="L541" s="338" t="s">
        <v>423</v>
      </c>
      <c r="M541" s="333">
        <v>8</v>
      </c>
      <c r="N541" s="446" t="str">
        <f>+IF(AND(M541&lt;7,M541&gt;0),"INACEPTABLE",IF(M541=0,"No Valor","ACEPTABLE"))</f>
        <v>ACEPTABLE</v>
      </c>
      <c r="O541" s="688"/>
      <c r="P541" s="688"/>
      <c r="Q541" s="691"/>
      <c r="R541" s="694"/>
      <c r="AA541" s="383"/>
      <c r="AB541" s="383"/>
      <c r="AC541" s="383"/>
      <c r="AD541" s="383"/>
      <c r="AE541" s="383"/>
      <c r="AF541" s="383"/>
      <c r="AG541" s="383"/>
      <c r="AH541" s="383"/>
      <c r="AI541" s="383"/>
      <c r="AJ541" s="383"/>
      <c r="AK541" s="383"/>
      <c r="AL541" s="383"/>
      <c r="AM541" s="383"/>
      <c r="AN541" s="383"/>
      <c r="AO541" s="383"/>
      <c r="AP541" s="383"/>
      <c r="AQ541" s="383"/>
      <c r="AR541" s="383"/>
      <c r="AS541" s="383"/>
    </row>
    <row r="542" spans="1:45" ht="18" customHeight="1" x14ac:dyDescent="0.25">
      <c r="A542" s="349"/>
      <c r="B542" s="349"/>
      <c r="C542" s="349"/>
      <c r="D542" s="361"/>
      <c r="E542" s="479"/>
      <c r="F542" s="382"/>
      <c r="G542" s="480"/>
      <c r="H542" s="409"/>
      <c r="I542" s="409"/>
      <c r="J542" s="361"/>
      <c r="K542" s="410"/>
      <c r="L542" s="339" t="s">
        <v>424</v>
      </c>
      <c r="M542" s="333">
        <f>$Q$454</f>
        <v>8.125</v>
      </c>
      <c r="N542" s="446" t="str">
        <f>+IF(AND(M542&lt;7,M542&gt;0),"INACEPTABLE",IF(M542=0,"No Valor","ACEPTABLE"))</f>
        <v>ACEPTABLE</v>
      </c>
      <c r="O542" s="688"/>
      <c r="P542" s="688"/>
      <c r="Q542" s="691"/>
      <c r="R542" s="694"/>
      <c r="AA542" s="383"/>
      <c r="AB542" s="383"/>
      <c r="AC542" s="383"/>
      <c r="AD542" s="383"/>
      <c r="AE542" s="383"/>
      <c r="AF542" s="383"/>
      <c r="AG542" s="383"/>
      <c r="AH542" s="383"/>
      <c r="AI542" s="383"/>
      <c r="AJ542" s="383"/>
      <c r="AK542" s="383"/>
      <c r="AL542" s="383"/>
      <c r="AM542" s="383"/>
      <c r="AN542" s="383"/>
      <c r="AO542" s="383"/>
      <c r="AP542" s="383"/>
      <c r="AQ542" s="383"/>
      <c r="AR542" s="383"/>
      <c r="AS542" s="383"/>
    </row>
    <row r="543" spans="1:45" ht="18" customHeight="1" x14ac:dyDescent="0.25">
      <c r="A543" s="349"/>
      <c r="B543" s="349"/>
      <c r="C543" s="349"/>
      <c r="D543" s="361"/>
      <c r="E543" s="479"/>
      <c r="F543" s="382"/>
      <c r="G543" s="480"/>
      <c r="H543" s="409"/>
      <c r="I543" s="409"/>
      <c r="J543" s="361"/>
      <c r="K543" s="410"/>
      <c r="L543" s="338" t="s">
        <v>425</v>
      </c>
      <c r="M543" s="333">
        <v>7</v>
      </c>
      <c r="N543" s="446" t="str">
        <f>+IF(AND(M543&lt;7,M543&gt;0),"INACEPTABLE",IF(M543=0,"No Valor","ACEPTABLE"))</f>
        <v>ACEPTABLE</v>
      </c>
      <c r="O543" s="688"/>
      <c r="P543" s="688"/>
      <c r="Q543" s="691"/>
      <c r="R543" s="694"/>
      <c r="AA543" s="383"/>
      <c r="AB543" s="383"/>
      <c r="AC543" s="383"/>
      <c r="AD543" s="383"/>
      <c r="AE543" s="383"/>
      <c r="AF543" s="383"/>
      <c r="AG543" s="383"/>
      <c r="AH543" s="383"/>
      <c r="AI543" s="383"/>
      <c r="AJ543" s="383"/>
      <c r="AK543" s="383"/>
      <c r="AL543" s="383"/>
      <c r="AM543" s="383"/>
      <c r="AN543" s="383"/>
      <c r="AO543" s="383"/>
      <c r="AP543" s="383"/>
      <c r="AQ543" s="383"/>
      <c r="AR543" s="383"/>
      <c r="AS543" s="383"/>
    </row>
    <row r="544" spans="1:45" ht="18" customHeight="1" thickBot="1" x14ac:dyDescent="0.3">
      <c r="A544" s="349"/>
      <c r="B544" s="349"/>
      <c r="C544" s="349"/>
      <c r="D544" s="361"/>
      <c r="E544" s="479"/>
      <c r="F544" s="382"/>
      <c r="G544" s="480"/>
      <c r="H544" s="409"/>
      <c r="I544" s="409"/>
      <c r="J544" s="361"/>
      <c r="K544" s="410"/>
      <c r="L544" s="340" t="s">
        <v>426</v>
      </c>
      <c r="M544" s="334"/>
      <c r="N544" s="646" t="str">
        <f>+IF(AND(M544&lt;7,M544&gt;0),"INACEPTABLE",IF(M544=0,"No Valor","ACEPTABLE"))</f>
        <v>No Valor</v>
      </c>
      <c r="O544" s="689"/>
      <c r="P544" s="689"/>
      <c r="Q544" s="692"/>
      <c r="R544" s="695"/>
      <c r="AA544" s="383"/>
      <c r="AB544" s="383"/>
      <c r="AC544" s="383"/>
      <c r="AD544" s="383"/>
      <c r="AE544" s="383"/>
      <c r="AF544" s="383"/>
      <c r="AG544" s="383"/>
      <c r="AH544" s="383"/>
      <c r="AI544" s="383"/>
      <c r="AJ544" s="383"/>
      <c r="AK544" s="383"/>
      <c r="AL544" s="383"/>
      <c r="AM544" s="383"/>
      <c r="AN544" s="383"/>
      <c r="AO544" s="383"/>
      <c r="AP544" s="383"/>
      <c r="AQ544" s="383"/>
      <c r="AR544" s="383"/>
      <c r="AS544" s="383"/>
    </row>
    <row r="545" spans="1:16384" ht="18" customHeight="1" x14ac:dyDescent="0.25">
      <c r="A545" s="349"/>
      <c r="B545" s="349"/>
      <c r="C545" s="349"/>
      <c r="D545" s="361"/>
      <c r="E545" s="479"/>
      <c r="F545" s="382"/>
      <c r="G545" s="480"/>
      <c r="H545" s="409"/>
      <c r="I545" s="409"/>
      <c r="J545" s="361"/>
      <c r="K545" s="410"/>
      <c r="M545" s="341" t="s">
        <v>413</v>
      </c>
      <c r="AA545" s="383"/>
      <c r="AB545" s="383"/>
      <c r="AC545" s="383"/>
      <c r="AD545" s="383"/>
      <c r="AE545" s="383"/>
      <c r="AF545" s="383"/>
      <c r="AG545" s="383"/>
      <c r="AH545" s="383"/>
      <c r="AI545" s="383"/>
      <c r="AJ545" s="383"/>
      <c r="AK545" s="383"/>
      <c r="AL545" s="383"/>
      <c r="AM545" s="383"/>
      <c r="AN545" s="383"/>
      <c r="AO545" s="383"/>
      <c r="AP545" s="383"/>
      <c r="AQ545" s="383"/>
      <c r="AR545" s="383"/>
      <c r="AS545" s="383"/>
    </row>
    <row r="546" spans="1:16384" ht="18" customHeight="1" thickBot="1" x14ac:dyDescent="0.3">
      <c r="A546" s="349"/>
      <c r="B546" s="349"/>
      <c r="C546" s="349"/>
      <c r="D546" s="361"/>
      <c r="E546" s="479"/>
      <c r="F546" s="382"/>
      <c r="G546" s="480"/>
      <c r="H546" s="409"/>
      <c r="I546" s="409"/>
      <c r="J546" s="361"/>
      <c r="K546" s="410"/>
      <c r="AA546" s="383"/>
      <c r="AB546" s="383"/>
      <c r="AC546" s="383"/>
      <c r="AD546" s="383"/>
      <c r="AE546" s="383"/>
      <c r="AF546" s="383"/>
      <c r="AG546" s="383"/>
      <c r="AH546" s="383"/>
      <c r="AI546" s="383"/>
      <c r="AJ546" s="383"/>
      <c r="AK546" s="383"/>
      <c r="AL546" s="383"/>
      <c r="AM546" s="383"/>
      <c r="AN546" s="383"/>
      <c r="AO546" s="383"/>
      <c r="AP546" s="383"/>
      <c r="AQ546" s="383"/>
      <c r="AR546" s="383"/>
      <c r="AS546" s="383"/>
    </row>
    <row r="547" spans="1:16384" ht="18" customHeight="1" thickBot="1" x14ac:dyDescent="0.3">
      <c r="A547" s="729" t="s">
        <v>233</v>
      </c>
      <c r="B547" s="730"/>
      <c r="C547" s="730"/>
      <c r="D547" s="730"/>
      <c r="E547" s="502"/>
      <c r="F547" s="503"/>
      <c r="G547" s="504"/>
      <c r="H547" s="505"/>
      <c r="I547" s="505"/>
      <c r="J547" s="593"/>
      <c r="K547" s="598" t="s">
        <v>1</v>
      </c>
      <c r="L547" s="667" t="s">
        <v>169</v>
      </c>
      <c r="M547" s="667" t="s">
        <v>1</v>
      </c>
      <c r="N547" s="667" t="s">
        <v>168</v>
      </c>
      <c r="O547" s="667" t="s">
        <v>170</v>
      </c>
      <c r="P547" s="600" t="s">
        <v>167</v>
      </c>
      <c r="Q547" s="737" t="s">
        <v>216</v>
      </c>
      <c r="R547" s="738"/>
      <c r="S547" s="601" t="s">
        <v>211</v>
      </c>
      <c r="T547" s="383"/>
      <c r="U547" s="383"/>
      <c r="V547" s="383"/>
      <c r="W547" s="383"/>
      <c r="X547" s="383"/>
      <c r="Y547" s="383"/>
      <c r="Z547" s="383"/>
      <c r="AA547" s="383"/>
      <c r="AB547" s="383"/>
      <c r="AC547" s="383"/>
      <c r="AD547" s="383"/>
      <c r="AE547" s="383"/>
      <c r="AF547" s="383"/>
      <c r="AG547" s="383"/>
      <c r="AH547" s="383"/>
      <c r="AI547" s="383"/>
      <c r="AJ547" s="383"/>
      <c r="AK547" s="383"/>
      <c r="AL547" s="383"/>
      <c r="AM547" s="383"/>
      <c r="AN547" s="383"/>
      <c r="AO547" s="383"/>
      <c r="AP547" s="383"/>
      <c r="AQ547" s="383"/>
      <c r="AR547" s="383"/>
      <c r="AS547" s="383"/>
      <c r="CJ547" s="383"/>
      <c r="CK547" s="383"/>
      <c r="CL547" s="383"/>
      <c r="CM547" s="383"/>
      <c r="CN547" s="383"/>
      <c r="CO547" s="383"/>
      <c r="CP547" s="383"/>
      <c r="CQ547" s="383"/>
      <c r="CR547" s="383"/>
      <c r="CS547" s="383"/>
      <c r="CT547" s="383"/>
      <c r="CU547" s="383"/>
      <c r="CV547" s="383"/>
      <c r="CW547" s="383"/>
      <c r="CX547" s="383"/>
      <c r="CY547" s="383"/>
      <c r="CZ547" s="383"/>
      <c r="DA547" s="383"/>
      <c r="DB547" s="383"/>
      <c r="DC547" s="383"/>
      <c r="DD547" s="383"/>
      <c r="DE547" s="383"/>
      <c r="DF547" s="383"/>
      <c r="DG547" s="383"/>
      <c r="DH547" s="383"/>
      <c r="DI547" s="383"/>
      <c r="DJ547" s="383"/>
      <c r="DK547" s="383"/>
      <c r="DL547" s="383"/>
      <c r="DM547" s="383"/>
      <c r="DN547" s="383"/>
      <c r="DO547" s="383"/>
      <c r="DP547" s="383"/>
      <c r="DQ547" s="383"/>
      <c r="DR547" s="383"/>
      <c r="DS547" s="383"/>
      <c r="DT547" s="383"/>
      <c r="DU547" s="383"/>
      <c r="DV547" s="383"/>
      <c r="DW547" s="383"/>
      <c r="DX547" s="383"/>
      <c r="DY547" s="383"/>
      <c r="DZ547" s="383"/>
      <c r="EA547" s="383"/>
      <c r="EB547" s="383"/>
      <c r="EC547" s="383"/>
      <c r="ED547" s="383"/>
      <c r="EE547" s="383"/>
      <c r="EF547" s="383"/>
      <c r="EG547" s="383"/>
      <c r="EH547" s="383"/>
      <c r="EI547" s="383"/>
      <c r="EJ547" s="383"/>
      <c r="EK547" s="383"/>
      <c r="EL547" s="383"/>
      <c r="EM547" s="383"/>
      <c r="EN547" s="383"/>
      <c r="EO547" s="383"/>
      <c r="EP547" s="383"/>
      <c r="EQ547" s="383"/>
      <c r="ER547" s="383"/>
      <c r="ES547" s="383"/>
      <c r="ET547" s="383"/>
      <c r="EU547" s="383"/>
      <c r="EV547" s="383"/>
      <c r="EW547" s="383"/>
      <c r="EX547" s="383"/>
      <c r="EY547" s="383"/>
      <c r="EZ547" s="383"/>
      <c r="FA547" s="383"/>
      <c r="FB547" s="383"/>
      <c r="FC547" s="383"/>
      <c r="FD547" s="383"/>
      <c r="FE547" s="383"/>
      <c r="FF547" s="383"/>
      <c r="FG547" s="383"/>
      <c r="FH547" s="383"/>
      <c r="FI547" s="383"/>
      <c r="FJ547" s="383"/>
      <c r="FK547" s="383"/>
      <c r="FL547" s="383"/>
      <c r="FM547" s="383"/>
      <c r="FN547" s="383"/>
      <c r="FO547" s="383"/>
      <c r="FP547" s="383"/>
      <c r="FQ547" s="383"/>
      <c r="FR547" s="383"/>
      <c r="FS547" s="383"/>
      <c r="FT547" s="383"/>
      <c r="FU547" s="383"/>
      <c r="FV547" s="383"/>
      <c r="FW547" s="383"/>
      <c r="FX547" s="383"/>
      <c r="FY547" s="383"/>
      <c r="FZ547" s="383"/>
      <c r="GA547" s="383"/>
      <c r="GB547" s="383"/>
      <c r="GC547" s="383"/>
      <c r="GD547" s="383"/>
      <c r="GE547" s="383"/>
      <c r="GF547" s="383"/>
      <c r="GG547" s="383"/>
      <c r="GH547" s="383"/>
      <c r="GI547" s="383"/>
      <c r="GJ547" s="383"/>
      <c r="GK547" s="383"/>
      <c r="GL547" s="383"/>
      <c r="GM547" s="383"/>
      <c r="GN547" s="383"/>
      <c r="GO547" s="383"/>
      <c r="GP547" s="383"/>
      <c r="GQ547" s="383"/>
      <c r="GR547" s="383"/>
      <c r="GS547" s="383"/>
      <c r="GT547" s="383"/>
      <c r="GU547" s="383"/>
      <c r="GV547" s="383"/>
      <c r="GW547" s="383"/>
      <c r="GX547" s="383"/>
      <c r="GY547" s="383"/>
      <c r="GZ547" s="383"/>
      <c r="HA547" s="383"/>
      <c r="HB547" s="383"/>
      <c r="HC547" s="383"/>
      <c r="HD547" s="383"/>
      <c r="HE547" s="383"/>
      <c r="HF547" s="383"/>
      <c r="HG547" s="383"/>
      <c r="HH547" s="383"/>
      <c r="HI547" s="383"/>
      <c r="HJ547" s="383"/>
      <c r="HK547" s="383"/>
      <c r="HL547" s="383"/>
      <c r="HM547" s="383"/>
      <c r="HN547" s="383"/>
      <c r="HO547" s="383"/>
      <c r="HP547" s="383"/>
      <c r="HQ547" s="383"/>
      <c r="HR547" s="383"/>
      <c r="HS547" s="383"/>
      <c r="HT547" s="383"/>
      <c r="HU547" s="383"/>
      <c r="HV547" s="383"/>
      <c r="HW547" s="383"/>
      <c r="HX547" s="383"/>
      <c r="HY547" s="383"/>
      <c r="HZ547" s="383"/>
      <c r="IA547" s="383"/>
      <c r="IB547" s="383"/>
      <c r="IC547" s="383"/>
      <c r="ID547" s="383"/>
      <c r="IE547" s="383"/>
      <c r="IF547" s="383"/>
      <c r="IG547" s="383"/>
      <c r="IH547" s="383"/>
      <c r="II547" s="383"/>
      <c r="IJ547" s="383"/>
      <c r="IK547" s="383"/>
      <c r="IL547" s="383"/>
      <c r="IM547" s="383"/>
      <c r="IN547" s="383"/>
      <c r="IO547" s="383"/>
      <c r="IP547" s="383"/>
      <c r="IQ547" s="383"/>
      <c r="IR547" s="383"/>
      <c r="IS547" s="383"/>
      <c r="IT547" s="383"/>
      <c r="IU547" s="383"/>
      <c r="IV547" s="383"/>
      <c r="IW547" s="383"/>
      <c r="IX547" s="383"/>
      <c r="IY547" s="383"/>
      <c r="IZ547" s="383"/>
      <c r="JA547" s="383"/>
      <c r="JB547" s="383"/>
      <c r="JC547" s="383"/>
      <c r="JD547" s="383"/>
      <c r="JE547" s="383"/>
      <c r="JF547" s="383"/>
      <c r="JG547" s="383"/>
      <c r="JH547" s="383"/>
      <c r="JI547" s="383"/>
      <c r="JJ547" s="383"/>
      <c r="JK547" s="383"/>
      <c r="JL547" s="383"/>
      <c r="JM547" s="383"/>
      <c r="JN547" s="383"/>
      <c r="JO547" s="383"/>
      <c r="JP547" s="383"/>
      <c r="JQ547" s="383"/>
      <c r="JR547" s="383"/>
      <c r="JS547" s="383"/>
      <c r="JT547" s="383"/>
      <c r="JU547" s="383"/>
      <c r="JV547" s="383"/>
      <c r="JW547" s="383"/>
      <c r="JX547" s="383"/>
      <c r="JY547" s="383"/>
      <c r="JZ547" s="383"/>
      <c r="KA547" s="383"/>
      <c r="KB547" s="383"/>
      <c r="KC547" s="383"/>
      <c r="KD547" s="383"/>
      <c r="KE547" s="383"/>
      <c r="KF547" s="383"/>
      <c r="KG547" s="383"/>
      <c r="KH547" s="383"/>
      <c r="KI547" s="383"/>
      <c r="KJ547" s="383"/>
      <c r="KK547" s="383"/>
      <c r="KL547" s="383"/>
      <c r="KM547" s="383"/>
      <c r="KN547" s="383"/>
      <c r="KO547" s="383"/>
      <c r="KP547" s="383"/>
      <c r="KQ547" s="383"/>
      <c r="KR547" s="383"/>
      <c r="KS547" s="383"/>
      <c r="KT547" s="383"/>
      <c r="KU547" s="383"/>
    </row>
    <row r="548" spans="1:16384" x14ac:dyDescent="0.25">
      <c r="A548" s="352"/>
      <c r="B548" s="472"/>
      <c r="C548" s="473"/>
      <c r="D548" s="474"/>
      <c r="E548" s="608" t="s">
        <v>334</v>
      </c>
      <c r="F548" s="735" t="s">
        <v>137</v>
      </c>
      <c r="G548" s="735"/>
      <c r="H548" s="735"/>
      <c r="I548" s="735"/>
      <c r="J548" s="736"/>
      <c r="K548" s="597" t="s">
        <v>2</v>
      </c>
      <c r="L548" s="492">
        <v>5</v>
      </c>
      <c r="M548" s="445">
        <v>1</v>
      </c>
      <c r="N548" s="446">
        <f>+L548*M548</f>
        <v>5</v>
      </c>
      <c r="O548" s="446">
        <v>1</v>
      </c>
      <c r="P548" s="447">
        <f>+L548*O548</f>
        <v>5</v>
      </c>
      <c r="S548" s="739" t="str">
        <f>+IF(R557="INACEPTABLE","PENALIZACIÓN","ACEPTABLE")</f>
        <v>ACEPTABLE</v>
      </c>
      <c r="T548" s="490"/>
      <c r="U548" s="473"/>
      <c r="V548" s="474"/>
      <c r="W548" s="475"/>
      <c r="X548" s="361"/>
      <c r="Y548" s="471"/>
      <c r="Z548" s="472"/>
      <c r="AA548" s="473"/>
      <c r="AB548" s="474"/>
      <c r="AC548" s="475"/>
      <c r="AD548" s="361"/>
      <c r="AE548" s="471"/>
      <c r="AF548" s="472"/>
      <c r="AG548" s="473"/>
      <c r="AH548" s="474"/>
      <c r="AI548" s="475"/>
      <c r="AJ548" s="361"/>
      <c r="AK548" s="471"/>
      <c r="AL548" s="472"/>
      <c r="AM548" s="473"/>
      <c r="AN548" s="474"/>
      <c r="AO548" s="475"/>
      <c r="AP548" s="361"/>
      <c r="AQ548" s="471"/>
      <c r="AR548" s="472"/>
      <c r="AS548" s="473"/>
      <c r="AT548" s="396"/>
      <c r="AU548" s="397"/>
      <c r="AV548" s="415"/>
      <c r="AW548" s="393"/>
      <c r="AX548" s="392"/>
      <c r="AY548" s="395"/>
      <c r="AZ548" s="396"/>
      <c r="BA548" s="397"/>
      <c r="BB548" s="415"/>
      <c r="BC548" s="393"/>
      <c r="BD548" s="392"/>
      <c r="BE548" s="395"/>
      <c r="BF548" s="396"/>
      <c r="BG548" s="397"/>
      <c r="BH548" s="415"/>
      <c r="BI548" s="393"/>
      <c r="BJ548" s="392"/>
      <c r="BK548" s="395"/>
      <c r="BL548" s="396"/>
      <c r="BM548" s="397"/>
      <c r="BN548" s="415"/>
      <c r="BO548" s="393"/>
      <c r="BP548" s="392"/>
      <c r="BQ548" s="395"/>
      <c r="BR548" s="396"/>
      <c r="BS548" s="397"/>
      <c r="BT548" s="415"/>
      <c r="BU548" s="393"/>
      <c r="BV548" s="392"/>
      <c r="BW548" s="395"/>
      <c r="BX548" s="396"/>
      <c r="BY548" s="397"/>
      <c r="BZ548" s="415"/>
      <c r="CA548" s="393"/>
      <c r="CB548" s="392"/>
      <c r="CC548" s="395"/>
      <c r="CD548" s="396"/>
      <c r="CE548" s="397"/>
      <c r="CF548" s="415"/>
      <c r="CG548" s="393"/>
      <c r="CH548" s="392"/>
      <c r="CI548" s="395"/>
      <c r="CJ548" s="474"/>
      <c r="CK548" s="475"/>
      <c r="CL548" s="361"/>
      <c r="CM548" s="471"/>
      <c r="CN548" s="472"/>
      <c r="CO548" s="473"/>
      <c r="CP548" s="474"/>
      <c r="CQ548" s="475"/>
      <c r="CR548" s="361"/>
      <c r="CS548" s="471"/>
      <c r="CT548" s="472"/>
      <c r="CU548" s="473"/>
      <c r="CV548" s="474"/>
      <c r="CW548" s="475"/>
      <c r="CX548" s="361"/>
      <c r="CY548" s="471"/>
      <c r="CZ548" s="472"/>
      <c r="DA548" s="473"/>
      <c r="DB548" s="474"/>
      <c r="DC548" s="475"/>
      <c r="DD548" s="361"/>
      <c r="DE548" s="471"/>
      <c r="DF548" s="472"/>
      <c r="DG548" s="473"/>
      <c r="DH548" s="474"/>
      <c r="DI548" s="475"/>
      <c r="DJ548" s="361"/>
      <c r="DK548" s="471"/>
      <c r="DL548" s="472"/>
      <c r="DM548" s="473"/>
      <c r="DN548" s="474"/>
      <c r="DO548" s="475"/>
      <c r="DP548" s="361"/>
      <c r="DQ548" s="471"/>
      <c r="DR548" s="472"/>
      <c r="DS548" s="473"/>
      <c r="DT548" s="474"/>
      <c r="DU548" s="475"/>
      <c r="DV548" s="361"/>
      <c r="DW548" s="471"/>
      <c r="DX548" s="472"/>
      <c r="DY548" s="473"/>
      <c r="DZ548" s="474"/>
      <c r="EA548" s="475"/>
      <c r="EB548" s="361"/>
      <c r="EC548" s="471"/>
      <c r="ED548" s="472"/>
      <c r="EE548" s="473"/>
      <c r="EF548" s="474"/>
      <c r="EG548" s="475"/>
      <c r="EH548" s="361"/>
      <c r="EI548" s="471"/>
      <c r="EJ548" s="472"/>
      <c r="EK548" s="473"/>
      <c r="EL548" s="474"/>
      <c r="EM548" s="475"/>
      <c r="EN548" s="361"/>
      <c r="EO548" s="471"/>
      <c r="EP548" s="472"/>
      <c r="EQ548" s="473"/>
      <c r="ER548" s="474"/>
      <c r="ES548" s="475"/>
      <c r="ET548" s="361"/>
      <c r="EU548" s="471"/>
      <c r="EV548" s="472"/>
      <c r="EW548" s="473"/>
      <c r="EX548" s="474"/>
      <c r="EY548" s="475"/>
      <c r="EZ548" s="361"/>
      <c r="FA548" s="471"/>
      <c r="FB548" s="472"/>
      <c r="FC548" s="473"/>
      <c r="FD548" s="474"/>
      <c r="FE548" s="475"/>
      <c r="FF548" s="361"/>
      <c r="FG548" s="471"/>
      <c r="FH548" s="472"/>
      <c r="FI548" s="473"/>
      <c r="FJ548" s="474"/>
      <c r="FK548" s="475"/>
      <c r="FL548" s="361"/>
      <c r="FM548" s="471"/>
      <c r="FN548" s="472"/>
      <c r="FO548" s="473"/>
      <c r="FP548" s="474"/>
      <c r="FQ548" s="475"/>
      <c r="FR548" s="361"/>
      <c r="FS548" s="471"/>
      <c r="FT548" s="472"/>
      <c r="FU548" s="473"/>
      <c r="FV548" s="474"/>
      <c r="FW548" s="475"/>
      <c r="FX548" s="361"/>
      <c r="FY548" s="471"/>
      <c r="FZ548" s="472"/>
      <c r="GA548" s="473"/>
      <c r="GB548" s="474"/>
      <c r="GC548" s="475"/>
      <c r="GD548" s="361"/>
      <c r="GE548" s="471"/>
      <c r="GF548" s="472"/>
      <c r="GG548" s="473"/>
      <c r="GH548" s="474"/>
      <c r="GI548" s="475"/>
      <c r="GJ548" s="361"/>
      <c r="GK548" s="471"/>
      <c r="GL548" s="472"/>
      <c r="GM548" s="473"/>
      <c r="GN548" s="474"/>
      <c r="GO548" s="475"/>
      <c r="GP548" s="361"/>
      <c r="GQ548" s="471"/>
      <c r="GR548" s="472"/>
      <c r="GS548" s="473"/>
      <c r="GT548" s="474"/>
      <c r="GU548" s="475"/>
      <c r="GV548" s="361"/>
      <c r="GW548" s="471"/>
      <c r="GX548" s="472"/>
      <c r="GY548" s="473"/>
      <c r="GZ548" s="474"/>
      <c r="HA548" s="475"/>
      <c r="HB548" s="361"/>
      <c r="HC548" s="471"/>
      <c r="HD548" s="472"/>
      <c r="HE548" s="473"/>
      <c r="HF548" s="474"/>
      <c r="HG548" s="475"/>
      <c r="HH548" s="361"/>
      <c r="HI548" s="471"/>
      <c r="HJ548" s="472"/>
      <c r="HK548" s="473"/>
      <c r="HL548" s="474"/>
      <c r="HM548" s="475"/>
      <c r="HN548" s="361"/>
      <c r="HO548" s="471"/>
      <c r="HP548" s="472"/>
      <c r="HQ548" s="473"/>
      <c r="HR548" s="474"/>
      <c r="HS548" s="475"/>
      <c r="HT548" s="361"/>
      <c r="HU548" s="471"/>
      <c r="HV548" s="472"/>
      <c r="HW548" s="473"/>
      <c r="HX548" s="474"/>
      <c r="HY548" s="475"/>
      <c r="HZ548" s="361"/>
      <c r="IA548" s="471"/>
      <c r="IB548" s="472"/>
      <c r="IC548" s="473"/>
      <c r="ID548" s="474"/>
      <c r="IE548" s="475"/>
      <c r="IF548" s="361"/>
      <c r="IG548" s="471"/>
      <c r="IH548" s="472"/>
      <c r="II548" s="473"/>
      <c r="IJ548" s="474"/>
      <c r="IK548" s="475"/>
      <c r="IL548" s="361"/>
      <c r="IM548" s="471"/>
      <c r="IN548" s="472"/>
      <c r="IO548" s="473"/>
      <c r="IP548" s="474"/>
      <c r="IQ548" s="475"/>
      <c r="IR548" s="361"/>
      <c r="IS548" s="471"/>
      <c r="IT548" s="472"/>
      <c r="IU548" s="473"/>
      <c r="IV548" s="474"/>
      <c r="IW548" s="475"/>
      <c r="IX548" s="361"/>
      <c r="IY548" s="471"/>
      <c r="IZ548" s="472"/>
      <c r="JA548" s="473"/>
      <c r="JB548" s="474"/>
      <c r="JC548" s="475"/>
      <c r="JD548" s="361"/>
      <c r="JE548" s="471"/>
      <c r="JF548" s="472"/>
      <c r="JG548" s="473"/>
      <c r="JH548" s="474"/>
      <c r="JI548" s="475"/>
      <c r="JJ548" s="361"/>
      <c r="JK548" s="471"/>
      <c r="JL548" s="472"/>
      <c r="JM548" s="473"/>
      <c r="JN548" s="474"/>
      <c r="JO548" s="475"/>
      <c r="JP548" s="361"/>
      <c r="JQ548" s="471"/>
      <c r="JR548" s="472"/>
      <c r="JS548" s="473"/>
      <c r="JT548" s="474"/>
      <c r="JU548" s="475"/>
      <c r="JV548" s="361"/>
      <c r="JW548" s="471"/>
      <c r="JX548" s="472"/>
      <c r="JY548" s="473"/>
      <c r="JZ548" s="474"/>
      <c r="KA548" s="475"/>
      <c r="KB548" s="361"/>
      <c r="KC548" s="471"/>
      <c r="KD548" s="472"/>
      <c r="KE548" s="473"/>
      <c r="KF548" s="474"/>
      <c r="KG548" s="475"/>
      <c r="KH548" s="361"/>
      <c r="KI548" s="471"/>
      <c r="KJ548" s="472"/>
      <c r="KK548" s="473"/>
      <c r="KL548" s="474"/>
      <c r="KM548" s="475"/>
      <c r="KN548" s="361"/>
      <c r="KO548" s="471"/>
      <c r="KP548" s="472"/>
      <c r="KQ548" s="473"/>
      <c r="KR548" s="474"/>
      <c r="KS548" s="475"/>
      <c r="KT548" s="361"/>
      <c r="KU548" s="471"/>
      <c r="KV548" s="392"/>
      <c r="KW548" s="395"/>
      <c r="KX548" s="396"/>
      <c r="KY548" s="397"/>
      <c r="KZ548" s="415"/>
      <c r="LA548" s="393"/>
      <c r="LB548" s="392"/>
      <c r="LC548" s="395"/>
      <c r="LD548" s="396"/>
      <c r="LE548" s="397"/>
      <c r="LF548" s="415"/>
      <c r="LG548" s="393"/>
      <c r="LH548" s="392"/>
      <c r="LI548" s="395"/>
      <c r="LJ548" s="396"/>
      <c r="LK548" s="397"/>
      <c r="LL548" s="415"/>
      <c r="LM548" s="393"/>
      <c r="LN548" s="392"/>
      <c r="LO548" s="395"/>
      <c r="LP548" s="396"/>
      <c r="LQ548" s="397"/>
      <c r="LR548" s="415"/>
      <c r="LS548" s="393"/>
      <c r="LT548" s="392"/>
      <c r="LU548" s="395"/>
      <c r="LV548" s="396"/>
      <c r="LW548" s="397"/>
      <c r="LX548" s="415"/>
      <c r="LY548" s="393"/>
      <c r="LZ548" s="392"/>
      <c r="MA548" s="395"/>
      <c r="MB548" s="396"/>
      <c r="MC548" s="397"/>
      <c r="MD548" s="415"/>
      <c r="ME548" s="393"/>
      <c r="MF548" s="392"/>
      <c r="MG548" s="395"/>
      <c r="MH548" s="396"/>
      <c r="MI548" s="397"/>
      <c r="MJ548" s="415"/>
      <c r="MK548" s="393"/>
      <c r="ML548" s="392"/>
      <c r="MM548" s="395"/>
      <c r="MN548" s="396"/>
      <c r="MO548" s="397"/>
      <c r="MP548" s="415"/>
      <c r="MQ548" s="393"/>
      <c r="MR548" s="392"/>
      <c r="MS548" s="395"/>
      <c r="MT548" s="396"/>
      <c r="MU548" s="397"/>
      <c r="MV548" s="415"/>
      <c r="MW548" s="393"/>
      <c r="MX548" s="392"/>
      <c r="MY548" s="395"/>
      <c r="MZ548" s="396"/>
      <c r="NA548" s="397"/>
      <c r="NB548" s="415"/>
      <c r="NC548" s="393"/>
      <c r="ND548" s="392"/>
      <c r="NE548" s="395"/>
      <c r="NF548" s="396"/>
      <c r="NG548" s="397"/>
      <c r="NH548" s="415"/>
      <c r="NI548" s="393"/>
      <c r="NJ548" s="392"/>
      <c r="NK548" s="395"/>
      <c r="NL548" s="396"/>
      <c r="NM548" s="397"/>
      <c r="NN548" s="415"/>
      <c r="NO548" s="393"/>
      <c r="NP548" s="392"/>
      <c r="NQ548" s="395"/>
      <c r="NR548" s="396"/>
      <c r="NS548" s="397"/>
      <c r="NT548" s="415"/>
      <c r="NU548" s="393"/>
      <c r="NV548" s="392"/>
      <c r="NW548" s="395"/>
      <c r="NX548" s="396"/>
      <c r="NY548" s="397"/>
      <c r="NZ548" s="415"/>
      <c r="OA548" s="393"/>
      <c r="OB548" s="392"/>
      <c r="OC548" s="395"/>
      <c r="OD548" s="396"/>
      <c r="OE548" s="397"/>
      <c r="OF548" s="415"/>
      <c r="OG548" s="393"/>
      <c r="OH548" s="392"/>
      <c r="OI548" s="395"/>
      <c r="OJ548" s="396"/>
      <c r="OK548" s="397"/>
      <c r="OL548" s="415"/>
      <c r="OM548" s="393"/>
      <c r="ON548" s="392"/>
      <c r="OO548" s="395"/>
      <c r="OP548" s="396"/>
      <c r="OQ548" s="397"/>
      <c r="OR548" s="415"/>
      <c r="OS548" s="393"/>
      <c r="OT548" s="392"/>
      <c r="OU548" s="395"/>
      <c r="OV548" s="396"/>
      <c r="OW548" s="397"/>
      <c r="OX548" s="415"/>
      <c r="OY548" s="393"/>
      <c r="OZ548" s="392"/>
      <c r="PA548" s="395"/>
      <c r="PB548" s="396"/>
      <c r="PC548" s="397"/>
      <c r="PD548" s="415"/>
      <c r="PE548" s="393"/>
      <c r="PF548" s="392"/>
      <c r="PG548" s="395"/>
      <c r="PH548" s="396"/>
      <c r="PI548" s="397"/>
      <c r="PJ548" s="415"/>
      <c r="PK548" s="393"/>
      <c r="PL548" s="392"/>
      <c r="PM548" s="395"/>
      <c r="PN548" s="396"/>
      <c r="PO548" s="397"/>
      <c r="PP548" s="415"/>
      <c r="PQ548" s="393"/>
      <c r="PR548" s="392"/>
      <c r="PS548" s="395"/>
      <c r="PT548" s="396"/>
      <c r="PU548" s="397"/>
      <c r="PV548" s="415"/>
      <c r="PW548" s="393"/>
      <c r="PX548" s="392"/>
      <c r="PY548" s="395"/>
      <c r="PZ548" s="396"/>
      <c r="QA548" s="397"/>
      <c r="QB548" s="415"/>
      <c r="QC548" s="393"/>
      <c r="QD548" s="392"/>
      <c r="QE548" s="395"/>
      <c r="QF548" s="396"/>
      <c r="QG548" s="397"/>
      <c r="QH548" s="415"/>
      <c r="QI548" s="393"/>
      <c r="QJ548" s="392"/>
      <c r="QK548" s="395"/>
      <c r="QL548" s="396"/>
      <c r="QM548" s="397"/>
      <c r="QN548" s="415"/>
      <c r="QO548" s="393"/>
      <c r="QP548" s="392"/>
      <c r="QQ548" s="395"/>
      <c r="QR548" s="396"/>
      <c r="QS548" s="397"/>
      <c r="QT548" s="415"/>
      <c r="QU548" s="393"/>
      <c r="QV548" s="392"/>
      <c r="QW548" s="395"/>
      <c r="QX548" s="396"/>
      <c r="QY548" s="397"/>
      <c r="QZ548" s="415"/>
      <c r="RA548" s="393"/>
      <c r="RB548" s="392"/>
      <c r="RC548" s="395"/>
      <c r="RD548" s="396"/>
      <c r="RE548" s="397"/>
      <c r="RF548" s="415"/>
      <c r="RG548" s="393"/>
      <c r="RH548" s="392"/>
      <c r="RI548" s="395"/>
      <c r="RJ548" s="396"/>
      <c r="RK548" s="397"/>
      <c r="RL548" s="415"/>
      <c r="RM548" s="393"/>
      <c r="RN548" s="392"/>
      <c r="RO548" s="395"/>
      <c r="RP548" s="396"/>
      <c r="RQ548" s="397"/>
      <c r="RR548" s="415"/>
      <c r="RS548" s="393"/>
      <c r="RT548" s="392"/>
      <c r="RU548" s="395"/>
      <c r="RV548" s="396"/>
      <c r="RW548" s="397"/>
      <c r="RX548" s="415"/>
      <c r="RY548" s="393"/>
      <c r="RZ548" s="392"/>
      <c r="SA548" s="395"/>
      <c r="SB548" s="396"/>
      <c r="SC548" s="397"/>
      <c r="SD548" s="415"/>
      <c r="SE548" s="393"/>
      <c r="SF548" s="392"/>
      <c r="SG548" s="395"/>
      <c r="SH548" s="396"/>
      <c r="SI548" s="397"/>
      <c r="SJ548" s="415"/>
      <c r="SK548" s="393"/>
      <c r="SL548" s="392"/>
      <c r="SM548" s="395"/>
      <c r="SN548" s="396"/>
      <c r="SO548" s="397"/>
      <c r="SP548" s="415"/>
      <c r="SQ548" s="393"/>
      <c r="SR548" s="392"/>
      <c r="SS548" s="395"/>
      <c r="ST548" s="396"/>
      <c r="SU548" s="397"/>
      <c r="SV548" s="415"/>
      <c r="SW548" s="393"/>
      <c r="SX548" s="392"/>
      <c r="SY548" s="395"/>
      <c r="SZ548" s="396"/>
      <c r="TA548" s="397"/>
      <c r="TB548" s="415"/>
      <c r="TC548" s="393"/>
      <c r="TD548" s="392"/>
      <c r="TE548" s="395"/>
      <c r="TF548" s="396"/>
      <c r="TG548" s="397"/>
      <c r="TH548" s="415"/>
      <c r="TI548" s="393"/>
      <c r="TJ548" s="392"/>
      <c r="TK548" s="395"/>
      <c r="TL548" s="396"/>
      <c r="TM548" s="397"/>
      <c r="TN548" s="415"/>
      <c r="TO548" s="393"/>
      <c r="TP548" s="392"/>
      <c r="TQ548" s="395"/>
      <c r="TR548" s="396"/>
      <c r="TS548" s="397"/>
      <c r="TT548" s="415"/>
      <c r="TU548" s="393"/>
      <c r="TV548" s="392"/>
      <c r="TW548" s="395"/>
      <c r="TX548" s="396"/>
      <c r="TY548" s="397"/>
      <c r="TZ548" s="415"/>
      <c r="UA548" s="393"/>
      <c r="UB548" s="392"/>
      <c r="UC548" s="395"/>
      <c r="UD548" s="396"/>
      <c r="UE548" s="397"/>
      <c r="UF548" s="415"/>
      <c r="UG548" s="393"/>
      <c r="UH548" s="392"/>
      <c r="UI548" s="395"/>
      <c r="UJ548" s="396"/>
      <c r="UK548" s="397"/>
      <c r="UL548" s="415"/>
      <c r="UM548" s="393"/>
      <c r="UN548" s="392"/>
      <c r="UO548" s="395"/>
      <c r="UP548" s="396"/>
      <c r="UQ548" s="397"/>
      <c r="UR548" s="415"/>
      <c r="US548" s="393"/>
      <c r="UT548" s="392"/>
      <c r="UU548" s="395"/>
      <c r="UV548" s="396"/>
      <c r="UW548" s="397"/>
      <c r="UX548" s="415"/>
      <c r="UY548" s="393"/>
      <c r="UZ548" s="392"/>
      <c r="VA548" s="395"/>
      <c r="VB548" s="396"/>
      <c r="VC548" s="397"/>
      <c r="VD548" s="415"/>
      <c r="VE548" s="393"/>
      <c r="VF548" s="392"/>
      <c r="VG548" s="395"/>
      <c r="VH548" s="396"/>
      <c r="VI548" s="397"/>
      <c r="VJ548" s="415"/>
      <c r="VK548" s="393"/>
      <c r="VL548" s="392"/>
      <c r="VM548" s="395"/>
      <c r="VN548" s="396"/>
      <c r="VO548" s="397"/>
      <c r="VP548" s="415"/>
      <c r="VQ548" s="393"/>
      <c r="VR548" s="392"/>
      <c r="VS548" s="395"/>
      <c r="VT548" s="396"/>
      <c r="VU548" s="397"/>
      <c r="VV548" s="415"/>
      <c r="VW548" s="393"/>
      <c r="VX548" s="392"/>
      <c r="VY548" s="395"/>
      <c r="VZ548" s="396"/>
      <c r="WA548" s="397"/>
      <c r="WB548" s="415"/>
      <c r="WC548" s="393"/>
      <c r="WD548" s="392"/>
      <c r="WE548" s="395"/>
      <c r="WF548" s="396"/>
      <c r="WG548" s="397"/>
      <c r="WH548" s="415"/>
      <c r="WI548" s="393"/>
      <c r="WJ548" s="392"/>
      <c r="WK548" s="395"/>
      <c r="WL548" s="396"/>
      <c r="WM548" s="397"/>
      <c r="WN548" s="415"/>
      <c r="WO548" s="393"/>
      <c r="WP548" s="392"/>
      <c r="WQ548" s="395"/>
      <c r="WR548" s="396"/>
      <c r="WS548" s="397"/>
      <c r="WT548" s="415"/>
      <c r="WU548" s="393"/>
      <c r="WV548" s="392"/>
      <c r="WW548" s="395"/>
      <c r="WX548" s="396"/>
      <c r="WY548" s="397"/>
      <c r="WZ548" s="415"/>
      <c r="XA548" s="393"/>
      <c r="XB548" s="392"/>
      <c r="XC548" s="395"/>
      <c r="XD548" s="396"/>
      <c r="XE548" s="397"/>
      <c r="XF548" s="415"/>
      <c r="XG548" s="393"/>
      <c r="XH548" s="392"/>
      <c r="XI548" s="395"/>
      <c r="XJ548" s="396"/>
      <c r="XK548" s="397"/>
      <c r="XL548" s="415"/>
      <c r="XM548" s="393"/>
      <c r="XN548" s="392"/>
      <c r="XO548" s="395"/>
      <c r="XP548" s="396"/>
      <c r="XQ548" s="397"/>
      <c r="XR548" s="415"/>
      <c r="XS548" s="393"/>
      <c r="XT548" s="392"/>
      <c r="XU548" s="395"/>
      <c r="XV548" s="396"/>
      <c r="XW548" s="397"/>
      <c r="XX548" s="415"/>
      <c r="XY548" s="393"/>
      <c r="XZ548" s="392"/>
      <c r="YA548" s="395"/>
      <c r="YB548" s="396"/>
      <c r="YC548" s="397"/>
      <c r="YD548" s="415"/>
      <c r="YE548" s="393"/>
      <c r="YF548" s="392"/>
      <c r="YG548" s="395"/>
      <c r="YH548" s="396"/>
      <c r="YI548" s="397"/>
      <c r="YJ548" s="415"/>
      <c r="YK548" s="393"/>
      <c r="YL548" s="392"/>
      <c r="YM548" s="395"/>
      <c r="YN548" s="396"/>
      <c r="YO548" s="397"/>
      <c r="YP548" s="415"/>
      <c r="YQ548" s="393"/>
      <c r="YR548" s="392"/>
      <c r="YS548" s="395"/>
      <c r="YT548" s="396"/>
      <c r="YU548" s="397"/>
      <c r="YV548" s="415"/>
      <c r="YW548" s="393"/>
      <c r="YX548" s="392"/>
      <c r="YY548" s="395"/>
      <c r="YZ548" s="396"/>
      <c r="ZA548" s="397"/>
      <c r="ZB548" s="415"/>
      <c r="ZC548" s="393"/>
      <c r="ZD548" s="392"/>
      <c r="ZE548" s="395"/>
      <c r="ZF548" s="396"/>
      <c r="ZG548" s="397"/>
      <c r="ZH548" s="415"/>
      <c r="ZI548" s="393"/>
      <c r="ZJ548" s="392"/>
      <c r="ZK548" s="395"/>
      <c r="ZL548" s="396"/>
      <c r="ZM548" s="397"/>
      <c r="ZN548" s="415"/>
      <c r="ZO548" s="393"/>
      <c r="ZP548" s="392"/>
      <c r="ZQ548" s="395"/>
      <c r="ZR548" s="396"/>
      <c r="ZS548" s="397"/>
      <c r="ZT548" s="415"/>
      <c r="ZU548" s="393"/>
      <c r="ZV548" s="392"/>
      <c r="ZW548" s="395"/>
      <c r="ZX548" s="396"/>
      <c r="ZY548" s="397"/>
      <c r="ZZ548" s="415"/>
      <c r="AAA548" s="393"/>
      <c r="AAB548" s="392"/>
      <c r="AAC548" s="395"/>
      <c r="AAD548" s="396"/>
      <c r="AAE548" s="397"/>
      <c r="AAF548" s="415"/>
      <c r="AAG548" s="393"/>
      <c r="AAH548" s="392"/>
      <c r="AAI548" s="395"/>
      <c r="AAJ548" s="396"/>
      <c r="AAK548" s="397"/>
      <c r="AAL548" s="415"/>
      <c r="AAM548" s="393"/>
      <c r="AAN548" s="392"/>
      <c r="AAO548" s="395"/>
      <c r="AAP548" s="396"/>
      <c r="AAQ548" s="397"/>
      <c r="AAR548" s="415"/>
      <c r="AAS548" s="393"/>
      <c r="AAT548" s="392"/>
      <c r="AAU548" s="395"/>
      <c r="AAV548" s="396"/>
      <c r="AAW548" s="397"/>
      <c r="AAX548" s="415"/>
      <c r="AAY548" s="393"/>
      <c r="AAZ548" s="392"/>
      <c r="ABA548" s="395"/>
      <c r="ABB548" s="396"/>
      <c r="ABC548" s="397"/>
      <c r="ABD548" s="415"/>
      <c r="ABE548" s="393"/>
      <c r="ABF548" s="392"/>
      <c r="ABG548" s="395"/>
      <c r="ABH548" s="396"/>
      <c r="ABI548" s="397"/>
      <c r="ABJ548" s="415"/>
      <c r="ABK548" s="393"/>
      <c r="ABL548" s="392"/>
      <c r="ABM548" s="395"/>
      <c r="ABN548" s="396"/>
      <c r="ABO548" s="397"/>
      <c r="ABP548" s="415"/>
      <c r="ABQ548" s="393"/>
      <c r="ABR548" s="392"/>
      <c r="ABS548" s="395"/>
      <c r="ABT548" s="396"/>
      <c r="ABU548" s="397"/>
      <c r="ABV548" s="415"/>
      <c r="ABW548" s="393"/>
      <c r="ABX548" s="392"/>
      <c r="ABY548" s="395"/>
      <c r="ABZ548" s="396"/>
      <c r="ACA548" s="397"/>
      <c r="ACB548" s="415"/>
      <c r="ACC548" s="393"/>
      <c r="ACD548" s="392"/>
      <c r="ACE548" s="395"/>
      <c r="ACF548" s="396"/>
      <c r="ACG548" s="397"/>
      <c r="ACH548" s="415"/>
      <c r="ACI548" s="393"/>
      <c r="ACJ548" s="392"/>
      <c r="ACK548" s="395"/>
      <c r="ACL548" s="396"/>
      <c r="ACM548" s="397"/>
      <c r="ACN548" s="415"/>
      <c r="ACO548" s="393"/>
      <c r="ACP548" s="392"/>
      <c r="ACQ548" s="395"/>
      <c r="ACR548" s="396"/>
      <c r="ACS548" s="397"/>
      <c r="ACT548" s="415"/>
      <c r="ACU548" s="393"/>
      <c r="ACV548" s="392"/>
      <c r="ACW548" s="395"/>
      <c r="ACX548" s="396"/>
      <c r="ACY548" s="397"/>
      <c r="ACZ548" s="415"/>
      <c r="ADA548" s="393"/>
      <c r="ADB548" s="392"/>
      <c r="ADC548" s="395"/>
      <c r="ADD548" s="396"/>
      <c r="ADE548" s="397"/>
      <c r="ADF548" s="415"/>
      <c r="ADG548" s="393"/>
      <c r="ADH548" s="392"/>
      <c r="ADI548" s="395"/>
      <c r="ADJ548" s="396"/>
      <c r="ADK548" s="397"/>
      <c r="ADL548" s="415"/>
      <c r="ADM548" s="393"/>
      <c r="ADN548" s="392"/>
      <c r="ADO548" s="395"/>
      <c r="ADP548" s="396"/>
      <c r="ADQ548" s="397"/>
      <c r="ADR548" s="415"/>
      <c r="ADS548" s="393"/>
      <c r="ADT548" s="392"/>
      <c r="ADU548" s="395"/>
      <c r="ADV548" s="396"/>
      <c r="ADW548" s="397"/>
      <c r="ADX548" s="415"/>
      <c r="ADY548" s="393"/>
      <c r="ADZ548" s="392"/>
      <c r="AEA548" s="395"/>
      <c r="AEB548" s="396"/>
      <c r="AEC548" s="397"/>
      <c r="AED548" s="415"/>
      <c r="AEE548" s="393"/>
      <c r="AEF548" s="392"/>
      <c r="AEG548" s="395"/>
      <c r="AEH548" s="396"/>
      <c r="AEI548" s="397"/>
      <c r="AEJ548" s="415"/>
      <c r="AEK548" s="393"/>
      <c r="AEL548" s="392"/>
      <c r="AEM548" s="395"/>
      <c r="AEN548" s="396"/>
      <c r="AEO548" s="397"/>
      <c r="AEP548" s="415"/>
      <c r="AEQ548" s="393"/>
      <c r="AER548" s="392"/>
      <c r="AES548" s="395"/>
      <c r="AET548" s="396"/>
      <c r="AEU548" s="397"/>
      <c r="AEV548" s="415"/>
      <c r="AEW548" s="393"/>
      <c r="AEX548" s="392"/>
      <c r="AEY548" s="395"/>
      <c r="AEZ548" s="396"/>
      <c r="AFA548" s="397"/>
      <c r="AFB548" s="415"/>
      <c r="AFC548" s="393"/>
      <c r="AFD548" s="392"/>
      <c r="AFE548" s="395"/>
      <c r="AFF548" s="396"/>
      <c r="AFG548" s="397"/>
      <c r="AFH548" s="415"/>
      <c r="AFI548" s="393"/>
      <c r="AFJ548" s="392"/>
      <c r="AFK548" s="395"/>
      <c r="AFL548" s="396"/>
      <c r="AFM548" s="397"/>
      <c r="AFN548" s="415"/>
      <c r="AFO548" s="393"/>
      <c r="AFP548" s="392"/>
      <c r="AFQ548" s="395"/>
      <c r="AFR548" s="396"/>
      <c r="AFS548" s="397"/>
      <c r="AFT548" s="415"/>
      <c r="AFU548" s="393"/>
      <c r="AFV548" s="392"/>
      <c r="AFW548" s="395"/>
      <c r="AFX548" s="396"/>
      <c r="AFY548" s="397"/>
      <c r="AFZ548" s="415"/>
      <c r="AGA548" s="393"/>
      <c r="AGB548" s="392"/>
      <c r="AGC548" s="395"/>
      <c r="AGD548" s="396"/>
      <c r="AGE548" s="397"/>
      <c r="AGF548" s="415"/>
      <c r="AGG548" s="393"/>
      <c r="AGH548" s="392"/>
      <c r="AGI548" s="395"/>
      <c r="AGJ548" s="396"/>
      <c r="AGK548" s="397"/>
      <c r="AGL548" s="415"/>
      <c r="AGM548" s="393"/>
      <c r="AGN548" s="392"/>
      <c r="AGO548" s="395"/>
      <c r="AGP548" s="396"/>
      <c r="AGQ548" s="397"/>
      <c r="AGR548" s="415"/>
      <c r="AGS548" s="393"/>
      <c r="AGT548" s="392"/>
      <c r="AGU548" s="395"/>
      <c r="AGV548" s="396"/>
      <c r="AGW548" s="397"/>
      <c r="AGX548" s="415"/>
      <c r="AGY548" s="393"/>
      <c r="AGZ548" s="392"/>
      <c r="AHA548" s="395"/>
      <c r="AHB548" s="396"/>
      <c r="AHC548" s="397"/>
      <c r="AHD548" s="415"/>
      <c r="AHE548" s="393"/>
      <c r="AHF548" s="392"/>
      <c r="AHG548" s="395"/>
      <c r="AHH548" s="396"/>
      <c r="AHI548" s="397"/>
      <c r="AHJ548" s="415"/>
      <c r="AHK548" s="393"/>
      <c r="AHL548" s="392"/>
      <c r="AHM548" s="395"/>
      <c r="AHN548" s="396"/>
      <c r="AHO548" s="397"/>
      <c r="AHP548" s="415"/>
      <c r="AHQ548" s="393"/>
      <c r="AHR548" s="392"/>
      <c r="AHS548" s="395"/>
      <c r="AHT548" s="396"/>
      <c r="AHU548" s="397"/>
      <c r="AHV548" s="415"/>
      <c r="AHW548" s="393"/>
      <c r="AHX548" s="392"/>
      <c r="AHY548" s="395"/>
      <c r="AHZ548" s="396"/>
      <c r="AIA548" s="397"/>
      <c r="AIB548" s="415"/>
      <c r="AIC548" s="393"/>
      <c r="AID548" s="392"/>
      <c r="AIE548" s="395"/>
      <c r="AIF548" s="396"/>
      <c r="AIG548" s="397"/>
      <c r="AIH548" s="415"/>
      <c r="AII548" s="393"/>
      <c r="AIJ548" s="392"/>
      <c r="AIK548" s="395"/>
      <c r="AIL548" s="396"/>
      <c r="AIM548" s="397"/>
      <c r="AIN548" s="415"/>
      <c r="AIO548" s="393"/>
      <c r="AIP548" s="392"/>
      <c r="AIQ548" s="395"/>
      <c r="AIR548" s="396"/>
      <c r="AIS548" s="397"/>
      <c r="AIT548" s="415"/>
      <c r="AIU548" s="393"/>
      <c r="AIV548" s="392"/>
      <c r="AIW548" s="395"/>
      <c r="AIX548" s="396"/>
      <c r="AIY548" s="397"/>
      <c r="AIZ548" s="415"/>
      <c r="AJA548" s="393"/>
      <c r="AJB548" s="392"/>
      <c r="AJC548" s="395"/>
      <c r="AJD548" s="396"/>
      <c r="AJE548" s="397"/>
      <c r="AJF548" s="415"/>
      <c r="AJG548" s="393"/>
      <c r="AJH548" s="392"/>
      <c r="AJI548" s="395"/>
      <c r="AJJ548" s="396"/>
      <c r="AJK548" s="397"/>
      <c r="AJL548" s="415"/>
      <c r="AJM548" s="393"/>
      <c r="AJN548" s="392"/>
      <c r="AJO548" s="395"/>
      <c r="AJP548" s="396"/>
      <c r="AJQ548" s="397"/>
      <c r="AJR548" s="415"/>
      <c r="AJS548" s="393"/>
      <c r="AJT548" s="392"/>
      <c r="AJU548" s="395"/>
      <c r="AJV548" s="396"/>
      <c r="AJW548" s="397"/>
      <c r="AJX548" s="415"/>
      <c r="AJY548" s="393"/>
      <c r="AJZ548" s="392"/>
      <c r="AKA548" s="395"/>
      <c r="AKB548" s="396"/>
      <c r="AKC548" s="397"/>
      <c r="AKD548" s="415"/>
      <c r="AKE548" s="393"/>
      <c r="AKF548" s="392"/>
      <c r="AKG548" s="395"/>
      <c r="AKH548" s="396"/>
      <c r="AKI548" s="397"/>
      <c r="AKJ548" s="415"/>
      <c r="AKK548" s="393"/>
      <c r="AKL548" s="392"/>
      <c r="AKM548" s="395"/>
      <c r="AKN548" s="396"/>
      <c r="AKO548" s="397"/>
      <c r="AKP548" s="415"/>
      <c r="AKQ548" s="393"/>
      <c r="AKR548" s="392"/>
      <c r="AKS548" s="395"/>
      <c r="AKT548" s="396"/>
      <c r="AKU548" s="397"/>
      <c r="AKV548" s="415"/>
      <c r="AKW548" s="393"/>
      <c r="AKX548" s="392"/>
      <c r="AKY548" s="395"/>
      <c r="AKZ548" s="396"/>
      <c r="ALA548" s="397"/>
      <c r="ALB548" s="415"/>
      <c r="ALC548" s="393"/>
      <c r="ALD548" s="392"/>
      <c r="ALE548" s="395"/>
      <c r="ALF548" s="396"/>
      <c r="ALG548" s="397"/>
      <c r="ALH548" s="415"/>
      <c r="ALI548" s="393"/>
      <c r="ALJ548" s="392"/>
      <c r="ALK548" s="395"/>
      <c r="ALL548" s="396"/>
      <c r="ALM548" s="397"/>
      <c r="ALN548" s="415"/>
      <c r="ALO548" s="393"/>
      <c r="ALP548" s="392"/>
      <c r="ALQ548" s="395"/>
      <c r="ALR548" s="396"/>
      <c r="ALS548" s="397"/>
      <c r="ALT548" s="415"/>
      <c r="ALU548" s="393"/>
      <c r="ALV548" s="392"/>
      <c r="ALW548" s="395"/>
      <c r="ALX548" s="396"/>
      <c r="ALY548" s="397"/>
      <c r="ALZ548" s="415"/>
      <c r="AMA548" s="393"/>
      <c r="AMB548" s="392"/>
      <c r="AMC548" s="395"/>
      <c r="AMD548" s="396"/>
      <c r="AME548" s="397"/>
      <c r="AMF548" s="415"/>
      <c r="AMG548" s="393"/>
      <c r="AMH548" s="392"/>
      <c r="AMI548" s="395"/>
      <c r="AMJ548" s="396"/>
      <c r="AMK548" s="397"/>
      <c r="AML548" s="415"/>
      <c r="AMM548" s="393"/>
      <c r="AMN548" s="392"/>
      <c r="AMO548" s="395"/>
      <c r="AMP548" s="396"/>
      <c r="AMQ548" s="397"/>
      <c r="AMR548" s="415"/>
      <c r="AMS548" s="393"/>
      <c r="AMT548" s="392"/>
      <c r="AMU548" s="395"/>
      <c r="AMV548" s="396"/>
      <c r="AMW548" s="397"/>
      <c r="AMX548" s="415"/>
      <c r="AMY548" s="393"/>
      <c r="AMZ548" s="392"/>
      <c r="ANA548" s="395"/>
      <c r="ANB548" s="396"/>
      <c r="ANC548" s="397"/>
      <c r="AND548" s="415"/>
      <c r="ANE548" s="393"/>
      <c r="ANF548" s="392"/>
      <c r="ANG548" s="395"/>
      <c r="ANH548" s="396"/>
      <c r="ANI548" s="397"/>
      <c r="ANJ548" s="415"/>
      <c r="ANK548" s="393"/>
      <c r="ANL548" s="392"/>
      <c r="ANM548" s="395"/>
      <c r="ANN548" s="396"/>
      <c r="ANO548" s="397"/>
      <c r="ANP548" s="415"/>
      <c r="ANQ548" s="393"/>
      <c r="ANR548" s="392"/>
      <c r="ANS548" s="395"/>
      <c r="ANT548" s="396"/>
      <c r="ANU548" s="397"/>
      <c r="ANV548" s="415"/>
      <c r="ANW548" s="393"/>
      <c r="ANX548" s="392"/>
      <c r="ANY548" s="395"/>
      <c r="ANZ548" s="396"/>
      <c r="AOA548" s="397"/>
      <c r="AOB548" s="415"/>
      <c r="AOC548" s="393"/>
      <c r="AOD548" s="392"/>
      <c r="AOE548" s="395"/>
      <c r="AOF548" s="396"/>
      <c r="AOG548" s="397"/>
      <c r="AOH548" s="415"/>
      <c r="AOI548" s="393"/>
      <c r="AOJ548" s="392"/>
      <c r="AOK548" s="395"/>
      <c r="AOL548" s="396"/>
      <c r="AOM548" s="397"/>
      <c r="AON548" s="415"/>
      <c r="AOO548" s="393"/>
      <c r="AOP548" s="392"/>
      <c r="AOQ548" s="395"/>
      <c r="AOR548" s="396"/>
      <c r="AOS548" s="397"/>
      <c r="AOT548" s="415"/>
      <c r="AOU548" s="393"/>
      <c r="AOV548" s="392"/>
      <c r="AOW548" s="395"/>
      <c r="AOX548" s="396"/>
      <c r="AOY548" s="397"/>
      <c r="AOZ548" s="415"/>
      <c r="APA548" s="393"/>
      <c r="APB548" s="392"/>
      <c r="APC548" s="395"/>
      <c r="APD548" s="396"/>
      <c r="APE548" s="397"/>
      <c r="APF548" s="415"/>
      <c r="APG548" s="393"/>
      <c r="APH548" s="392"/>
      <c r="API548" s="395"/>
      <c r="APJ548" s="396"/>
      <c r="APK548" s="397"/>
      <c r="APL548" s="415"/>
      <c r="APM548" s="393"/>
      <c r="APN548" s="392"/>
      <c r="APO548" s="395"/>
      <c r="APP548" s="396"/>
      <c r="APQ548" s="397"/>
      <c r="APR548" s="415"/>
      <c r="APS548" s="393"/>
      <c r="APT548" s="392"/>
      <c r="APU548" s="395"/>
      <c r="APV548" s="396"/>
      <c r="APW548" s="397"/>
      <c r="APX548" s="415"/>
      <c r="APY548" s="393"/>
      <c r="APZ548" s="392"/>
      <c r="AQA548" s="395"/>
      <c r="AQB548" s="396"/>
      <c r="AQC548" s="397"/>
      <c r="AQD548" s="415"/>
      <c r="AQE548" s="393"/>
      <c r="AQF548" s="392"/>
      <c r="AQG548" s="395"/>
      <c r="AQH548" s="396"/>
      <c r="AQI548" s="397"/>
      <c r="AQJ548" s="415"/>
      <c r="AQK548" s="393"/>
      <c r="AQL548" s="392"/>
      <c r="AQM548" s="395"/>
      <c r="AQN548" s="396"/>
      <c r="AQO548" s="397"/>
      <c r="AQP548" s="415"/>
      <c r="AQQ548" s="393"/>
      <c r="AQR548" s="392"/>
      <c r="AQS548" s="395"/>
      <c r="AQT548" s="396"/>
      <c r="AQU548" s="397"/>
      <c r="AQV548" s="415"/>
      <c r="AQW548" s="393"/>
      <c r="AQX548" s="392"/>
      <c r="AQY548" s="395"/>
      <c r="AQZ548" s="396"/>
      <c r="ARA548" s="397"/>
      <c r="ARB548" s="415"/>
      <c r="ARC548" s="393"/>
      <c r="ARD548" s="392"/>
      <c r="ARE548" s="395"/>
      <c r="ARF548" s="396"/>
      <c r="ARG548" s="397"/>
      <c r="ARH548" s="415"/>
      <c r="ARI548" s="393"/>
      <c r="ARJ548" s="392"/>
      <c r="ARK548" s="395"/>
      <c r="ARL548" s="396"/>
      <c r="ARM548" s="397"/>
      <c r="ARN548" s="415"/>
      <c r="ARO548" s="393"/>
      <c r="ARP548" s="392"/>
      <c r="ARQ548" s="395"/>
      <c r="ARR548" s="396"/>
      <c r="ARS548" s="397"/>
      <c r="ART548" s="415"/>
      <c r="ARU548" s="393"/>
      <c r="ARV548" s="392"/>
      <c r="ARW548" s="395"/>
      <c r="ARX548" s="396"/>
      <c r="ARY548" s="397"/>
      <c r="ARZ548" s="415"/>
      <c r="ASA548" s="393"/>
      <c r="ASB548" s="392"/>
      <c r="ASC548" s="395"/>
      <c r="ASD548" s="396"/>
      <c r="ASE548" s="397"/>
      <c r="ASF548" s="415"/>
      <c r="ASG548" s="393"/>
      <c r="ASH548" s="392"/>
      <c r="ASI548" s="395"/>
      <c r="ASJ548" s="396"/>
      <c r="ASK548" s="397"/>
      <c r="ASL548" s="415"/>
      <c r="ASM548" s="393"/>
      <c r="ASN548" s="392"/>
      <c r="ASO548" s="395"/>
      <c r="ASP548" s="396"/>
      <c r="ASQ548" s="397"/>
      <c r="ASR548" s="415"/>
      <c r="ASS548" s="393"/>
      <c r="AST548" s="392"/>
      <c r="ASU548" s="395"/>
      <c r="ASV548" s="396"/>
      <c r="ASW548" s="397"/>
      <c r="ASX548" s="415"/>
      <c r="ASY548" s="393"/>
      <c r="ASZ548" s="392"/>
      <c r="ATA548" s="395"/>
      <c r="ATB548" s="396"/>
      <c r="ATC548" s="397"/>
      <c r="ATD548" s="415"/>
      <c r="ATE548" s="393"/>
      <c r="ATF548" s="392"/>
      <c r="ATG548" s="395"/>
      <c r="ATH548" s="396"/>
      <c r="ATI548" s="397"/>
      <c r="ATJ548" s="415"/>
      <c r="ATK548" s="393"/>
      <c r="ATL548" s="392"/>
      <c r="ATM548" s="395"/>
      <c r="ATN548" s="396"/>
      <c r="ATO548" s="397"/>
      <c r="ATP548" s="415"/>
      <c r="ATQ548" s="393"/>
      <c r="ATR548" s="392"/>
      <c r="ATS548" s="395"/>
      <c r="ATT548" s="396"/>
      <c r="ATU548" s="397"/>
      <c r="ATV548" s="415"/>
      <c r="ATW548" s="393"/>
      <c r="ATX548" s="392"/>
      <c r="ATY548" s="395"/>
      <c r="ATZ548" s="396"/>
      <c r="AUA548" s="397"/>
      <c r="AUB548" s="415"/>
      <c r="AUC548" s="393"/>
      <c r="AUD548" s="392"/>
      <c r="AUE548" s="395"/>
      <c r="AUF548" s="396"/>
      <c r="AUG548" s="397"/>
      <c r="AUH548" s="415"/>
      <c r="AUI548" s="393"/>
      <c r="AUJ548" s="392"/>
      <c r="AUK548" s="395"/>
      <c r="AUL548" s="396"/>
      <c r="AUM548" s="397"/>
      <c r="AUN548" s="415"/>
      <c r="AUO548" s="393"/>
      <c r="AUP548" s="392"/>
      <c r="AUQ548" s="395"/>
      <c r="AUR548" s="396"/>
      <c r="AUS548" s="397"/>
      <c r="AUT548" s="415"/>
      <c r="AUU548" s="393"/>
      <c r="AUV548" s="392"/>
      <c r="AUW548" s="395"/>
      <c r="AUX548" s="396"/>
      <c r="AUY548" s="397"/>
      <c r="AUZ548" s="415"/>
      <c r="AVA548" s="393"/>
      <c r="AVB548" s="392"/>
      <c r="AVC548" s="395"/>
      <c r="AVD548" s="396"/>
      <c r="AVE548" s="397"/>
      <c r="AVF548" s="415"/>
      <c r="AVG548" s="393"/>
      <c r="AVH548" s="392"/>
      <c r="AVI548" s="395"/>
      <c r="AVJ548" s="396"/>
      <c r="AVK548" s="397"/>
      <c r="AVL548" s="415"/>
      <c r="AVM548" s="393"/>
      <c r="AVN548" s="392"/>
      <c r="AVO548" s="395"/>
      <c r="AVP548" s="396"/>
      <c r="AVQ548" s="397"/>
      <c r="AVR548" s="415"/>
      <c r="AVS548" s="393"/>
      <c r="AVT548" s="392"/>
      <c r="AVU548" s="395"/>
      <c r="AVV548" s="396"/>
      <c r="AVW548" s="397"/>
      <c r="AVX548" s="415"/>
      <c r="AVY548" s="393"/>
      <c r="AVZ548" s="392"/>
      <c r="AWA548" s="395"/>
      <c r="AWB548" s="396"/>
      <c r="AWC548" s="397"/>
      <c r="AWD548" s="415"/>
      <c r="AWE548" s="393"/>
      <c r="AWF548" s="392"/>
      <c r="AWG548" s="395"/>
      <c r="AWH548" s="396"/>
      <c r="AWI548" s="397"/>
      <c r="AWJ548" s="415"/>
      <c r="AWK548" s="393"/>
      <c r="AWL548" s="392"/>
      <c r="AWM548" s="395"/>
      <c r="AWN548" s="396"/>
      <c r="AWO548" s="397"/>
      <c r="AWP548" s="415"/>
      <c r="AWQ548" s="393"/>
      <c r="AWR548" s="392"/>
      <c r="AWS548" s="395"/>
      <c r="AWT548" s="396"/>
      <c r="AWU548" s="397"/>
      <c r="AWV548" s="415"/>
      <c r="AWW548" s="393"/>
      <c r="AWX548" s="392"/>
      <c r="AWY548" s="395"/>
      <c r="AWZ548" s="396"/>
      <c r="AXA548" s="397"/>
      <c r="AXB548" s="415"/>
      <c r="AXC548" s="393"/>
      <c r="AXD548" s="392"/>
      <c r="AXE548" s="395"/>
      <c r="AXF548" s="396"/>
      <c r="AXG548" s="397"/>
      <c r="AXH548" s="415"/>
      <c r="AXI548" s="393"/>
      <c r="AXJ548" s="392"/>
      <c r="AXK548" s="395"/>
      <c r="AXL548" s="396"/>
      <c r="AXM548" s="397"/>
      <c r="AXN548" s="415"/>
      <c r="AXO548" s="393"/>
      <c r="AXP548" s="392"/>
      <c r="AXQ548" s="395"/>
      <c r="AXR548" s="396"/>
      <c r="AXS548" s="397"/>
      <c r="AXT548" s="415"/>
      <c r="AXU548" s="393"/>
      <c r="AXV548" s="392"/>
      <c r="AXW548" s="395"/>
      <c r="AXX548" s="396"/>
      <c r="AXY548" s="397"/>
      <c r="AXZ548" s="415"/>
      <c r="AYA548" s="393"/>
      <c r="AYB548" s="392"/>
      <c r="AYC548" s="395"/>
      <c r="AYD548" s="396"/>
      <c r="AYE548" s="397"/>
      <c r="AYF548" s="415"/>
      <c r="AYG548" s="393"/>
      <c r="AYH548" s="392"/>
      <c r="AYI548" s="395"/>
      <c r="AYJ548" s="396"/>
      <c r="AYK548" s="397"/>
      <c r="AYL548" s="415"/>
      <c r="AYM548" s="393"/>
      <c r="AYN548" s="392"/>
      <c r="AYO548" s="395"/>
      <c r="AYP548" s="396"/>
      <c r="AYQ548" s="397"/>
      <c r="AYR548" s="415"/>
      <c r="AYS548" s="393"/>
      <c r="AYT548" s="392"/>
      <c r="AYU548" s="395"/>
      <c r="AYV548" s="396"/>
      <c r="AYW548" s="397"/>
      <c r="AYX548" s="415"/>
      <c r="AYY548" s="393"/>
      <c r="AYZ548" s="392"/>
      <c r="AZA548" s="395"/>
      <c r="AZB548" s="396"/>
      <c r="AZC548" s="397"/>
      <c r="AZD548" s="415"/>
      <c r="AZE548" s="393"/>
      <c r="AZF548" s="392"/>
      <c r="AZG548" s="395"/>
      <c r="AZH548" s="396"/>
      <c r="AZI548" s="397"/>
      <c r="AZJ548" s="415"/>
      <c r="AZK548" s="393"/>
      <c r="AZL548" s="392"/>
      <c r="AZM548" s="395"/>
      <c r="AZN548" s="396"/>
      <c r="AZO548" s="397"/>
      <c r="AZP548" s="415"/>
      <c r="AZQ548" s="393"/>
      <c r="AZR548" s="392"/>
      <c r="AZS548" s="395"/>
      <c r="AZT548" s="396"/>
      <c r="AZU548" s="397"/>
      <c r="AZV548" s="415"/>
      <c r="AZW548" s="393"/>
      <c r="AZX548" s="392"/>
      <c r="AZY548" s="395"/>
      <c r="AZZ548" s="396"/>
      <c r="BAA548" s="397"/>
      <c r="BAB548" s="415"/>
      <c r="BAC548" s="393"/>
      <c r="BAD548" s="392"/>
      <c r="BAE548" s="395"/>
      <c r="BAF548" s="396"/>
      <c r="BAG548" s="397"/>
      <c r="BAH548" s="415"/>
      <c r="BAI548" s="393"/>
      <c r="BAJ548" s="392"/>
      <c r="BAK548" s="395"/>
      <c r="BAL548" s="396"/>
      <c r="BAM548" s="397"/>
      <c r="BAN548" s="415"/>
      <c r="BAO548" s="393"/>
      <c r="BAP548" s="392"/>
      <c r="BAQ548" s="395"/>
      <c r="BAR548" s="396"/>
      <c r="BAS548" s="397"/>
      <c r="BAT548" s="415"/>
      <c r="BAU548" s="393"/>
      <c r="BAV548" s="392"/>
      <c r="BAW548" s="395"/>
      <c r="BAX548" s="396"/>
      <c r="BAY548" s="397"/>
      <c r="BAZ548" s="415"/>
      <c r="BBA548" s="393"/>
      <c r="BBB548" s="392"/>
      <c r="BBC548" s="395"/>
      <c r="BBD548" s="396"/>
      <c r="BBE548" s="397"/>
      <c r="BBF548" s="415"/>
      <c r="BBG548" s="393"/>
      <c r="BBH548" s="392"/>
      <c r="BBI548" s="395"/>
      <c r="BBJ548" s="396"/>
      <c r="BBK548" s="397"/>
      <c r="BBL548" s="415"/>
      <c r="BBM548" s="393"/>
      <c r="BBN548" s="392"/>
      <c r="BBO548" s="395"/>
      <c r="BBP548" s="396"/>
      <c r="BBQ548" s="397"/>
      <c r="BBR548" s="415"/>
      <c r="BBS548" s="393"/>
      <c r="BBT548" s="392"/>
      <c r="BBU548" s="395"/>
      <c r="BBV548" s="396"/>
      <c r="BBW548" s="397"/>
      <c r="BBX548" s="415"/>
      <c r="BBY548" s="393"/>
      <c r="BBZ548" s="392"/>
      <c r="BCA548" s="395"/>
      <c r="BCB548" s="396"/>
      <c r="BCC548" s="397"/>
      <c r="BCD548" s="415"/>
      <c r="BCE548" s="393"/>
      <c r="BCF548" s="392"/>
      <c r="BCG548" s="395"/>
      <c r="BCH548" s="396"/>
      <c r="BCI548" s="397"/>
      <c r="BCJ548" s="415"/>
      <c r="BCK548" s="393"/>
      <c r="BCL548" s="392"/>
      <c r="BCM548" s="395"/>
      <c r="BCN548" s="396"/>
      <c r="BCO548" s="397"/>
      <c r="BCP548" s="415"/>
      <c r="BCQ548" s="393"/>
      <c r="BCR548" s="392"/>
      <c r="BCS548" s="395"/>
      <c r="BCT548" s="396"/>
      <c r="BCU548" s="397"/>
      <c r="BCV548" s="415"/>
      <c r="BCW548" s="393"/>
      <c r="BCX548" s="392"/>
      <c r="BCY548" s="395"/>
      <c r="BCZ548" s="396"/>
      <c r="BDA548" s="397"/>
      <c r="BDB548" s="415"/>
      <c r="BDC548" s="393"/>
      <c r="BDD548" s="392"/>
      <c r="BDE548" s="395"/>
      <c r="BDF548" s="396"/>
      <c r="BDG548" s="397"/>
      <c r="BDH548" s="415"/>
      <c r="BDI548" s="393"/>
      <c r="BDJ548" s="392"/>
      <c r="BDK548" s="395"/>
      <c r="BDL548" s="396"/>
      <c r="BDM548" s="397"/>
      <c r="BDN548" s="415"/>
      <c r="BDO548" s="393"/>
      <c r="BDP548" s="392"/>
      <c r="BDQ548" s="395"/>
      <c r="BDR548" s="396"/>
      <c r="BDS548" s="397"/>
      <c r="BDT548" s="415"/>
      <c r="BDU548" s="393"/>
      <c r="BDV548" s="392"/>
      <c r="BDW548" s="395"/>
      <c r="BDX548" s="396"/>
      <c r="BDY548" s="397"/>
      <c r="BDZ548" s="415"/>
      <c r="BEA548" s="393"/>
      <c r="BEB548" s="392"/>
      <c r="BEC548" s="395"/>
      <c r="BED548" s="396"/>
      <c r="BEE548" s="397"/>
      <c r="BEF548" s="415"/>
      <c r="BEG548" s="393"/>
      <c r="BEH548" s="392"/>
      <c r="BEI548" s="395"/>
      <c r="BEJ548" s="396"/>
      <c r="BEK548" s="397"/>
      <c r="BEL548" s="415"/>
      <c r="BEM548" s="393"/>
      <c r="BEN548" s="392"/>
      <c r="BEO548" s="395"/>
      <c r="BEP548" s="396"/>
      <c r="BEQ548" s="397"/>
      <c r="BER548" s="415"/>
      <c r="BES548" s="393"/>
      <c r="BET548" s="392"/>
      <c r="BEU548" s="395"/>
      <c r="BEV548" s="396"/>
      <c r="BEW548" s="397"/>
      <c r="BEX548" s="415"/>
      <c r="BEY548" s="393"/>
      <c r="BEZ548" s="392"/>
      <c r="BFA548" s="395"/>
      <c r="BFB548" s="396"/>
      <c r="BFC548" s="397"/>
      <c r="BFD548" s="415"/>
      <c r="BFE548" s="393"/>
      <c r="BFF548" s="392"/>
      <c r="BFG548" s="395"/>
      <c r="BFH548" s="396"/>
      <c r="BFI548" s="397"/>
      <c r="BFJ548" s="415"/>
      <c r="BFK548" s="393"/>
      <c r="BFL548" s="392"/>
      <c r="BFM548" s="395"/>
      <c r="BFN548" s="396"/>
      <c r="BFO548" s="397"/>
      <c r="BFP548" s="415"/>
      <c r="BFQ548" s="393"/>
      <c r="BFR548" s="392"/>
      <c r="BFS548" s="395"/>
      <c r="BFT548" s="396"/>
      <c r="BFU548" s="397"/>
      <c r="BFV548" s="415"/>
      <c r="BFW548" s="393"/>
      <c r="BFX548" s="392"/>
      <c r="BFY548" s="395"/>
      <c r="BFZ548" s="396"/>
      <c r="BGA548" s="397"/>
      <c r="BGB548" s="415"/>
      <c r="BGC548" s="393"/>
      <c r="BGD548" s="392"/>
      <c r="BGE548" s="395"/>
      <c r="BGF548" s="396"/>
      <c r="BGG548" s="397"/>
      <c r="BGH548" s="415"/>
      <c r="BGI548" s="393"/>
      <c r="BGJ548" s="392"/>
      <c r="BGK548" s="395"/>
      <c r="BGL548" s="396"/>
      <c r="BGM548" s="397"/>
      <c r="BGN548" s="415"/>
      <c r="BGO548" s="393"/>
      <c r="BGP548" s="392"/>
      <c r="BGQ548" s="395"/>
      <c r="BGR548" s="396"/>
      <c r="BGS548" s="397"/>
      <c r="BGT548" s="415"/>
      <c r="BGU548" s="393"/>
      <c r="BGV548" s="392"/>
      <c r="BGW548" s="395"/>
      <c r="BGX548" s="396"/>
      <c r="BGY548" s="397"/>
      <c r="BGZ548" s="415"/>
      <c r="BHA548" s="393"/>
      <c r="BHB548" s="392"/>
      <c r="BHC548" s="395"/>
      <c r="BHD548" s="396"/>
      <c r="BHE548" s="397"/>
      <c r="BHF548" s="415"/>
      <c r="BHG548" s="393"/>
      <c r="BHH548" s="392"/>
      <c r="BHI548" s="395"/>
      <c r="BHJ548" s="396"/>
      <c r="BHK548" s="397"/>
      <c r="BHL548" s="415"/>
      <c r="BHM548" s="393"/>
      <c r="BHN548" s="392"/>
      <c r="BHO548" s="395"/>
      <c r="BHP548" s="396"/>
      <c r="BHQ548" s="397"/>
      <c r="BHR548" s="415"/>
      <c r="BHS548" s="393"/>
      <c r="BHT548" s="392"/>
      <c r="BHU548" s="395"/>
      <c r="BHV548" s="396"/>
      <c r="BHW548" s="397"/>
      <c r="BHX548" s="415"/>
      <c r="BHY548" s="393"/>
      <c r="BHZ548" s="392"/>
      <c r="BIA548" s="395"/>
      <c r="BIB548" s="396"/>
      <c r="BIC548" s="397"/>
      <c r="BID548" s="415"/>
      <c r="BIE548" s="393"/>
      <c r="BIF548" s="392"/>
      <c r="BIG548" s="395"/>
      <c r="BIH548" s="396"/>
      <c r="BII548" s="397"/>
      <c r="BIJ548" s="415"/>
      <c r="BIK548" s="393"/>
      <c r="BIL548" s="392"/>
      <c r="BIM548" s="395"/>
      <c r="BIN548" s="396"/>
      <c r="BIO548" s="397"/>
      <c r="BIP548" s="415"/>
      <c r="BIQ548" s="393"/>
      <c r="BIR548" s="392"/>
      <c r="BIS548" s="395"/>
      <c r="BIT548" s="396"/>
      <c r="BIU548" s="397"/>
      <c r="BIV548" s="415"/>
      <c r="BIW548" s="393"/>
      <c r="BIX548" s="392"/>
      <c r="BIY548" s="395"/>
      <c r="BIZ548" s="396"/>
      <c r="BJA548" s="397"/>
      <c r="BJB548" s="415"/>
      <c r="BJC548" s="393"/>
      <c r="BJD548" s="392"/>
      <c r="BJE548" s="395"/>
      <c r="BJF548" s="396"/>
      <c r="BJG548" s="397"/>
      <c r="BJH548" s="415"/>
      <c r="BJI548" s="393"/>
      <c r="BJJ548" s="392"/>
      <c r="BJK548" s="395"/>
      <c r="BJL548" s="396"/>
      <c r="BJM548" s="397"/>
      <c r="BJN548" s="415"/>
      <c r="BJO548" s="393"/>
      <c r="BJP548" s="392"/>
      <c r="BJQ548" s="395"/>
      <c r="BJR548" s="396"/>
      <c r="BJS548" s="397"/>
      <c r="BJT548" s="415"/>
      <c r="BJU548" s="393"/>
      <c r="BJV548" s="392"/>
      <c r="BJW548" s="395"/>
      <c r="BJX548" s="396"/>
      <c r="BJY548" s="397"/>
      <c r="BJZ548" s="415"/>
      <c r="BKA548" s="393"/>
      <c r="BKB548" s="392"/>
      <c r="BKC548" s="395"/>
      <c r="BKD548" s="396"/>
      <c r="BKE548" s="397"/>
      <c r="BKF548" s="415"/>
      <c r="BKG548" s="393"/>
      <c r="BKH548" s="392"/>
      <c r="BKI548" s="395"/>
      <c r="BKJ548" s="396"/>
      <c r="BKK548" s="397"/>
      <c r="BKL548" s="415"/>
      <c r="BKM548" s="393"/>
      <c r="BKN548" s="392"/>
      <c r="BKO548" s="395"/>
      <c r="BKP548" s="396"/>
      <c r="BKQ548" s="397"/>
      <c r="BKR548" s="415"/>
      <c r="BKS548" s="393"/>
      <c r="BKT548" s="392"/>
      <c r="BKU548" s="395"/>
      <c r="BKV548" s="396"/>
      <c r="BKW548" s="397"/>
      <c r="BKX548" s="415"/>
      <c r="BKY548" s="393"/>
      <c r="BKZ548" s="392"/>
      <c r="BLA548" s="395"/>
      <c r="BLB548" s="396"/>
      <c r="BLC548" s="397"/>
      <c r="BLD548" s="415"/>
      <c r="BLE548" s="393"/>
      <c r="BLF548" s="392"/>
      <c r="BLG548" s="395"/>
      <c r="BLH548" s="396"/>
      <c r="BLI548" s="397"/>
      <c r="BLJ548" s="415"/>
      <c r="BLK548" s="393"/>
      <c r="BLL548" s="392"/>
      <c r="BLM548" s="395"/>
      <c r="BLN548" s="396"/>
      <c r="BLO548" s="397"/>
      <c r="BLP548" s="415"/>
      <c r="BLQ548" s="393"/>
      <c r="BLR548" s="392"/>
      <c r="BLS548" s="395"/>
      <c r="BLT548" s="396"/>
      <c r="BLU548" s="397"/>
      <c r="BLV548" s="415"/>
      <c r="BLW548" s="393"/>
      <c r="BLX548" s="392"/>
      <c r="BLY548" s="395"/>
      <c r="BLZ548" s="396"/>
      <c r="BMA548" s="397"/>
      <c r="BMB548" s="415"/>
      <c r="BMC548" s="393"/>
      <c r="BMD548" s="392"/>
      <c r="BME548" s="395"/>
      <c r="BMF548" s="396"/>
      <c r="BMG548" s="397"/>
      <c r="BMH548" s="415"/>
      <c r="BMI548" s="393"/>
      <c r="BMJ548" s="392"/>
      <c r="BMK548" s="395"/>
      <c r="BML548" s="396"/>
      <c r="BMM548" s="397"/>
      <c r="BMN548" s="415"/>
      <c r="BMO548" s="393"/>
      <c r="BMP548" s="392"/>
      <c r="BMQ548" s="395"/>
      <c r="BMR548" s="396"/>
      <c r="BMS548" s="397"/>
      <c r="BMT548" s="415"/>
      <c r="BMU548" s="393"/>
      <c r="BMV548" s="392"/>
      <c r="BMW548" s="395"/>
      <c r="BMX548" s="396"/>
      <c r="BMY548" s="397"/>
      <c r="BMZ548" s="415"/>
      <c r="BNA548" s="393"/>
      <c r="BNB548" s="392"/>
      <c r="BNC548" s="395"/>
      <c r="BND548" s="396"/>
      <c r="BNE548" s="397"/>
      <c r="BNF548" s="415"/>
      <c r="BNG548" s="393"/>
      <c r="BNH548" s="392"/>
      <c r="BNI548" s="395"/>
      <c r="BNJ548" s="396"/>
      <c r="BNK548" s="397"/>
      <c r="BNL548" s="415"/>
      <c r="BNM548" s="393"/>
      <c r="BNN548" s="392"/>
      <c r="BNO548" s="395"/>
      <c r="BNP548" s="396"/>
      <c r="BNQ548" s="397"/>
      <c r="BNR548" s="415"/>
      <c r="BNS548" s="393"/>
      <c r="BNT548" s="392"/>
      <c r="BNU548" s="395"/>
      <c r="BNV548" s="396"/>
      <c r="BNW548" s="397"/>
      <c r="BNX548" s="415"/>
      <c r="BNY548" s="393"/>
      <c r="BNZ548" s="392"/>
      <c r="BOA548" s="395"/>
      <c r="BOB548" s="396"/>
      <c r="BOC548" s="397"/>
      <c r="BOD548" s="415"/>
      <c r="BOE548" s="393"/>
      <c r="BOF548" s="392"/>
      <c r="BOG548" s="395"/>
      <c r="BOH548" s="396"/>
      <c r="BOI548" s="397"/>
      <c r="BOJ548" s="415"/>
      <c r="BOK548" s="393"/>
      <c r="BOL548" s="392"/>
      <c r="BOM548" s="395"/>
      <c r="BON548" s="396"/>
      <c r="BOO548" s="397"/>
      <c r="BOP548" s="415"/>
      <c r="BOQ548" s="393"/>
      <c r="BOR548" s="392"/>
      <c r="BOS548" s="395"/>
      <c r="BOT548" s="396"/>
      <c r="BOU548" s="397"/>
      <c r="BOV548" s="415"/>
      <c r="BOW548" s="393"/>
      <c r="BOX548" s="392"/>
      <c r="BOY548" s="395"/>
      <c r="BOZ548" s="396"/>
      <c r="BPA548" s="397"/>
      <c r="BPB548" s="415"/>
      <c r="BPC548" s="393"/>
      <c r="BPD548" s="392"/>
      <c r="BPE548" s="395"/>
      <c r="BPF548" s="396"/>
      <c r="BPG548" s="397"/>
      <c r="BPH548" s="415"/>
      <c r="BPI548" s="393"/>
      <c r="BPJ548" s="392"/>
      <c r="BPK548" s="395"/>
      <c r="BPL548" s="396"/>
      <c r="BPM548" s="397"/>
      <c r="BPN548" s="415"/>
      <c r="BPO548" s="393"/>
      <c r="BPP548" s="392"/>
      <c r="BPQ548" s="395"/>
      <c r="BPR548" s="396"/>
      <c r="BPS548" s="397"/>
      <c r="BPT548" s="415"/>
      <c r="BPU548" s="393"/>
      <c r="BPV548" s="392"/>
      <c r="BPW548" s="395"/>
      <c r="BPX548" s="396"/>
      <c r="BPY548" s="397"/>
      <c r="BPZ548" s="415"/>
      <c r="BQA548" s="393"/>
      <c r="BQB548" s="392"/>
      <c r="BQC548" s="395"/>
      <c r="BQD548" s="396"/>
      <c r="BQE548" s="397"/>
      <c r="BQF548" s="415"/>
      <c r="BQG548" s="393"/>
      <c r="BQH548" s="392"/>
      <c r="BQI548" s="395"/>
      <c r="BQJ548" s="396"/>
      <c r="BQK548" s="397"/>
      <c r="BQL548" s="415"/>
      <c r="BQM548" s="393"/>
      <c r="BQN548" s="392"/>
      <c r="BQO548" s="395"/>
      <c r="BQP548" s="396"/>
      <c r="BQQ548" s="397"/>
      <c r="BQR548" s="415"/>
      <c r="BQS548" s="393"/>
      <c r="BQT548" s="392"/>
      <c r="BQU548" s="395"/>
      <c r="BQV548" s="396"/>
      <c r="BQW548" s="397"/>
      <c r="BQX548" s="415"/>
      <c r="BQY548" s="393"/>
      <c r="BQZ548" s="392"/>
      <c r="BRA548" s="395"/>
      <c r="BRB548" s="396"/>
      <c r="BRC548" s="397"/>
      <c r="BRD548" s="415"/>
      <c r="BRE548" s="393"/>
      <c r="BRF548" s="392"/>
      <c r="BRG548" s="395"/>
      <c r="BRH548" s="396"/>
      <c r="BRI548" s="397"/>
      <c r="BRJ548" s="415"/>
      <c r="BRK548" s="393"/>
      <c r="BRL548" s="392"/>
      <c r="BRM548" s="395"/>
      <c r="BRN548" s="396"/>
      <c r="BRO548" s="397"/>
      <c r="BRP548" s="415"/>
      <c r="BRQ548" s="393"/>
      <c r="BRR548" s="392"/>
      <c r="BRS548" s="395"/>
      <c r="BRT548" s="396"/>
      <c r="BRU548" s="397"/>
      <c r="BRV548" s="415"/>
      <c r="BRW548" s="393"/>
      <c r="BRX548" s="392"/>
      <c r="BRY548" s="395"/>
      <c r="BRZ548" s="396"/>
      <c r="BSA548" s="397"/>
      <c r="BSB548" s="415"/>
      <c r="BSC548" s="393"/>
      <c r="BSD548" s="392"/>
      <c r="BSE548" s="395"/>
      <c r="BSF548" s="396"/>
      <c r="BSG548" s="397"/>
      <c r="BSH548" s="415"/>
      <c r="BSI548" s="393"/>
      <c r="BSJ548" s="392"/>
      <c r="BSK548" s="395"/>
      <c r="BSL548" s="396"/>
      <c r="BSM548" s="397"/>
      <c r="BSN548" s="415"/>
      <c r="BSO548" s="393"/>
      <c r="BSP548" s="392"/>
      <c r="BSQ548" s="395"/>
      <c r="BSR548" s="396"/>
      <c r="BSS548" s="397"/>
      <c r="BST548" s="415"/>
      <c r="BSU548" s="393"/>
      <c r="BSV548" s="392"/>
      <c r="BSW548" s="395"/>
      <c r="BSX548" s="396"/>
      <c r="BSY548" s="397"/>
      <c r="BSZ548" s="415"/>
      <c r="BTA548" s="393"/>
      <c r="BTB548" s="392"/>
      <c r="BTC548" s="395"/>
      <c r="BTD548" s="396"/>
      <c r="BTE548" s="397"/>
      <c r="BTF548" s="415"/>
      <c r="BTG548" s="393"/>
      <c r="BTH548" s="392"/>
      <c r="BTI548" s="395"/>
      <c r="BTJ548" s="396"/>
      <c r="BTK548" s="397"/>
      <c r="BTL548" s="415"/>
      <c r="BTM548" s="393"/>
      <c r="BTN548" s="392"/>
      <c r="BTO548" s="395"/>
      <c r="BTP548" s="396"/>
      <c r="BTQ548" s="397"/>
      <c r="BTR548" s="415"/>
      <c r="BTS548" s="393"/>
      <c r="BTT548" s="392"/>
      <c r="BTU548" s="395"/>
      <c r="BTV548" s="396"/>
      <c r="BTW548" s="397"/>
      <c r="BTX548" s="415"/>
      <c r="BTY548" s="393"/>
      <c r="BTZ548" s="392"/>
      <c r="BUA548" s="395"/>
      <c r="BUB548" s="396"/>
      <c r="BUC548" s="397"/>
      <c r="BUD548" s="415"/>
      <c r="BUE548" s="393"/>
      <c r="BUF548" s="392"/>
      <c r="BUG548" s="395"/>
      <c r="BUH548" s="396"/>
      <c r="BUI548" s="397"/>
      <c r="BUJ548" s="415"/>
      <c r="BUK548" s="393"/>
      <c r="BUL548" s="392"/>
      <c r="BUM548" s="395"/>
      <c r="BUN548" s="396"/>
      <c r="BUO548" s="397"/>
      <c r="BUP548" s="415"/>
      <c r="BUQ548" s="393"/>
      <c r="BUR548" s="392"/>
      <c r="BUS548" s="395"/>
      <c r="BUT548" s="396"/>
      <c r="BUU548" s="397"/>
      <c r="BUV548" s="415"/>
      <c r="BUW548" s="393"/>
      <c r="BUX548" s="392"/>
      <c r="BUY548" s="395"/>
      <c r="BUZ548" s="396"/>
      <c r="BVA548" s="397"/>
      <c r="BVB548" s="415"/>
      <c r="BVC548" s="393"/>
      <c r="BVD548" s="392"/>
      <c r="BVE548" s="395"/>
      <c r="BVF548" s="396"/>
      <c r="BVG548" s="397"/>
      <c r="BVH548" s="415"/>
      <c r="BVI548" s="393"/>
      <c r="BVJ548" s="392"/>
      <c r="BVK548" s="395"/>
      <c r="BVL548" s="396"/>
      <c r="BVM548" s="397"/>
      <c r="BVN548" s="415"/>
      <c r="BVO548" s="393"/>
      <c r="BVP548" s="392"/>
      <c r="BVQ548" s="395"/>
      <c r="BVR548" s="396"/>
      <c r="BVS548" s="397"/>
      <c r="BVT548" s="415"/>
      <c r="BVU548" s="393"/>
      <c r="BVV548" s="392"/>
      <c r="BVW548" s="395"/>
      <c r="BVX548" s="396"/>
      <c r="BVY548" s="397"/>
      <c r="BVZ548" s="415"/>
      <c r="BWA548" s="393"/>
      <c r="BWB548" s="392"/>
      <c r="BWC548" s="395"/>
      <c r="BWD548" s="396"/>
      <c r="BWE548" s="397"/>
      <c r="BWF548" s="415"/>
      <c r="BWG548" s="393"/>
      <c r="BWH548" s="392"/>
      <c r="BWI548" s="395"/>
      <c r="BWJ548" s="396"/>
      <c r="BWK548" s="397"/>
      <c r="BWL548" s="415"/>
      <c r="BWM548" s="393"/>
      <c r="BWN548" s="392"/>
      <c r="BWO548" s="395"/>
      <c r="BWP548" s="396"/>
      <c r="BWQ548" s="397"/>
      <c r="BWR548" s="415"/>
      <c r="BWS548" s="393"/>
      <c r="BWT548" s="392"/>
      <c r="BWU548" s="395"/>
      <c r="BWV548" s="396"/>
      <c r="BWW548" s="397"/>
      <c r="BWX548" s="415"/>
      <c r="BWY548" s="393"/>
      <c r="BWZ548" s="392"/>
      <c r="BXA548" s="395"/>
      <c r="BXB548" s="396"/>
      <c r="BXC548" s="397"/>
      <c r="BXD548" s="415"/>
      <c r="BXE548" s="393"/>
      <c r="BXF548" s="392"/>
      <c r="BXG548" s="395"/>
      <c r="BXH548" s="396"/>
      <c r="BXI548" s="397"/>
      <c r="BXJ548" s="415"/>
      <c r="BXK548" s="393"/>
      <c r="BXL548" s="392"/>
      <c r="BXM548" s="395"/>
      <c r="BXN548" s="396"/>
      <c r="BXO548" s="397"/>
      <c r="BXP548" s="415"/>
      <c r="BXQ548" s="393"/>
      <c r="BXR548" s="392"/>
      <c r="BXS548" s="395"/>
      <c r="BXT548" s="396"/>
      <c r="BXU548" s="397"/>
      <c r="BXV548" s="415"/>
      <c r="BXW548" s="393"/>
      <c r="BXX548" s="392"/>
      <c r="BXY548" s="395"/>
      <c r="BXZ548" s="396"/>
      <c r="BYA548" s="397"/>
      <c r="BYB548" s="415"/>
      <c r="BYC548" s="393"/>
      <c r="BYD548" s="392"/>
      <c r="BYE548" s="395"/>
      <c r="BYF548" s="396"/>
      <c r="BYG548" s="397"/>
      <c r="BYH548" s="415"/>
      <c r="BYI548" s="393"/>
      <c r="BYJ548" s="392"/>
      <c r="BYK548" s="395"/>
      <c r="BYL548" s="396"/>
      <c r="BYM548" s="397"/>
      <c r="BYN548" s="415"/>
      <c r="BYO548" s="393"/>
      <c r="BYP548" s="392"/>
      <c r="BYQ548" s="395"/>
      <c r="BYR548" s="396"/>
      <c r="BYS548" s="397"/>
      <c r="BYT548" s="415"/>
      <c r="BYU548" s="393"/>
      <c r="BYV548" s="392"/>
      <c r="BYW548" s="395"/>
      <c r="BYX548" s="396"/>
      <c r="BYY548" s="397"/>
      <c r="BYZ548" s="415"/>
      <c r="BZA548" s="393"/>
      <c r="BZB548" s="392"/>
      <c r="BZC548" s="395"/>
      <c r="BZD548" s="396"/>
      <c r="BZE548" s="397"/>
      <c r="BZF548" s="415"/>
      <c r="BZG548" s="393"/>
      <c r="BZH548" s="392"/>
      <c r="BZI548" s="395"/>
      <c r="BZJ548" s="396"/>
      <c r="BZK548" s="397"/>
      <c r="BZL548" s="415"/>
      <c r="BZM548" s="393"/>
      <c r="BZN548" s="392"/>
      <c r="BZO548" s="395"/>
      <c r="BZP548" s="396"/>
      <c r="BZQ548" s="397"/>
      <c r="BZR548" s="415"/>
      <c r="BZS548" s="393"/>
      <c r="BZT548" s="392"/>
      <c r="BZU548" s="395"/>
      <c r="BZV548" s="396"/>
      <c r="BZW548" s="397"/>
      <c r="BZX548" s="415"/>
      <c r="BZY548" s="393"/>
      <c r="BZZ548" s="392"/>
      <c r="CAA548" s="395"/>
      <c r="CAB548" s="396"/>
      <c r="CAC548" s="397"/>
      <c r="CAD548" s="415"/>
      <c r="CAE548" s="393"/>
      <c r="CAF548" s="392"/>
      <c r="CAG548" s="395"/>
      <c r="CAH548" s="396"/>
      <c r="CAI548" s="397"/>
      <c r="CAJ548" s="415"/>
      <c r="CAK548" s="393"/>
      <c r="CAL548" s="392"/>
      <c r="CAM548" s="395"/>
      <c r="CAN548" s="396"/>
      <c r="CAO548" s="397"/>
      <c r="CAP548" s="415"/>
      <c r="CAQ548" s="393"/>
      <c r="CAR548" s="392"/>
      <c r="CAS548" s="395"/>
      <c r="CAT548" s="396"/>
      <c r="CAU548" s="397"/>
      <c r="CAV548" s="415"/>
      <c r="CAW548" s="393"/>
      <c r="CAX548" s="392"/>
      <c r="CAY548" s="395"/>
      <c r="CAZ548" s="396"/>
      <c r="CBA548" s="397"/>
      <c r="CBB548" s="415"/>
      <c r="CBC548" s="393"/>
      <c r="CBD548" s="392"/>
      <c r="CBE548" s="395"/>
      <c r="CBF548" s="396"/>
      <c r="CBG548" s="397"/>
      <c r="CBH548" s="415"/>
      <c r="CBI548" s="393"/>
      <c r="CBJ548" s="392"/>
      <c r="CBK548" s="395"/>
      <c r="CBL548" s="396"/>
      <c r="CBM548" s="397"/>
      <c r="CBN548" s="415"/>
      <c r="CBO548" s="393"/>
      <c r="CBP548" s="392"/>
      <c r="CBQ548" s="395"/>
      <c r="CBR548" s="396"/>
      <c r="CBS548" s="397"/>
      <c r="CBT548" s="415"/>
      <c r="CBU548" s="393"/>
      <c r="CBV548" s="392"/>
      <c r="CBW548" s="395"/>
      <c r="CBX548" s="396"/>
      <c r="CBY548" s="397"/>
      <c r="CBZ548" s="415"/>
      <c r="CCA548" s="393"/>
      <c r="CCB548" s="392"/>
      <c r="CCC548" s="395"/>
      <c r="CCD548" s="396"/>
      <c r="CCE548" s="397"/>
      <c r="CCF548" s="415"/>
      <c r="CCG548" s="393"/>
      <c r="CCH548" s="392"/>
      <c r="CCI548" s="395"/>
      <c r="CCJ548" s="396"/>
      <c r="CCK548" s="397"/>
      <c r="CCL548" s="415"/>
      <c r="CCM548" s="393"/>
      <c r="CCN548" s="392"/>
      <c r="CCO548" s="395"/>
      <c r="CCP548" s="396"/>
      <c r="CCQ548" s="397"/>
      <c r="CCR548" s="415"/>
      <c r="CCS548" s="393"/>
      <c r="CCT548" s="392"/>
      <c r="CCU548" s="395"/>
      <c r="CCV548" s="396"/>
      <c r="CCW548" s="397"/>
      <c r="CCX548" s="415"/>
      <c r="CCY548" s="393"/>
      <c r="CCZ548" s="392"/>
      <c r="CDA548" s="395"/>
      <c r="CDB548" s="396"/>
      <c r="CDC548" s="397"/>
      <c r="CDD548" s="415"/>
      <c r="CDE548" s="393"/>
      <c r="CDF548" s="392"/>
      <c r="CDG548" s="395"/>
      <c r="CDH548" s="396"/>
      <c r="CDI548" s="397"/>
      <c r="CDJ548" s="415"/>
      <c r="CDK548" s="393"/>
      <c r="CDL548" s="392"/>
      <c r="CDM548" s="395"/>
      <c r="CDN548" s="396"/>
      <c r="CDO548" s="397"/>
      <c r="CDP548" s="415"/>
      <c r="CDQ548" s="393"/>
      <c r="CDR548" s="392"/>
      <c r="CDS548" s="395"/>
      <c r="CDT548" s="396"/>
      <c r="CDU548" s="397"/>
      <c r="CDV548" s="415"/>
      <c r="CDW548" s="393"/>
      <c r="CDX548" s="392"/>
      <c r="CDY548" s="395"/>
      <c r="CDZ548" s="396"/>
      <c r="CEA548" s="397"/>
      <c r="CEB548" s="415"/>
      <c r="CEC548" s="393"/>
      <c r="CED548" s="392"/>
      <c r="CEE548" s="395"/>
      <c r="CEF548" s="396"/>
      <c r="CEG548" s="397"/>
      <c r="CEH548" s="415"/>
      <c r="CEI548" s="393"/>
      <c r="CEJ548" s="392"/>
      <c r="CEK548" s="395"/>
      <c r="CEL548" s="396"/>
      <c r="CEM548" s="397"/>
      <c r="CEN548" s="415"/>
      <c r="CEO548" s="393"/>
      <c r="CEP548" s="392"/>
      <c r="CEQ548" s="395"/>
      <c r="CER548" s="396"/>
      <c r="CES548" s="397"/>
      <c r="CET548" s="415"/>
      <c r="CEU548" s="393"/>
      <c r="CEV548" s="392"/>
      <c r="CEW548" s="395"/>
      <c r="CEX548" s="396"/>
      <c r="CEY548" s="397"/>
      <c r="CEZ548" s="415"/>
      <c r="CFA548" s="393"/>
      <c r="CFB548" s="392"/>
      <c r="CFC548" s="395"/>
      <c r="CFD548" s="396"/>
      <c r="CFE548" s="397"/>
      <c r="CFF548" s="415"/>
      <c r="CFG548" s="393"/>
      <c r="CFH548" s="392"/>
      <c r="CFI548" s="395"/>
      <c r="CFJ548" s="396"/>
      <c r="CFK548" s="397"/>
      <c r="CFL548" s="415"/>
      <c r="CFM548" s="393"/>
      <c r="CFN548" s="392"/>
      <c r="CFO548" s="395"/>
      <c r="CFP548" s="396"/>
      <c r="CFQ548" s="397"/>
      <c r="CFR548" s="415"/>
      <c r="CFS548" s="393"/>
      <c r="CFT548" s="392"/>
      <c r="CFU548" s="395"/>
      <c r="CFV548" s="396"/>
      <c r="CFW548" s="397"/>
      <c r="CFX548" s="415"/>
      <c r="CFY548" s="393"/>
      <c r="CFZ548" s="392"/>
      <c r="CGA548" s="395"/>
      <c r="CGB548" s="396"/>
      <c r="CGC548" s="397"/>
      <c r="CGD548" s="415"/>
      <c r="CGE548" s="393"/>
      <c r="CGF548" s="392"/>
      <c r="CGG548" s="395"/>
      <c r="CGH548" s="396"/>
      <c r="CGI548" s="397"/>
      <c r="CGJ548" s="415"/>
      <c r="CGK548" s="393"/>
      <c r="CGL548" s="392"/>
      <c r="CGM548" s="395"/>
      <c r="CGN548" s="396"/>
      <c r="CGO548" s="397"/>
      <c r="CGP548" s="415"/>
      <c r="CGQ548" s="393"/>
      <c r="CGR548" s="392"/>
      <c r="CGS548" s="395"/>
      <c r="CGT548" s="396"/>
      <c r="CGU548" s="397"/>
      <c r="CGV548" s="415"/>
      <c r="CGW548" s="393"/>
      <c r="CGX548" s="392"/>
      <c r="CGY548" s="395"/>
      <c r="CGZ548" s="396"/>
      <c r="CHA548" s="397"/>
      <c r="CHB548" s="415"/>
      <c r="CHC548" s="393"/>
      <c r="CHD548" s="392"/>
      <c r="CHE548" s="395"/>
      <c r="CHF548" s="396"/>
      <c r="CHG548" s="397"/>
      <c r="CHH548" s="415"/>
      <c r="CHI548" s="393"/>
      <c r="CHJ548" s="392"/>
      <c r="CHK548" s="395"/>
      <c r="CHL548" s="396"/>
      <c r="CHM548" s="397"/>
      <c r="CHN548" s="415"/>
      <c r="CHO548" s="393"/>
      <c r="CHP548" s="392"/>
      <c r="CHQ548" s="395"/>
      <c r="CHR548" s="396"/>
      <c r="CHS548" s="397"/>
      <c r="CHT548" s="415"/>
      <c r="CHU548" s="393"/>
      <c r="CHV548" s="392"/>
      <c r="CHW548" s="395"/>
      <c r="CHX548" s="396"/>
      <c r="CHY548" s="397"/>
      <c r="CHZ548" s="415"/>
      <c r="CIA548" s="393"/>
      <c r="CIB548" s="392"/>
      <c r="CIC548" s="395"/>
      <c r="CID548" s="396"/>
      <c r="CIE548" s="397"/>
      <c r="CIF548" s="415"/>
      <c r="CIG548" s="393"/>
      <c r="CIH548" s="392"/>
      <c r="CII548" s="395"/>
      <c r="CIJ548" s="396"/>
      <c r="CIK548" s="397"/>
      <c r="CIL548" s="415"/>
      <c r="CIM548" s="393"/>
      <c r="CIN548" s="392"/>
      <c r="CIO548" s="395"/>
      <c r="CIP548" s="396"/>
      <c r="CIQ548" s="397"/>
      <c r="CIR548" s="415"/>
      <c r="CIS548" s="393"/>
      <c r="CIT548" s="392"/>
      <c r="CIU548" s="395"/>
      <c r="CIV548" s="396"/>
      <c r="CIW548" s="397"/>
      <c r="CIX548" s="415"/>
      <c r="CIY548" s="393"/>
      <c r="CIZ548" s="392"/>
      <c r="CJA548" s="395"/>
      <c r="CJB548" s="396"/>
      <c r="CJC548" s="397"/>
      <c r="CJD548" s="415"/>
      <c r="CJE548" s="393"/>
      <c r="CJF548" s="392"/>
      <c r="CJG548" s="395"/>
      <c r="CJH548" s="396"/>
      <c r="CJI548" s="397"/>
      <c r="CJJ548" s="415"/>
      <c r="CJK548" s="393"/>
      <c r="CJL548" s="392"/>
      <c r="CJM548" s="395"/>
      <c r="CJN548" s="396"/>
      <c r="CJO548" s="397"/>
      <c r="CJP548" s="415"/>
      <c r="CJQ548" s="393"/>
      <c r="CJR548" s="392"/>
      <c r="CJS548" s="395"/>
      <c r="CJT548" s="396"/>
      <c r="CJU548" s="397"/>
      <c r="CJV548" s="415"/>
      <c r="CJW548" s="393"/>
      <c r="CJX548" s="392"/>
      <c r="CJY548" s="395"/>
      <c r="CJZ548" s="396"/>
      <c r="CKA548" s="397"/>
      <c r="CKB548" s="415"/>
      <c r="CKC548" s="393"/>
      <c r="CKD548" s="392"/>
      <c r="CKE548" s="395"/>
      <c r="CKF548" s="396"/>
      <c r="CKG548" s="397"/>
      <c r="CKH548" s="415"/>
      <c r="CKI548" s="393"/>
      <c r="CKJ548" s="392"/>
      <c r="CKK548" s="395"/>
      <c r="CKL548" s="396"/>
      <c r="CKM548" s="397"/>
      <c r="CKN548" s="415"/>
      <c r="CKO548" s="393"/>
      <c r="CKP548" s="392"/>
      <c r="CKQ548" s="395"/>
      <c r="CKR548" s="396"/>
      <c r="CKS548" s="397"/>
      <c r="CKT548" s="415"/>
      <c r="CKU548" s="393"/>
      <c r="CKV548" s="392"/>
      <c r="CKW548" s="395"/>
      <c r="CKX548" s="396"/>
      <c r="CKY548" s="397"/>
      <c r="CKZ548" s="415"/>
      <c r="CLA548" s="393"/>
      <c r="CLB548" s="392"/>
      <c r="CLC548" s="395"/>
      <c r="CLD548" s="396"/>
      <c r="CLE548" s="397"/>
      <c r="CLF548" s="415"/>
      <c r="CLG548" s="393"/>
      <c r="CLH548" s="392"/>
      <c r="CLI548" s="395"/>
      <c r="CLJ548" s="396"/>
      <c r="CLK548" s="397"/>
      <c r="CLL548" s="415"/>
      <c r="CLM548" s="393"/>
      <c r="CLN548" s="392"/>
      <c r="CLO548" s="395"/>
      <c r="CLP548" s="396"/>
      <c r="CLQ548" s="397"/>
      <c r="CLR548" s="415"/>
      <c r="CLS548" s="393"/>
      <c r="CLT548" s="392"/>
      <c r="CLU548" s="395"/>
      <c r="CLV548" s="396"/>
      <c r="CLW548" s="397"/>
      <c r="CLX548" s="415"/>
      <c r="CLY548" s="393"/>
      <c r="CLZ548" s="392"/>
      <c r="CMA548" s="395"/>
      <c r="CMB548" s="396"/>
      <c r="CMC548" s="397"/>
      <c r="CMD548" s="415"/>
      <c r="CME548" s="393"/>
      <c r="CMF548" s="392"/>
      <c r="CMG548" s="395"/>
      <c r="CMH548" s="396"/>
      <c r="CMI548" s="397"/>
      <c r="CMJ548" s="415"/>
      <c r="CMK548" s="393"/>
      <c r="CML548" s="392"/>
      <c r="CMM548" s="395"/>
      <c r="CMN548" s="396"/>
      <c r="CMO548" s="397"/>
      <c r="CMP548" s="415"/>
      <c r="CMQ548" s="393"/>
      <c r="CMR548" s="392"/>
      <c r="CMS548" s="395"/>
      <c r="CMT548" s="396"/>
      <c r="CMU548" s="397"/>
      <c r="CMV548" s="415"/>
      <c r="CMW548" s="393"/>
      <c r="CMX548" s="392"/>
      <c r="CMY548" s="395"/>
      <c r="CMZ548" s="396"/>
      <c r="CNA548" s="397"/>
      <c r="CNB548" s="415"/>
      <c r="CNC548" s="393"/>
      <c r="CND548" s="392"/>
      <c r="CNE548" s="395"/>
      <c r="CNF548" s="396"/>
      <c r="CNG548" s="397"/>
      <c r="CNH548" s="415"/>
      <c r="CNI548" s="393"/>
      <c r="CNJ548" s="392"/>
      <c r="CNK548" s="395"/>
      <c r="CNL548" s="396"/>
      <c r="CNM548" s="397"/>
      <c r="CNN548" s="415"/>
      <c r="CNO548" s="393"/>
      <c r="CNP548" s="392"/>
      <c r="CNQ548" s="395"/>
      <c r="CNR548" s="396"/>
      <c r="CNS548" s="397"/>
      <c r="CNT548" s="415"/>
      <c r="CNU548" s="393"/>
      <c r="CNV548" s="392"/>
      <c r="CNW548" s="395"/>
      <c r="CNX548" s="396"/>
      <c r="CNY548" s="397"/>
      <c r="CNZ548" s="415"/>
      <c r="COA548" s="393"/>
      <c r="COB548" s="392"/>
      <c r="COC548" s="395"/>
      <c r="COD548" s="396"/>
      <c r="COE548" s="397"/>
      <c r="COF548" s="415"/>
      <c r="COG548" s="393"/>
      <c r="COH548" s="392"/>
      <c r="COI548" s="395"/>
      <c r="COJ548" s="396"/>
      <c r="COK548" s="397"/>
      <c r="COL548" s="415"/>
      <c r="COM548" s="393"/>
      <c r="CON548" s="392"/>
      <c r="COO548" s="395"/>
      <c r="COP548" s="396"/>
      <c r="COQ548" s="397"/>
      <c r="COR548" s="415"/>
      <c r="COS548" s="393"/>
      <c r="COT548" s="392"/>
      <c r="COU548" s="395"/>
      <c r="COV548" s="396"/>
      <c r="COW548" s="397"/>
      <c r="COX548" s="415"/>
      <c r="COY548" s="393"/>
      <c r="COZ548" s="392"/>
      <c r="CPA548" s="395"/>
      <c r="CPB548" s="396"/>
      <c r="CPC548" s="397"/>
      <c r="CPD548" s="415"/>
      <c r="CPE548" s="393"/>
      <c r="CPF548" s="392"/>
      <c r="CPG548" s="395"/>
      <c r="CPH548" s="396"/>
      <c r="CPI548" s="397"/>
      <c r="CPJ548" s="415"/>
      <c r="CPK548" s="393"/>
      <c r="CPL548" s="392"/>
      <c r="CPM548" s="395"/>
      <c r="CPN548" s="396"/>
      <c r="CPO548" s="397"/>
      <c r="CPP548" s="415"/>
      <c r="CPQ548" s="393"/>
      <c r="CPR548" s="392"/>
      <c r="CPS548" s="395"/>
      <c r="CPT548" s="396"/>
      <c r="CPU548" s="397"/>
      <c r="CPV548" s="415"/>
      <c r="CPW548" s="393"/>
      <c r="CPX548" s="392"/>
      <c r="CPY548" s="395"/>
      <c r="CPZ548" s="396"/>
      <c r="CQA548" s="397"/>
      <c r="CQB548" s="415"/>
      <c r="CQC548" s="393"/>
      <c r="CQD548" s="392"/>
      <c r="CQE548" s="395"/>
      <c r="CQF548" s="396"/>
      <c r="CQG548" s="397"/>
      <c r="CQH548" s="415"/>
      <c r="CQI548" s="393"/>
      <c r="CQJ548" s="392"/>
      <c r="CQK548" s="395"/>
      <c r="CQL548" s="396"/>
      <c r="CQM548" s="397"/>
      <c r="CQN548" s="415"/>
      <c r="CQO548" s="393"/>
      <c r="CQP548" s="392"/>
      <c r="CQQ548" s="395"/>
      <c r="CQR548" s="396"/>
      <c r="CQS548" s="397"/>
      <c r="CQT548" s="415"/>
      <c r="CQU548" s="393"/>
      <c r="CQV548" s="392"/>
      <c r="CQW548" s="395"/>
      <c r="CQX548" s="396"/>
      <c r="CQY548" s="397"/>
      <c r="CQZ548" s="415"/>
      <c r="CRA548" s="393"/>
      <c r="CRB548" s="392"/>
      <c r="CRC548" s="395"/>
      <c r="CRD548" s="396"/>
      <c r="CRE548" s="397"/>
      <c r="CRF548" s="415"/>
      <c r="CRG548" s="393"/>
      <c r="CRH548" s="392"/>
      <c r="CRI548" s="395"/>
      <c r="CRJ548" s="396"/>
      <c r="CRK548" s="397"/>
      <c r="CRL548" s="415"/>
      <c r="CRM548" s="393"/>
      <c r="CRN548" s="392"/>
      <c r="CRO548" s="395"/>
      <c r="CRP548" s="396"/>
      <c r="CRQ548" s="397"/>
      <c r="CRR548" s="415"/>
      <c r="CRS548" s="393"/>
      <c r="CRT548" s="392"/>
      <c r="CRU548" s="395"/>
      <c r="CRV548" s="396"/>
      <c r="CRW548" s="397"/>
      <c r="CRX548" s="415"/>
      <c r="CRY548" s="393"/>
      <c r="CRZ548" s="392"/>
      <c r="CSA548" s="395"/>
      <c r="CSB548" s="396"/>
      <c r="CSC548" s="397"/>
      <c r="CSD548" s="415"/>
      <c r="CSE548" s="393"/>
      <c r="CSF548" s="392"/>
      <c r="CSG548" s="395"/>
      <c r="CSH548" s="396"/>
      <c r="CSI548" s="397"/>
      <c r="CSJ548" s="415"/>
      <c r="CSK548" s="393"/>
      <c r="CSL548" s="392"/>
      <c r="CSM548" s="395"/>
      <c r="CSN548" s="396"/>
      <c r="CSO548" s="397"/>
      <c r="CSP548" s="415"/>
      <c r="CSQ548" s="393"/>
      <c r="CSR548" s="392"/>
      <c r="CSS548" s="395"/>
      <c r="CST548" s="396"/>
      <c r="CSU548" s="397"/>
      <c r="CSV548" s="415"/>
      <c r="CSW548" s="393"/>
      <c r="CSX548" s="392"/>
      <c r="CSY548" s="395"/>
      <c r="CSZ548" s="396"/>
      <c r="CTA548" s="397"/>
      <c r="CTB548" s="415"/>
      <c r="CTC548" s="393"/>
      <c r="CTD548" s="392"/>
      <c r="CTE548" s="395"/>
      <c r="CTF548" s="396"/>
      <c r="CTG548" s="397"/>
      <c r="CTH548" s="415"/>
      <c r="CTI548" s="393"/>
      <c r="CTJ548" s="392"/>
      <c r="CTK548" s="395"/>
      <c r="CTL548" s="396"/>
      <c r="CTM548" s="397"/>
      <c r="CTN548" s="415"/>
      <c r="CTO548" s="393"/>
      <c r="CTP548" s="392"/>
      <c r="CTQ548" s="395"/>
      <c r="CTR548" s="396"/>
      <c r="CTS548" s="397"/>
      <c r="CTT548" s="415"/>
      <c r="CTU548" s="393"/>
      <c r="CTV548" s="392"/>
      <c r="CTW548" s="395"/>
      <c r="CTX548" s="396"/>
      <c r="CTY548" s="397"/>
      <c r="CTZ548" s="415"/>
      <c r="CUA548" s="393"/>
      <c r="CUB548" s="392"/>
      <c r="CUC548" s="395"/>
      <c r="CUD548" s="396"/>
      <c r="CUE548" s="397"/>
      <c r="CUF548" s="415"/>
      <c r="CUG548" s="393"/>
      <c r="CUH548" s="392"/>
      <c r="CUI548" s="395"/>
      <c r="CUJ548" s="396"/>
      <c r="CUK548" s="397"/>
      <c r="CUL548" s="415"/>
      <c r="CUM548" s="393"/>
      <c r="CUN548" s="392"/>
      <c r="CUO548" s="395"/>
      <c r="CUP548" s="396"/>
      <c r="CUQ548" s="397"/>
      <c r="CUR548" s="415"/>
      <c r="CUS548" s="393"/>
      <c r="CUT548" s="392"/>
      <c r="CUU548" s="395"/>
      <c r="CUV548" s="396"/>
      <c r="CUW548" s="397"/>
      <c r="CUX548" s="415"/>
      <c r="CUY548" s="393"/>
      <c r="CUZ548" s="392"/>
      <c r="CVA548" s="395"/>
      <c r="CVB548" s="396"/>
      <c r="CVC548" s="397"/>
      <c r="CVD548" s="415"/>
      <c r="CVE548" s="393"/>
      <c r="CVF548" s="392"/>
      <c r="CVG548" s="395"/>
      <c r="CVH548" s="396"/>
      <c r="CVI548" s="397"/>
      <c r="CVJ548" s="415"/>
      <c r="CVK548" s="393"/>
      <c r="CVL548" s="392"/>
      <c r="CVM548" s="395"/>
      <c r="CVN548" s="396"/>
      <c r="CVO548" s="397"/>
      <c r="CVP548" s="415"/>
      <c r="CVQ548" s="393"/>
      <c r="CVR548" s="392"/>
      <c r="CVS548" s="395"/>
      <c r="CVT548" s="396"/>
      <c r="CVU548" s="397"/>
      <c r="CVV548" s="415"/>
      <c r="CVW548" s="393"/>
      <c r="CVX548" s="392"/>
      <c r="CVY548" s="395"/>
      <c r="CVZ548" s="396"/>
      <c r="CWA548" s="397"/>
      <c r="CWB548" s="415"/>
      <c r="CWC548" s="393"/>
      <c r="CWD548" s="392"/>
      <c r="CWE548" s="395"/>
      <c r="CWF548" s="396"/>
      <c r="CWG548" s="397"/>
      <c r="CWH548" s="415"/>
      <c r="CWI548" s="393"/>
      <c r="CWJ548" s="392"/>
      <c r="CWK548" s="395"/>
      <c r="CWL548" s="396"/>
      <c r="CWM548" s="397"/>
      <c r="CWN548" s="415"/>
      <c r="CWO548" s="393"/>
      <c r="CWP548" s="392"/>
      <c r="CWQ548" s="395"/>
      <c r="CWR548" s="396"/>
      <c r="CWS548" s="397"/>
      <c r="CWT548" s="415"/>
      <c r="CWU548" s="393"/>
      <c r="CWV548" s="392"/>
      <c r="CWW548" s="395"/>
      <c r="CWX548" s="396"/>
      <c r="CWY548" s="397"/>
      <c r="CWZ548" s="415"/>
      <c r="CXA548" s="393"/>
      <c r="CXB548" s="392"/>
      <c r="CXC548" s="395"/>
      <c r="CXD548" s="396"/>
      <c r="CXE548" s="397"/>
      <c r="CXF548" s="415"/>
      <c r="CXG548" s="393"/>
      <c r="CXH548" s="392"/>
      <c r="CXI548" s="395"/>
      <c r="CXJ548" s="396"/>
      <c r="CXK548" s="397"/>
      <c r="CXL548" s="415"/>
      <c r="CXM548" s="393"/>
      <c r="CXN548" s="392"/>
      <c r="CXO548" s="395"/>
      <c r="CXP548" s="396"/>
      <c r="CXQ548" s="397"/>
      <c r="CXR548" s="415"/>
      <c r="CXS548" s="393"/>
      <c r="CXT548" s="392"/>
      <c r="CXU548" s="395"/>
      <c r="CXV548" s="396"/>
      <c r="CXW548" s="397"/>
      <c r="CXX548" s="415"/>
      <c r="CXY548" s="393"/>
      <c r="CXZ548" s="392"/>
      <c r="CYA548" s="395"/>
      <c r="CYB548" s="396"/>
      <c r="CYC548" s="397"/>
      <c r="CYD548" s="415"/>
      <c r="CYE548" s="393"/>
      <c r="CYF548" s="392"/>
      <c r="CYG548" s="395"/>
      <c r="CYH548" s="396"/>
      <c r="CYI548" s="397"/>
      <c r="CYJ548" s="415"/>
      <c r="CYK548" s="393"/>
      <c r="CYL548" s="392"/>
      <c r="CYM548" s="395"/>
      <c r="CYN548" s="396"/>
      <c r="CYO548" s="397"/>
      <c r="CYP548" s="415"/>
      <c r="CYQ548" s="393"/>
      <c r="CYR548" s="392"/>
      <c r="CYS548" s="395"/>
      <c r="CYT548" s="396"/>
      <c r="CYU548" s="397"/>
      <c r="CYV548" s="415"/>
      <c r="CYW548" s="393"/>
      <c r="CYX548" s="392"/>
      <c r="CYY548" s="395"/>
      <c r="CYZ548" s="396"/>
      <c r="CZA548" s="397"/>
      <c r="CZB548" s="415"/>
      <c r="CZC548" s="393"/>
      <c r="CZD548" s="392"/>
      <c r="CZE548" s="395"/>
      <c r="CZF548" s="396"/>
      <c r="CZG548" s="397"/>
      <c r="CZH548" s="415"/>
      <c r="CZI548" s="393"/>
      <c r="CZJ548" s="392"/>
      <c r="CZK548" s="395"/>
      <c r="CZL548" s="396"/>
      <c r="CZM548" s="397"/>
      <c r="CZN548" s="415"/>
      <c r="CZO548" s="393"/>
      <c r="CZP548" s="392"/>
      <c r="CZQ548" s="395"/>
      <c r="CZR548" s="396"/>
      <c r="CZS548" s="397"/>
      <c r="CZT548" s="415"/>
      <c r="CZU548" s="393"/>
      <c r="CZV548" s="392"/>
      <c r="CZW548" s="395"/>
      <c r="CZX548" s="396"/>
      <c r="CZY548" s="397"/>
      <c r="CZZ548" s="415"/>
      <c r="DAA548" s="393"/>
      <c r="DAB548" s="392"/>
      <c r="DAC548" s="395"/>
      <c r="DAD548" s="396"/>
      <c r="DAE548" s="397"/>
      <c r="DAF548" s="415"/>
      <c r="DAG548" s="393"/>
      <c r="DAH548" s="392"/>
      <c r="DAI548" s="395"/>
      <c r="DAJ548" s="396"/>
      <c r="DAK548" s="397"/>
      <c r="DAL548" s="415"/>
      <c r="DAM548" s="393"/>
      <c r="DAN548" s="392"/>
      <c r="DAO548" s="395"/>
      <c r="DAP548" s="396"/>
      <c r="DAQ548" s="397"/>
      <c r="DAR548" s="415"/>
      <c r="DAS548" s="393"/>
      <c r="DAT548" s="392"/>
      <c r="DAU548" s="395"/>
      <c r="DAV548" s="396"/>
      <c r="DAW548" s="397"/>
      <c r="DAX548" s="415"/>
      <c r="DAY548" s="393"/>
      <c r="DAZ548" s="392"/>
      <c r="DBA548" s="395"/>
      <c r="DBB548" s="396"/>
      <c r="DBC548" s="397"/>
      <c r="DBD548" s="415"/>
      <c r="DBE548" s="393"/>
      <c r="DBF548" s="392"/>
      <c r="DBG548" s="395"/>
      <c r="DBH548" s="396"/>
      <c r="DBI548" s="397"/>
      <c r="DBJ548" s="415"/>
      <c r="DBK548" s="393"/>
      <c r="DBL548" s="392"/>
      <c r="DBM548" s="395"/>
      <c r="DBN548" s="396"/>
      <c r="DBO548" s="397"/>
      <c r="DBP548" s="415"/>
      <c r="DBQ548" s="393"/>
      <c r="DBR548" s="392"/>
      <c r="DBS548" s="395"/>
      <c r="DBT548" s="396"/>
      <c r="DBU548" s="397"/>
      <c r="DBV548" s="415"/>
      <c r="DBW548" s="393"/>
      <c r="DBX548" s="392"/>
      <c r="DBY548" s="395"/>
      <c r="DBZ548" s="396"/>
      <c r="DCA548" s="397"/>
      <c r="DCB548" s="415"/>
      <c r="DCC548" s="393"/>
      <c r="DCD548" s="392"/>
      <c r="DCE548" s="395"/>
      <c r="DCF548" s="396"/>
      <c r="DCG548" s="397"/>
      <c r="DCH548" s="415"/>
      <c r="DCI548" s="393"/>
      <c r="DCJ548" s="392"/>
      <c r="DCK548" s="395"/>
      <c r="DCL548" s="396"/>
      <c r="DCM548" s="397"/>
      <c r="DCN548" s="415"/>
      <c r="DCO548" s="393"/>
      <c r="DCP548" s="392"/>
      <c r="DCQ548" s="395"/>
      <c r="DCR548" s="396"/>
      <c r="DCS548" s="397"/>
      <c r="DCT548" s="415"/>
      <c r="DCU548" s="393"/>
      <c r="DCV548" s="392"/>
      <c r="DCW548" s="395"/>
      <c r="DCX548" s="396"/>
      <c r="DCY548" s="397"/>
      <c r="DCZ548" s="415"/>
      <c r="DDA548" s="393"/>
      <c r="DDB548" s="392"/>
      <c r="DDC548" s="395"/>
      <c r="DDD548" s="396"/>
      <c r="DDE548" s="397"/>
      <c r="DDF548" s="415"/>
      <c r="DDG548" s="393"/>
      <c r="DDH548" s="392"/>
      <c r="DDI548" s="395"/>
      <c r="DDJ548" s="396"/>
      <c r="DDK548" s="397"/>
      <c r="DDL548" s="415"/>
      <c r="DDM548" s="393"/>
      <c r="DDN548" s="392"/>
      <c r="DDO548" s="395"/>
      <c r="DDP548" s="396"/>
      <c r="DDQ548" s="397"/>
      <c r="DDR548" s="415"/>
      <c r="DDS548" s="393"/>
      <c r="DDT548" s="392"/>
      <c r="DDU548" s="395"/>
      <c r="DDV548" s="396"/>
      <c r="DDW548" s="397"/>
      <c r="DDX548" s="415"/>
      <c r="DDY548" s="393"/>
      <c r="DDZ548" s="392"/>
      <c r="DEA548" s="395"/>
      <c r="DEB548" s="396"/>
      <c r="DEC548" s="397"/>
      <c r="DED548" s="415"/>
      <c r="DEE548" s="393"/>
      <c r="DEF548" s="392"/>
      <c r="DEG548" s="395"/>
      <c r="DEH548" s="396"/>
      <c r="DEI548" s="397"/>
      <c r="DEJ548" s="415"/>
      <c r="DEK548" s="393"/>
      <c r="DEL548" s="392"/>
      <c r="DEM548" s="395"/>
      <c r="DEN548" s="396"/>
      <c r="DEO548" s="397"/>
      <c r="DEP548" s="415"/>
      <c r="DEQ548" s="393"/>
      <c r="DER548" s="392"/>
      <c r="DES548" s="395"/>
      <c r="DET548" s="396"/>
      <c r="DEU548" s="397"/>
      <c r="DEV548" s="415"/>
      <c r="DEW548" s="393"/>
      <c r="DEX548" s="392"/>
      <c r="DEY548" s="395"/>
      <c r="DEZ548" s="396"/>
      <c r="DFA548" s="397"/>
      <c r="DFB548" s="415"/>
      <c r="DFC548" s="393"/>
      <c r="DFD548" s="392"/>
      <c r="DFE548" s="395"/>
      <c r="DFF548" s="396"/>
      <c r="DFG548" s="397"/>
      <c r="DFH548" s="415"/>
      <c r="DFI548" s="393"/>
      <c r="DFJ548" s="392"/>
      <c r="DFK548" s="395"/>
      <c r="DFL548" s="396"/>
      <c r="DFM548" s="397"/>
      <c r="DFN548" s="415"/>
      <c r="DFO548" s="393"/>
      <c r="DFP548" s="392"/>
      <c r="DFQ548" s="395"/>
      <c r="DFR548" s="396"/>
      <c r="DFS548" s="397"/>
      <c r="DFT548" s="415"/>
      <c r="DFU548" s="393"/>
      <c r="DFV548" s="392"/>
      <c r="DFW548" s="395"/>
      <c r="DFX548" s="396"/>
      <c r="DFY548" s="397"/>
      <c r="DFZ548" s="415"/>
      <c r="DGA548" s="393"/>
      <c r="DGB548" s="392"/>
      <c r="DGC548" s="395"/>
      <c r="DGD548" s="396"/>
      <c r="DGE548" s="397"/>
      <c r="DGF548" s="415"/>
      <c r="DGG548" s="393"/>
      <c r="DGH548" s="392"/>
      <c r="DGI548" s="395"/>
      <c r="DGJ548" s="396"/>
      <c r="DGK548" s="397"/>
      <c r="DGL548" s="415"/>
      <c r="DGM548" s="393"/>
      <c r="DGN548" s="392"/>
      <c r="DGO548" s="395"/>
      <c r="DGP548" s="396"/>
      <c r="DGQ548" s="397"/>
      <c r="DGR548" s="415"/>
      <c r="DGS548" s="393"/>
      <c r="DGT548" s="392"/>
      <c r="DGU548" s="395"/>
      <c r="DGV548" s="396"/>
      <c r="DGW548" s="397"/>
      <c r="DGX548" s="415"/>
      <c r="DGY548" s="393"/>
      <c r="DGZ548" s="392"/>
      <c r="DHA548" s="395"/>
      <c r="DHB548" s="396"/>
      <c r="DHC548" s="397"/>
      <c r="DHD548" s="415"/>
      <c r="DHE548" s="393"/>
      <c r="DHF548" s="392"/>
      <c r="DHG548" s="395"/>
      <c r="DHH548" s="396"/>
      <c r="DHI548" s="397"/>
      <c r="DHJ548" s="415"/>
      <c r="DHK548" s="393"/>
      <c r="DHL548" s="392"/>
      <c r="DHM548" s="395"/>
      <c r="DHN548" s="396"/>
      <c r="DHO548" s="397"/>
      <c r="DHP548" s="415"/>
      <c r="DHQ548" s="393"/>
      <c r="DHR548" s="392"/>
      <c r="DHS548" s="395"/>
      <c r="DHT548" s="396"/>
      <c r="DHU548" s="397"/>
      <c r="DHV548" s="415"/>
      <c r="DHW548" s="393"/>
      <c r="DHX548" s="392"/>
      <c r="DHY548" s="395"/>
      <c r="DHZ548" s="396"/>
      <c r="DIA548" s="397"/>
      <c r="DIB548" s="415"/>
      <c r="DIC548" s="393"/>
      <c r="DID548" s="392"/>
      <c r="DIE548" s="395"/>
      <c r="DIF548" s="396"/>
      <c r="DIG548" s="397"/>
      <c r="DIH548" s="415"/>
      <c r="DII548" s="393"/>
      <c r="DIJ548" s="392"/>
      <c r="DIK548" s="395"/>
      <c r="DIL548" s="396"/>
      <c r="DIM548" s="397"/>
      <c r="DIN548" s="415"/>
      <c r="DIO548" s="393"/>
      <c r="DIP548" s="392"/>
      <c r="DIQ548" s="395"/>
      <c r="DIR548" s="396"/>
      <c r="DIS548" s="397"/>
      <c r="DIT548" s="415"/>
      <c r="DIU548" s="393"/>
      <c r="DIV548" s="392"/>
      <c r="DIW548" s="395"/>
      <c r="DIX548" s="396"/>
      <c r="DIY548" s="397"/>
      <c r="DIZ548" s="415"/>
      <c r="DJA548" s="393"/>
      <c r="DJB548" s="392"/>
      <c r="DJC548" s="395"/>
      <c r="DJD548" s="396"/>
      <c r="DJE548" s="397"/>
      <c r="DJF548" s="415"/>
      <c r="DJG548" s="393"/>
      <c r="DJH548" s="392"/>
      <c r="DJI548" s="395"/>
      <c r="DJJ548" s="396"/>
      <c r="DJK548" s="397"/>
      <c r="DJL548" s="415"/>
      <c r="DJM548" s="393"/>
      <c r="DJN548" s="392"/>
      <c r="DJO548" s="395"/>
      <c r="DJP548" s="396"/>
      <c r="DJQ548" s="397"/>
      <c r="DJR548" s="415"/>
      <c r="DJS548" s="393"/>
      <c r="DJT548" s="392"/>
      <c r="DJU548" s="395"/>
      <c r="DJV548" s="396"/>
      <c r="DJW548" s="397"/>
      <c r="DJX548" s="415"/>
      <c r="DJY548" s="393"/>
      <c r="DJZ548" s="392"/>
      <c r="DKA548" s="395"/>
      <c r="DKB548" s="396"/>
      <c r="DKC548" s="397"/>
      <c r="DKD548" s="415"/>
      <c r="DKE548" s="393"/>
      <c r="DKF548" s="392"/>
      <c r="DKG548" s="395"/>
      <c r="DKH548" s="396"/>
      <c r="DKI548" s="397"/>
      <c r="DKJ548" s="415"/>
      <c r="DKK548" s="393"/>
      <c r="DKL548" s="392"/>
      <c r="DKM548" s="395"/>
      <c r="DKN548" s="396"/>
      <c r="DKO548" s="397"/>
      <c r="DKP548" s="415"/>
      <c r="DKQ548" s="393"/>
      <c r="DKR548" s="392"/>
      <c r="DKS548" s="395"/>
      <c r="DKT548" s="396"/>
      <c r="DKU548" s="397"/>
      <c r="DKV548" s="415"/>
      <c r="DKW548" s="393"/>
      <c r="DKX548" s="392"/>
      <c r="DKY548" s="395"/>
      <c r="DKZ548" s="396"/>
      <c r="DLA548" s="397"/>
      <c r="DLB548" s="415"/>
      <c r="DLC548" s="393"/>
      <c r="DLD548" s="392"/>
      <c r="DLE548" s="395"/>
      <c r="DLF548" s="396"/>
      <c r="DLG548" s="397"/>
      <c r="DLH548" s="415"/>
      <c r="DLI548" s="393"/>
      <c r="DLJ548" s="392"/>
      <c r="DLK548" s="395"/>
      <c r="DLL548" s="396"/>
      <c r="DLM548" s="397"/>
      <c r="DLN548" s="415"/>
      <c r="DLO548" s="393"/>
      <c r="DLP548" s="392"/>
      <c r="DLQ548" s="395"/>
      <c r="DLR548" s="396"/>
      <c r="DLS548" s="397"/>
      <c r="DLT548" s="415"/>
      <c r="DLU548" s="393"/>
      <c r="DLV548" s="392"/>
      <c r="DLW548" s="395"/>
      <c r="DLX548" s="396"/>
      <c r="DLY548" s="397"/>
      <c r="DLZ548" s="415"/>
      <c r="DMA548" s="393"/>
      <c r="DMB548" s="392"/>
      <c r="DMC548" s="395"/>
      <c r="DMD548" s="396"/>
      <c r="DME548" s="397"/>
      <c r="DMF548" s="415"/>
      <c r="DMG548" s="393"/>
      <c r="DMH548" s="392"/>
      <c r="DMI548" s="395"/>
      <c r="DMJ548" s="396"/>
      <c r="DMK548" s="397"/>
      <c r="DML548" s="415"/>
      <c r="DMM548" s="393"/>
      <c r="DMN548" s="392"/>
      <c r="DMO548" s="395"/>
      <c r="DMP548" s="396"/>
      <c r="DMQ548" s="397"/>
      <c r="DMR548" s="415"/>
      <c r="DMS548" s="393"/>
      <c r="DMT548" s="392"/>
      <c r="DMU548" s="395"/>
      <c r="DMV548" s="396"/>
      <c r="DMW548" s="397"/>
      <c r="DMX548" s="415"/>
      <c r="DMY548" s="393"/>
      <c r="DMZ548" s="392"/>
      <c r="DNA548" s="395"/>
      <c r="DNB548" s="396"/>
      <c r="DNC548" s="397"/>
      <c r="DND548" s="415"/>
      <c r="DNE548" s="393"/>
      <c r="DNF548" s="392"/>
      <c r="DNG548" s="395"/>
      <c r="DNH548" s="396"/>
      <c r="DNI548" s="397"/>
      <c r="DNJ548" s="415"/>
      <c r="DNK548" s="393"/>
      <c r="DNL548" s="392"/>
      <c r="DNM548" s="395"/>
      <c r="DNN548" s="396"/>
      <c r="DNO548" s="397"/>
      <c r="DNP548" s="415"/>
      <c r="DNQ548" s="393"/>
      <c r="DNR548" s="392"/>
      <c r="DNS548" s="395"/>
      <c r="DNT548" s="396"/>
      <c r="DNU548" s="397"/>
      <c r="DNV548" s="415"/>
      <c r="DNW548" s="393"/>
      <c r="DNX548" s="392"/>
      <c r="DNY548" s="395"/>
      <c r="DNZ548" s="396"/>
      <c r="DOA548" s="397"/>
      <c r="DOB548" s="415"/>
      <c r="DOC548" s="393"/>
      <c r="DOD548" s="392"/>
      <c r="DOE548" s="395"/>
      <c r="DOF548" s="396"/>
      <c r="DOG548" s="397"/>
      <c r="DOH548" s="415"/>
      <c r="DOI548" s="393"/>
      <c r="DOJ548" s="392"/>
      <c r="DOK548" s="395"/>
      <c r="DOL548" s="396"/>
      <c r="DOM548" s="397"/>
      <c r="DON548" s="415"/>
      <c r="DOO548" s="393"/>
      <c r="DOP548" s="392"/>
      <c r="DOQ548" s="395"/>
      <c r="DOR548" s="396"/>
      <c r="DOS548" s="397"/>
      <c r="DOT548" s="415"/>
      <c r="DOU548" s="393"/>
      <c r="DOV548" s="392"/>
      <c r="DOW548" s="395"/>
      <c r="DOX548" s="396"/>
      <c r="DOY548" s="397"/>
      <c r="DOZ548" s="415"/>
      <c r="DPA548" s="393"/>
      <c r="DPB548" s="392"/>
      <c r="DPC548" s="395"/>
      <c r="DPD548" s="396"/>
      <c r="DPE548" s="397"/>
      <c r="DPF548" s="415"/>
      <c r="DPG548" s="393"/>
      <c r="DPH548" s="392"/>
      <c r="DPI548" s="395"/>
      <c r="DPJ548" s="396"/>
      <c r="DPK548" s="397"/>
      <c r="DPL548" s="415"/>
      <c r="DPM548" s="393"/>
      <c r="DPN548" s="392"/>
      <c r="DPO548" s="395"/>
      <c r="DPP548" s="396"/>
      <c r="DPQ548" s="397"/>
      <c r="DPR548" s="415"/>
      <c r="DPS548" s="393"/>
      <c r="DPT548" s="392"/>
      <c r="DPU548" s="395"/>
      <c r="DPV548" s="396"/>
      <c r="DPW548" s="397"/>
      <c r="DPX548" s="415"/>
      <c r="DPY548" s="393"/>
      <c r="DPZ548" s="392"/>
      <c r="DQA548" s="395"/>
      <c r="DQB548" s="396"/>
      <c r="DQC548" s="397"/>
      <c r="DQD548" s="415"/>
      <c r="DQE548" s="393"/>
      <c r="DQF548" s="392"/>
      <c r="DQG548" s="395"/>
      <c r="DQH548" s="396"/>
      <c r="DQI548" s="397"/>
      <c r="DQJ548" s="415"/>
      <c r="DQK548" s="393"/>
      <c r="DQL548" s="392"/>
      <c r="DQM548" s="395"/>
      <c r="DQN548" s="396"/>
      <c r="DQO548" s="397"/>
      <c r="DQP548" s="415"/>
      <c r="DQQ548" s="393"/>
      <c r="DQR548" s="392"/>
      <c r="DQS548" s="395"/>
      <c r="DQT548" s="396"/>
      <c r="DQU548" s="397"/>
      <c r="DQV548" s="415"/>
      <c r="DQW548" s="393"/>
      <c r="DQX548" s="392"/>
      <c r="DQY548" s="395"/>
      <c r="DQZ548" s="396"/>
      <c r="DRA548" s="397"/>
      <c r="DRB548" s="415"/>
      <c r="DRC548" s="393"/>
      <c r="DRD548" s="392"/>
      <c r="DRE548" s="395"/>
      <c r="DRF548" s="396"/>
      <c r="DRG548" s="397"/>
      <c r="DRH548" s="415"/>
      <c r="DRI548" s="393"/>
      <c r="DRJ548" s="392"/>
      <c r="DRK548" s="395"/>
      <c r="DRL548" s="396"/>
      <c r="DRM548" s="397"/>
      <c r="DRN548" s="415"/>
      <c r="DRO548" s="393"/>
      <c r="DRP548" s="392"/>
      <c r="DRQ548" s="395"/>
      <c r="DRR548" s="396"/>
      <c r="DRS548" s="397"/>
      <c r="DRT548" s="415"/>
      <c r="DRU548" s="393"/>
      <c r="DRV548" s="392"/>
      <c r="DRW548" s="395"/>
      <c r="DRX548" s="396"/>
      <c r="DRY548" s="397"/>
      <c r="DRZ548" s="415"/>
      <c r="DSA548" s="393"/>
      <c r="DSB548" s="392"/>
      <c r="DSC548" s="395"/>
      <c r="DSD548" s="396"/>
      <c r="DSE548" s="397"/>
      <c r="DSF548" s="415"/>
      <c r="DSG548" s="393"/>
      <c r="DSH548" s="392"/>
      <c r="DSI548" s="395"/>
      <c r="DSJ548" s="396"/>
      <c r="DSK548" s="397"/>
      <c r="DSL548" s="415"/>
      <c r="DSM548" s="393"/>
      <c r="DSN548" s="392"/>
      <c r="DSO548" s="395"/>
      <c r="DSP548" s="396"/>
      <c r="DSQ548" s="397"/>
      <c r="DSR548" s="415"/>
      <c r="DSS548" s="393"/>
      <c r="DST548" s="392"/>
      <c r="DSU548" s="395"/>
      <c r="DSV548" s="396"/>
      <c r="DSW548" s="397"/>
      <c r="DSX548" s="415"/>
      <c r="DSY548" s="393"/>
      <c r="DSZ548" s="392"/>
      <c r="DTA548" s="395"/>
      <c r="DTB548" s="396"/>
      <c r="DTC548" s="397"/>
      <c r="DTD548" s="415"/>
      <c r="DTE548" s="393"/>
      <c r="DTF548" s="392"/>
      <c r="DTG548" s="395"/>
      <c r="DTH548" s="396"/>
      <c r="DTI548" s="397"/>
      <c r="DTJ548" s="415"/>
      <c r="DTK548" s="393"/>
      <c r="DTL548" s="392"/>
      <c r="DTM548" s="395"/>
      <c r="DTN548" s="396"/>
      <c r="DTO548" s="397"/>
      <c r="DTP548" s="415"/>
      <c r="DTQ548" s="393"/>
      <c r="DTR548" s="392"/>
      <c r="DTS548" s="395"/>
      <c r="DTT548" s="396"/>
      <c r="DTU548" s="397"/>
      <c r="DTV548" s="415"/>
      <c r="DTW548" s="393"/>
      <c r="DTX548" s="392"/>
      <c r="DTY548" s="395"/>
      <c r="DTZ548" s="396"/>
      <c r="DUA548" s="397"/>
      <c r="DUB548" s="415"/>
      <c r="DUC548" s="393"/>
      <c r="DUD548" s="392"/>
      <c r="DUE548" s="395"/>
      <c r="DUF548" s="396"/>
      <c r="DUG548" s="397"/>
      <c r="DUH548" s="415"/>
      <c r="DUI548" s="393"/>
      <c r="DUJ548" s="392"/>
      <c r="DUK548" s="395"/>
      <c r="DUL548" s="396"/>
      <c r="DUM548" s="397"/>
      <c r="DUN548" s="415"/>
      <c r="DUO548" s="393"/>
      <c r="DUP548" s="392"/>
      <c r="DUQ548" s="395"/>
      <c r="DUR548" s="396"/>
      <c r="DUS548" s="397"/>
      <c r="DUT548" s="415"/>
      <c r="DUU548" s="393"/>
      <c r="DUV548" s="392"/>
      <c r="DUW548" s="395"/>
      <c r="DUX548" s="396"/>
      <c r="DUY548" s="397"/>
      <c r="DUZ548" s="415"/>
      <c r="DVA548" s="393"/>
      <c r="DVB548" s="392"/>
      <c r="DVC548" s="395"/>
      <c r="DVD548" s="396"/>
      <c r="DVE548" s="397"/>
      <c r="DVF548" s="415"/>
      <c r="DVG548" s="393"/>
      <c r="DVH548" s="392"/>
      <c r="DVI548" s="395"/>
      <c r="DVJ548" s="396"/>
      <c r="DVK548" s="397"/>
      <c r="DVL548" s="415"/>
      <c r="DVM548" s="393"/>
      <c r="DVN548" s="392"/>
      <c r="DVO548" s="395"/>
      <c r="DVP548" s="396"/>
      <c r="DVQ548" s="397"/>
      <c r="DVR548" s="415"/>
      <c r="DVS548" s="393"/>
      <c r="DVT548" s="392"/>
      <c r="DVU548" s="395"/>
      <c r="DVV548" s="396"/>
      <c r="DVW548" s="397"/>
      <c r="DVX548" s="415"/>
      <c r="DVY548" s="393"/>
      <c r="DVZ548" s="392"/>
      <c r="DWA548" s="395"/>
      <c r="DWB548" s="396"/>
      <c r="DWC548" s="397"/>
      <c r="DWD548" s="415"/>
      <c r="DWE548" s="393"/>
      <c r="DWF548" s="392"/>
      <c r="DWG548" s="395"/>
      <c r="DWH548" s="396"/>
      <c r="DWI548" s="397"/>
      <c r="DWJ548" s="415"/>
      <c r="DWK548" s="393"/>
      <c r="DWL548" s="392"/>
      <c r="DWM548" s="395"/>
      <c r="DWN548" s="396"/>
      <c r="DWO548" s="397"/>
      <c r="DWP548" s="415"/>
      <c r="DWQ548" s="393"/>
      <c r="DWR548" s="392"/>
      <c r="DWS548" s="395"/>
      <c r="DWT548" s="396"/>
      <c r="DWU548" s="397"/>
      <c r="DWV548" s="415"/>
      <c r="DWW548" s="393"/>
      <c r="DWX548" s="392"/>
      <c r="DWY548" s="395"/>
      <c r="DWZ548" s="396"/>
      <c r="DXA548" s="397"/>
      <c r="DXB548" s="415"/>
      <c r="DXC548" s="393"/>
      <c r="DXD548" s="392"/>
      <c r="DXE548" s="395"/>
      <c r="DXF548" s="396"/>
      <c r="DXG548" s="397"/>
      <c r="DXH548" s="415"/>
      <c r="DXI548" s="393"/>
      <c r="DXJ548" s="392"/>
      <c r="DXK548" s="395"/>
      <c r="DXL548" s="396"/>
      <c r="DXM548" s="397"/>
      <c r="DXN548" s="415"/>
      <c r="DXO548" s="393"/>
      <c r="DXP548" s="392"/>
      <c r="DXQ548" s="395"/>
      <c r="DXR548" s="396"/>
      <c r="DXS548" s="397"/>
      <c r="DXT548" s="415"/>
      <c r="DXU548" s="393"/>
      <c r="DXV548" s="392"/>
      <c r="DXW548" s="395"/>
      <c r="DXX548" s="396"/>
      <c r="DXY548" s="397"/>
      <c r="DXZ548" s="415"/>
      <c r="DYA548" s="393"/>
      <c r="DYB548" s="392"/>
      <c r="DYC548" s="395"/>
      <c r="DYD548" s="396"/>
      <c r="DYE548" s="397"/>
      <c r="DYF548" s="415"/>
      <c r="DYG548" s="393"/>
      <c r="DYH548" s="392"/>
      <c r="DYI548" s="395"/>
      <c r="DYJ548" s="396"/>
      <c r="DYK548" s="397"/>
      <c r="DYL548" s="415"/>
      <c r="DYM548" s="393"/>
      <c r="DYN548" s="392"/>
      <c r="DYO548" s="395"/>
      <c r="DYP548" s="396"/>
      <c r="DYQ548" s="397"/>
      <c r="DYR548" s="415"/>
      <c r="DYS548" s="393"/>
      <c r="DYT548" s="392"/>
      <c r="DYU548" s="395"/>
      <c r="DYV548" s="396"/>
      <c r="DYW548" s="397"/>
      <c r="DYX548" s="415"/>
      <c r="DYY548" s="393"/>
      <c r="DYZ548" s="392"/>
      <c r="DZA548" s="395"/>
      <c r="DZB548" s="396"/>
      <c r="DZC548" s="397"/>
      <c r="DZD548" s="415"/>
      <c r="DZE548" s="393"/>
      <c r="DZF548" s="392"/>
      <c r="DZG548" s="395"/>
      <c r="DZH548" s="396"/>
      <c r="DZI548" s="397"/>
      <c r="DZJ548" s="415"/>
      <c r="DZK548" s="393"/>
      <c r="DZL548" s="392"/>
      <c r="DZM548" s="395"/>
      <c r="DZN548" s="396"/>
      <c r="DZO548" s="397"/>
      <c r="DZP548" s="415"/>
      <c r="DZQ548" s="393"/>
      <c r="DZR548" s="392"/>
      <c r="DZS548" s="395"/>
      <c r="DZT548" s="396"/>
      <c r="DZU548" s="397"/>
      <c r="DZV548" s="415"/>
      <c r="DZW548" s="393"/>
      <c r="DZX548" s="392"/>
      <c r="DZY548" s="395"/>
      <c r="DZZ548" s="396"/>
      <c r="EAA548" s="397"/>
      <c r="EAB548" s="415"/>
      <c r="EAC548" s="393"/>
      <c r="EAD548" s="392"/>
      <c r="EAE548" s="395"/>
      <c r="EAF548" s="396"/>
      <c r="EAG548" s="397"/>
      <c r="EAH548" s="415"/>
      <c r="EAI548" s="393"/>
      <c r="EAJ548" s="392"/>
      <c r="EAK548" s="395"/>
      <c r="EAL548" s="396"/>
      <c r="EAM548" s="397"/>
      <c r="EAN548" s="415"/>
      <c r="EAO548" s="393"/>
      <c r="EAP548" s="392"/>
      <c r="EAQ548" s="395"/>
      <c r="EAR548" s="396"/>
      <c r="EAS548" s="397"/>
      <c r="EAT548" s="415"/>
      <c r="EAU548" s="393"/>
      <c r="EAV548" s="392"/>
      <c r="EAW548" s="395"/>
      <c r="EAX548" s="396"/>
      <c r="EAY548" s="397"/>
      <c r="EAZ548" s="415"/>
      <c r="EBA548" s="393"/>
      <c r="EBB548" s="392"/>
      <c r="EBC548" s="395"/>
      <c r="EBD548" s="396"/>
      <c r="EBE548" s="397"/>
      <c r="EBF548" s="415"/>
      <c r="EBG548" s="393"/>
      <c r="EBH548" s="392"/>
      <c r="EBI548" s="395"/>
      <c r="EBJ548" s="396"/>
      <c r="EBK548" s="397"/>
      <c r="EBL548" s="415"/>
      <c r="EBM548" s="393"/>
      <c r="EBN548" s="392"/>
      <c r="EBO548" s="395"/>
      <c r="EBP548" s="396"/>
      <c r="EBQ548" s="397"/>
      <c r="EBR548" s="415"/>
      <c r="EBS548" s="393"/>
      <c r="EBT548" s="392"/>
      <c r="EBU548" s="395"/>
      <c r="EBV548" s="396"/>
      <c r="EBW548" s="397"/>
      <c r="EBX548" s="415"/>
      <c r="EBY548" s="393"/>
      <c r="EBZ548" s="392"/>
      <c r="ECA548" s="395"/>
      <c r="ECB548" s="396"/>
      <c r="ECC548" s="397"/>
      <c r="ECD548" s="415"/>
      <c r="ECE548" s="393"/>
      <c r="ECF548" s="392"/>
      <c r="ECG548" s="395"/>
      <c r="ECH548" s="396"/>
      <c r="ECI548" s="397"/>
      <c r="ECJ548" s="415"/>
      <c r="ECK548" s="393"/>
      <c r="ECL548" s="392"/>
      <c r="ECM548" s="395"/>
      <c r="ECN548" s="396"/>
      <c r="ECO548" s="397"/>
      <c r="ECP548" s="415"/>
      <c r="ECQ548" s="393"/>
      <c r="ECR548" s="392"/>
      <c r="ECS548" s="395"/>
      <c r="ECT548" s="396"/>
      <c r="ECU548" s="397"/>
      <c r="ECV548" s="415"/>
      <c r="ECW548" s="393"/>
      <c r="ECX548" s="392"/>
      <c r="ECY548" s="395"/>
      <c r="ECZ548" s="396"/>
      <c r="EDA548" s="397"/>
      <c r="EDB548" s="415"/>
      <c r="EDC548" s="393"/>
      <c r="EDD548" s="392"/>
      <c r="EDE548" s="395"/>
      <c r="EDF548" s="396"/>
      <c r="EDG548" s="397"/>
      <c r="EDH548" s="415"/>
      <c r="EDI548" s="393"/>
      <c r="EDJ548" s="392"/>
      <c r="EDK548" s="395"/>
      <c r="EDL548" s="396"/>
      <c r="EDM548" s="397"/>
      <c r="EDN548" s="415"/>
      <c r="EDO548" s="393"/>
      <c r="EDP548" s="392"/>
      <c r="EDQ548" s="395"/>
      <c r="EDR548" s="396"/>
      <c r="EDS548" s="397"/>
      <c r="EDT548" s="415"/>
      <c r="EDU548" s="393"/>
      <c r="EDV548" s="392"/>
      <c r="EDW548" s="395"/>
      <c r="EDX548" s="396"/>
      <c r="EDY548" s="397"/>
      <c r="EDZ548" s="415"/>
      <c r="EEA548" s="393"/>
      <c r="EEB548" s="392"/>
      <c r="EEC548" s="395"/>
      <c r="EED548" s="396"/>
      <c r="EEE548" s="397"/>
      <c r="EEF548" s="415"/>
      <c r="EEG548" s="393"/>
      <c r="EEH548" s="392"/>
      <c r="EEI548" s="395"/>
      <c r="EEJ548" s="396"/>
      <c r="EEK548" s="397"/>
      <c r="EEL548" s="415"/>
      <c r="EEM548" s="393"/>
      <c r="EEN548" s="392"/>
      <c r="EEO548" s="395"/>
      <c r="EEP548" s="396"/>
      <c r="EEQ548" s="397"/>
      <c r="EER548" s="415"/>
      <c r="EES548" s="393"/>
      <c r="EET548" s="392"/>
      <c r="EEU548" s="395"/>
      <c r="EEV548" s="396"/>
      <c r="EEW548" s="397"/>
      <c r="EEX548" s="415"/>
      <c r="EEY548" s="393"/>
      <c r="EEZ548" s="392"/>
      <c r="EFA548" s="395"/>
      <c r="EFB548" s="396"/>
      <c r="EFC548" s="397"/>
      <c r="EFD548" s="415"/>
      <c r="EFE548" s="393"/>
      <c r="EFF548" s="392"/>
      <c r="EFG548" s="395"/>
      <c r="EFH548" s="396"/>
      <c r="EFI548" s="397"/>
      <c r="EFJ548" s="415"/>
      <c r="EFK548" s="393"/>
      <c r="EFL548" s="392"/>
      <c r="EFM548" s="395"/>
      <c r="EFN548" s="396"/>
      <c r="EFO548" s="397"/>
      <c r="EFP548" s="415"/>
      <c r="EFQ548" s="393"/>
      <c r="EFR548" s="392"/>
      <c r="EFS548" s="395"/>
      <c r="EFT548" s="396"/>
      <c r="EFU548" s="397"/>
      <c r="EFV548" s="415"/>
      <c r="EFW548" s="393"/>
      <c r="EFX548" s="392"/>
      <c r="EFY548" s="395"/>
      <c r="EFZ548" s="396"/>
      <c r="EGA548" s="397"/>
      <c r="EGB548" s="415"/>
      <c r="EGC548" s="393"/>
      <c r="EGD548" s="392"/>
      <c r="EGE548" s="395"/>
      <c r="EGF548" s="396"/>
      <c r="EGG548" s="397"/>
      <c r="EGH548" s="415"/>
      <c r="EGI548" s="393"/>
      <c r="EGJ548" s="392"/>
      <c r="EGK548" s="395"/>
      <c r="EGL548" s="396"/>
      <c r="EGM548" s="397"/>
      <c r="EGN548" s="415"/>
      <c r="EGO548" s="393"/>
      <c r="EGP548" s="392"/>
      <c r="EGQ548" s="395"/>
      <c r="EGR548" s="396"/>
      <c r="EGS548" s="397"/>
      <c r="EGT548" s="415"/>
      <c r="EGU548" s="393"/>
      <c r="EGV548" s="392"/>
      <c r="EGW548" s="395"/>
      <c r="EGX548" s="396"/>
      <c r="EGY548" s="397"/>
      <c r="EGZ548" s="415"/>
      <c r="EHA548" s="393"/>
      <c r="EHB548" s="392"/>
      <c r="EHC548" s="395"/>
      <c r="EHD548" s="396"/>
      <c r="EHE548" s="397"/>
      <c r="EHF548" s="415"/>
      <c r="EHG548" s="393"/>
      <c r="EHH548" s="392"/>
      <c r="EHI548" s="395"/>
      <c r="EHJ548" s="396"/>
      <c r="EHK548" s="397"/>
      <c r="EHL548" s="415"/>
      <c r="EHM548" s="393"/>
      <c r="EHN548" s="392"/>
      <c r="EHO548" s="395"/>
      <c r="EHP548" s="396"/>
      <c r="EHQ548" s="397"/>
      <c r="EHR548" s="415"/>
      <c r="EHS548" s="393"/>
      <c r="EHT548" s="392"/>
      <c r="EHU548" s="395"/>
      <c r="EHV548" s="396"/>
      <c r="EHW548" s="397"/>
      <c r="EHX548" s="415"/>
      <c r="EHY548" s="393"/>
      <c r="EHZ548" s="392"/>
      <c r="EIA548" s="395"/>
      <c r="EIB548" s="396"/>
      <c r="EIC548" s="397"/>
      <c r="EID548" s="415"/>
      <c r="EIE548" s="393"/>
      <c r="EIF548" s="392"/>
      <c r="EIG548" s="395"/>
      <c r="EIH548" s="396"/>
      <c r="EII548" s="397"/>
      <c r="EIJ548" s="415"/>
      <c r="EIK548" s="393"/>
      <c r="EIL548" s="392"/>
      <c r="EIM548" s="395"/>
      <c r="EIN548" s="396"/>
      <c r="EIO548" s="397"/>
      <c r="EIP548" s="415"/>
      <c r="EIQ548" s="393"/>
      <c r="EIR548" s="392"/>
      <c r="EIS548" s="395"/>
      <c r="EIT548" s="396"/>
      <c r="EIU548" s="397"/>
      <c r="EIV548" s="415"/>
      <c r="EIW548" s="393"/>
      <c r="EIX548" s="392"/>
      <c r="EIY548" s="395"/>
      <c r="EIZ548" s="396"/>
      <c r="EJA548" s="397"/>
      <c r="EJB548" s="415"/>
      <c r="EJC548" s="393"/>
      <c r="EJD548" s="392"/>
      <c r="EJE548" s="395"/>
      <c r="EJF548" s="396"/>
      <c r="EJG548" s="397"/>
      <c r="EJH548" s="415"/>
      <c r="EJI548" s="393"/>
      <c r="EJJ548" s="392"/>
      <c r="EJK548" s="395"/>
      <c r="EJL548" s="396"/>
      <c r="EJM548" s="397"/>
      <c r="EJN548" s="415"/>
      <c r="EJO548" s="393"/>
      <c r="EJP548" s="392"/>
      <c r="EJQ548" s="395"/>
      <c r="EJR548" s="396"/>
      <c r="EJS548" s="397"/>
      <c r="EJT548" s="415"/>
      <c r="EJU548" s="393"/>
      <c r="EJV548" s="392"/>
      <c r="EJW548" s="395"/>
      <c r="EJX548" s="396"/>
      <c r="EJY548" s="397"/>
      <c r="EJZ548" s="415"/>
      <c r="EKA548" s="393"/>
      <c r="EKB548" s="392"/>
      <c r="EKC548" s="395"/>
      <c r="EKD548" s="396"/>
      <c r="EKE548" s="397"/>
      <c r="EKF548" s="415"/>
      <c r="EKG548" s="393"/>
      <c r="EKH548" s="392"/>
      <c r="EKI548" s="395"/>
      <c r="EKJ548" s="396"/>
      <c r="EKK548" s="397"/>
      <c r="EKL548" s="415"/>
      <c r="EKM548" s="393"/>
      <c r="EKN548" s="392"/>
      <c r="EKO548" s="395"/>
      <c r="EKP548" s="396"/>
      <c r="EKQ548" s="397"/>
      <c r="EKR548" s="415"/>
      <c r="EKS548" s="393"/>
      <c r="EKT548" s="392"/>
      <c r="EKU548" s="395"/>
      <c r="EKV548" s="396"/>
      <c r="EKW548" s="397"/>
      <c r="EKX548" s="415"/>
      <c r="EKY548" s="393"/>
      <c r="EKZ548" s="392"/>
      <c r="ELA548" s="395"/>
      <c r="ELB548" s="396"/>
      <c r="ELC548" s="397"/>
      <c r="ELD548" s="415"/>
      <c r="ELE548" s="393"/>
      <c r="ELF548" s="392"/>
      <c r="ELG548" s="395"/>
      <c r="ELH548" s="396"/>
      <c r="ELI548" s="397"/>
      <c r="ELJ548" s="415"/>
      <c r="ELK548" s="393"/>
      <c r="ELL548" s="392"/>
      <c r="ELM548" s="395"/>
      <c r="ELN548" s="396"/>
      <c r="ELO548" s="397"/>
      <c r="ELP548" s="415"/>
      <c r="ELQ548" s="393"/>
      <c r="ELR548" s="392"/>
      <c r="ELS548" s="395"/>
      <c r="ELT548" s="396"/>
      <c r="ELU548" s="397"/>
      <c r="ELV548" s="415"/>
      <c r="ELW548" s="393"/>
      <c r="ELX548" s="392"/>
      <c r="ELY548" s="395"/>
      <c r="ELZ548" s="396"/>
      <c r="EMA548" s="397"/>
      <c r="EMB548" s="415"/>
      <c r="EMC548" s="393"/>
      <c r="EMD548" s="392"/>
      <c r="EME548" s="395"/>
      <c r="EMF548" s="396"/>
      <c r="EMG548" s="397"/>
      <c r="EMH548" s="415"/>
      <c r="EMI548" s="393"/>
      <c r="EMJ548" s="392"/>
      <c r="EMK548" s="395"/>
      <c r="EML548" s="396"/>
      <c r="EMM548" s="397"/>
      <c r="EMN548" s="415"/>
      <c r="EMO548" s="393"/>
      <c r="EMP548" s="392"/>
      <c r="EMQ548" s="395"/>
      <c r="EMR548" s="396"/>
      <c r="EMS548" s="397"/>
      <c r="EMT548" s="415"/>
      <c r="EMU548" s="393"/>
      <c r="EMV548" s="392"/>
      <c r="EMW548" s="395"/>
      <c r="EMX548" s="396"/>
      <c r="EMY548" s="397"/>
      <c r="EMZ548" s="415"/>
      <c r="ENA548" s="393"/>
      <c r="ENB548" s="392"/>
      <c r="ENC548" s="395"/>
      <c r="END548" s="396"/>
      <c r="ENE548" s="397"/>
      <c r="ENF548" s="415"/>
      <c r="ENG548" s="393"/>
      <c r="ENH548" s="392"/>
      <c r="ENI548" s="395"/>
      <c r="ENJ548" s="396"/>
      <c r="ENK548" s="397"/>
      <c r="ENL548" s="415"/>
      <c r="ENM548" s="393"/>
      <c r="ENN548" s="392"/>
      <c r="ENO548" s="395"/>
      <c r="ENP548" s="396"/>
      <c r="ENQ548" s="397"/>
      <c r="ENR548" s="415"/>
      <c r="ENS548" s="393"/>
      <c r="ENT548" s="392"/>
      <c r="ENU548" s="395"/>
      <c r="ENV548" s="396"/>
      <c r="ENW548" s="397"/>
      <c r="ENX548" s="415"/>
      <c r="ENY548" s="393"/>
      <c r="ENZ548" s="392"/>
      <c r="EOA548" s="395"/>
      <c r="EOB548" s="396"/>
      <c r="EOC548" s="397"/>
      <c r="EOD548" s="415"/>
      <c r="EOE548" s="393"/>
      <c r="EOF548" s="392"/>
      <c r="EOG548" s="395"/>
      <c r="EOH548" s="396"/>
      <c r="EOI548" s="397"/>
      <c r="EOJ548" s="415"/>
      <c r="EOK548" s="393"/>
      <c r="EOL548" s="392"/>
      <c r="EOM548" s="395"/>
      <c r="EON548" s="396"/>
      <c r="EOO548" s="397"/>
      <c r="EOP548" s="415"/>
      <c r="EOQ548" s="393"/>
      <c r="EOR548" s="392"/>
      <c r="EOS548" s="395"/>
      <c r="EOT548" s="396"/>
      <c r="EOU548" s="397"/>
      <c r="EOV548" s="415"/>
      <c r="EOW548" s="393"/>
      <c r="EOX548" s="392"/>
      <c r="EOY548" s="395"/>
      <c r="EOZ548" s="396"/>
      <c r="EPA548" s="397"/>
      <c r="EPB548" s="415"/>
      <c r="EPC548" s="393"/>
      <c r="EPD548" s="392"/>
      <c r="EPE548" s="395"/>
      <c r="EPF548" s="396"/>
      <c r="EPG548" s="397"/>
      <c r="EPH548" s="415"/>
      <c r="EPI548" s="393"/>
      <c r="EPJ548" s="392"/>
      <c r="EPK548" s="395"/>
      <c r="EPL548" s="396"/>
      <c r="EPM548" s="397"/>
      <c r="EPN548" s="415"/>
      <c r="EPO548" s="393"/>
      <c r="EPP548" s="392"/>
      <c r="EPQ548" s="395"/>
      <c r="EPR548" s="396"/>
      <c r="EPS548" s="397"/>
      <c r="EPT548" s="415"/>
      <c r="EPU548" s="393"/>
      <c r="EPV548" s="392"/>
      <c r="EPW548" s="395"/>
      <c r="EPX548" s="396"/>
      <c r="EPY548" s="397"/>
      <c r="EPZ548" s="415"/>
      <c r="EQA548" s="393"/>
      <c r="EQB548" s="392"/>
      <c r="EQC548" s="395"/>
      <c r="EQD548" s="396"/>
      <c r="EQE548" s="397"/>
      <c r="EQF548" s="415"/>
      <c r="EQG548" s="393"/>
      <c r="EQH548" s="392"/>
      <c r="EQI548" s="395"/>
      <c r="EQJ548" s="396"/>
      <c r="EQK548" s="397"/>
      <c r="EQL548" s="415"/>
      <c r="EQM548" s="393"/>
      <c r="EQN548" s="392"/>
      <c r="EQO548" s="395"/>
      <c r="EQP548" s="396"/>
      <c r="EQQ548" s="397"/>
      <c r="EQR548" s="415"/>
      <c r="EQS548" s="393"/>
      <c r="EQT548" s="392"/>
      <c r="EQU548" s="395"/>
      <c r="EQV548" s="396"/>
      <c r="EQW548" s="397"/>
      <c r="EQX548" s="415"/>
      <c r="EQY548" s="393"/>
      <c r="EQZ548" s="392"/>
      <c r="ERA548" s="395"/>
      <c r="ERB548" s="396"/>
      <c r="ERC548" s="397"/>
      <c r="ERD548" s="415"/>
      <c r="ERE548" s="393"/>
      <c r="ERF548" s="392"/>
      <c r="ERG548" s="395"/>
      <c r="ERH548" s="396"/>
      <c r="ERI548" s="397"/>
      <c r="ERJ548" s="415"/>
      <c r="ERK548" s="393"/>
      <c r="ERL548" s="392"/>
      <c r="ERM548" s="395"/>
      <c r="ERN548" s="396"/>
      <c r="ERO548" s="397"/>
      <c r="ERP548" s="415"/>
      <c r="ERQ548" s="393"/>
      <c r="ERR548" s="392"/>
      <c r="ERS548" s="395"/>
      <c r="ERT548" s="396"/>
      <c r="ERU548" s="397"/>
      <c r="ERV548" s="415"/>
      <c r="ERW548" s="393"/>
      <c r="ERX548" s="392"/>
      <c r="ERY548" s="395"/>
      <c r="ERZ548" s="396"/>
      <c r="ESA548" s="397"/>
      <c r="ESB548" s="415"/>
      <c r="ESC548" s="393"/>
      <c r="ESD548" s="392"/>
      <c r="ESE548" s="395"/>
      <c r="ESF548" s="396"/>
      <c r="ESG548" s="397"/>
      <c r="ESH548" s="415"/>
      <c r="ESI548" s="393"/>
      <c r="ESJ548" s="392"/>
      <c r="ESK548" s="395"/>
      <c r="ESL548" s="396"/>
      <c r="ESM548" s="397"/>
      <c r="ESN548" s="415"/>
      <c r="ESO548" s="393"/>
      <c r="ESP548" s="392"/>
      <c r="ESQ548" s="395"/>
      <c r="ESR548" s="396"/>
      <c r="ESS548" s="397"/>
      <c r="EST548" s="415"/>
      <c r="ESU548" s="393"/>
      <c r="ESV548" s="392"/>
      <c r="ESW548" s="395"/>
      <c r="ESX548" s="396"/>
      <c r="ESY548" s="397"/>
      <c r="ESZ548" s="415"/>
      <c r="ETA548" s="393"/>
      <c r="ETB548" s="392"/>
      <c r="ETC548" s="395"/>
      <c r="ETD548" s="396"/>
      <c r="ETE548" s="397"/>
      <c r="ETF548" s="415"/>
      <c r="ETG548" s="393"/>
      <c r="ETH548" s="392"/>
      <c r="ETI548" s="395"/>
      <c r="ETJ548" s="396"/>
      <c r="ETK548" s="397"/>
      <c r="ETL548" s="415"/>
      <c r="ETM548" s="393"/>
      <c r="ETN548" s="392"/>
      <c r="ETO548" s="395"/>
      <c r="ETP548" s="396"/>
      <c r="ETQ548" s="397"/>
      <c r="ETR548" s="415"/>
      <c r="ETS548" s="393"/>
      <c r="ETT548" s="392"/>
      <c r="ETU548" s="395"/>
      <c r="ETV548" s="396"/>
      <c r="ETW548" s="397"/>
      <c r="ETX548" s="415"/>
      <c r="ETY548" s="393"/>
      <c r="ETZ548" s="392"/>
      <c r="EUA548" s="395"/>
      <c r="EUB548" s="396"/>
      <c r="EUC548" s="397"/>
      <c r="EUD548" s="415"/>
      <c r="EUE548" s="393"/>
      <c r="EUF548" s="392"/>
      <c r="EUG548" s="395"/>
      <c r="EUH548" s="396"/>
      <c r="EUI548" s="397"/>
      <c r="EUJ548" s="415"/>
      <c r="EUK548" s="393"/>
      <c r="EUL548" s="392"/>
      <c r="EUM548" s="395"/>
      <c r="EUN548" s="396"/>
      <c r="EUO548" s="397"/>
      <c r="EUP548" s="415"/>
      <c r="EUQ548" s="393"/>
      <c r="EUR548" s="392"/>
      <c r="EUS548" s="395"/>
      <c r="EUT548" s="396"/>
      <c r="EUU548" s="397"/>
      <c r="EUV548" s="415"/>
      <c r="EUW548" s="393"/>
      <c r="EUX548" s="392"/>
      <c r="EUY548" s="395"/>
      <c r="EUZ548" s="396"/>
      <c r="EVA548" s="397"/>
      <c r="EVB548" s="415"/>
      <c r="EVC548" s="393"/>
      <c r="EVD548" s="392"/>
      <c r="EVE548" s="395"/>
      <c r="EVF548" s="396"/>
      <c r="EVG548" s="397"/>
      <c r="EVH548" s="415"/>
      <c r="EVI548" s="393"/>
      <c r="EVJ548" s="392"/>
      <c r="EVK548" s="395"/>
      <c r="EVL548" s="396"/>
      <c r="EVM548" s="397"/>
      <c r="EVN548" s="415"/>
      <c r="EVO548" s="393"/>
      <c r="EVP548" s="392"/>
      <c r="EVQ548" s="395"/>
      <c r="EVR548" s="396"/>
      <c r="EVS548" s="397"/>
      <c r="EVT548" s="415"/>
      <c r="EVU548" s="393"/>
      <c r="EVV548" s="392"/>
      <c r="EVW548" s="395"/>
      <c r="EVX548" s="396"/>
      <c r="EVY548" s="397"/>
      <c r="EVZ548" s="415"/>
      <c r="EWA548" s="393"/>
      <c r="EWB548" s="392"/>
      <c r="EWC548" s="395"/>
      <c r="EWD548" s="396"/>
      <c r="EWE548" s="397"/>
      <c r="EWF548" s="415"/>
      <c r="EWG548" s="393"/>
      <c r="EWH548" s="392"/>
      <c r="EWI548" s="395"/>
      <c r="EWJ548" s="396"/>
      <c r="EWK548" s="397"/>
      <c r="EWL548" s="415"/>
      <c r="EWM548" s="393"/>
      <c r="EWN548" s="392"/>
      <c r="EWO548" s="395"/>
      <c r="EWP548" s="396"/>
      <c r="EWQ548" s="397"/>
      <c r="EWR548" s="415"/>
      <c r="EWS548" s="393"/>
      <c r="EWT548" s="392"/>
      <c r="EWU548" s="395"/>
      <c r="EWV548" s="396"/>
      <c r="EWW548" s="397"/>
      <c r="EWX548" s="415"/>
      <c r="EWY548" s="393"/>
      <c r="EWZ548" s="392"/>
      <c r="EXA548" s="395"/>
      <c r="EXB548" s="396"/>
      <c r="EXC548" s="397"/>
      <c r="EXD548" s="415"/>
      <c r="EXE548" s="393"/>
      <c r="EXF548" s="392"/>
      <c r="EXG548" s="395"/>
      <c r="EXH548" s="396"/>
      <c r="EXI548" s="397"/>
      <c r="EXJ548" s="415"/>
      <c r="EXK548" s="393"/>
      <c r="EXL548" s="392"/>
      <c r="EXM548" s="395"/>
      <c r="EXN548" s="396"/>
      <c r="EXO548" s="397"/>
      <c r="EXP548" s="415"/>
      <c r="EXQ548" s="393"/>
      <c r="EXR548" s="392"/>
      <c r="EXS548" s="395"/>
      <c r="EXT548" s="396"/>
      <c r="EXU548" s="397"/>
      <c r="EXV548" s="415"/>
      <c r="EXW548" s="393"/>
      <c r="EXX548" s="392"/>
      <c r="EXY548" s="395"/>
      <c r="EXZ548" s="396"/>
      <c r="EYA548" s="397"/>
      <c r="EYB548" s="415"/>
      <c r="EYC548" s="393"/>
      <c r="EYD548" s="392"/>
      <c r="EYE548" s="395"/>
      <c r="EYF548" s="396"/>
      <c r="EYG548" s="397"/>
      <c r="EYH548" s="415"/>
      <c r="EYI548" s="393"/>
      <c r="EYJ548" s="392"/>
      <c r="EYK548" s="395"/>
      <c r="EYL548" s="396"/>
      <c r="EYM548" s="397"/>
      <c r="EYN548" s="415"/>
      <c r="EYO548" s="393"/>
      <c r="EYP548" s="392"/>
      <c r="EYQ548" s="395"/>
      <c r="EYR548" s="396"/>
      <c r="EYS548" s="397"/>
      <c r="EYT548" s="415"/>
      <c r="EYU548" s="393"/>
      <c r="EYV548" s="392"/>
      <c r="EYW548" s="395"/>
      <c r="EYX548" s="396"/>
      <c r="EYY548" s="397"/>
      <c r="EYZ548" s="415"/>
      <c r="EZA548" s="393"/>
      <c r="EZB548" s="392"/>
      <c r="EZC548" s="395"/>
      <c r="EZD548" s="396"/>
      <c r="EZE548" s="397"/>
      <c r="EZF548" s="415"/>
      <c r="EZG548" s="393"/>
      <c r="EZH548" s="392"/>
      <c r="EZI548" s="395"/>
      <c r="EZJ548" s="396"/>
      <c r="EZK548" s="397"/>
      <c r="EZL548" s="415"/>
      <c r="EZM548" s="393"/>
      <c r="EZN548" s="392"/>
      <c r="EZO548" s="395"/>
      <c r="EZP548" s="396"/>
      <c r="EZQ548" s="397"/>
      <c r="EZR548" s="415"/>
      <c r="EZS548" s="393"/>
      <c r="EZT548" s="392"/>
      <c r="EZU548" s="395"/>
      <c r="EZV548" s="396"/>
      <c r="EZW548" s="397"/>
      <c r="EZX548" s="415"/>
      <c r="EZY548" s="393"/>
      <c r="EZZ548" s="392"/>
      <c r="FAA548" s="395"/>
      <c r="FAB548" s="396"/>
      <c r="FAC548" s="397"/>
      <c r="FAD548" s="415"/>
      <c r="FAE548" s="393"/>
      <c r="FAF548" s="392"/>
      <c r="FAG548" s="395"/>
      <c r="FAH548" s="396"/>
      <c r="FAI548" s="397"/>
      <c r="FAJ548" s="415"/>
      <c r="FAK548" s="393"/>
      <c r="FAL548" s="392"/>
      <c r="FAM548" s="395"/>
      <c r="FAN548" s="396"/>
      <c r="FAO548" s="397"/>
      <c r="FAP548" s="415"/>
      <c r="FAQ548" s="393"/>
      <c r="FAR548" s="392"/>
      <c r="FAS548" s="395"/>
      <c r="FAT548" s="396"/>
      <c r="FAU548" s="397"/>
      <c r="FAV548" s="415"/>
      <c r="FAW548" s="393"/>
      <c r="FAX548" s="392"/>
      <c r="FAY548" s="395"/>
      <c r="FAZ548" s="396"/>
      <c r="FBA548" s="397"/>
      <c r="FBB548" s="415"/>
      <c r="FBC548" s="393"/>
      <c r="FBD548" s="392"/>
      <c r="FBE548" s="395"/>
      <c r="FBF548" s="396"/>
      <c r="FBG548" s="397"/>
      <c r="FBH548" s="415"/>
      <c r="FBI548" s="393"/>
      <c r="FBJ548" s="392"/>
      <c r="FBK548" s="395"/>
      <c r="FBL548" s="396"/>
      <c r="FBM548" s="397"/>
      <c r="FBN548" s="415"/>
      <c r="FBO548" s="393"/>
      <c r="FBP548" s="392"/>
      <c r="FBQ548" s="395"/>
      <c r="FBR548" s="396"/>
      <c r="FBS548" s="397"/>
      <c r="FBT548" s="415"/>
      <c r="FBU548" s="393"/>
      <c r="FBV548" s="392"/>
      <c r="FBW548" s="395"/>
      <c r="FBX548" s="396"/>
      <c r="FBY548" s="397"/>
      <c r="FBZ548" s="415"/>
      <c r="FCA548" s="393"/>
      <c r="FCB548" s="392"/>
      <c r="FCC548" s="395"/>
      <c r="FCD548" s="396"/>
      <c r="FCE548" s="397"/>
      <c r="FCF548" s="415"/>
      <c r="FCG548" s="393"/>
      <c r="FCH548" s="392"/>
      <c r="FCI548" s="395"/>
      <c r="FCJ548" s="396"/>
      <c r="FCK548" s="397"/>
      <c r="FCL548" s="415"/>
      <c r="FCM548" s="393"/>
      <c r="FCN548" s="392"/>
      <c r="FCO548" s="395"/>
      <c r="FCP548" s="396"/>
      <c r="FCQ548" s="397"/>
      <c r="FCR548" s="415"/>
      <c r="FCS548" s="393"/>
      <c r="FCT548" s="392"/>
      <c r="FCU548" s="395"/>
      <c r="FCV548" s="396"/>
      <c r="FCW548" s="397"/>
      <c r="FCX548" s="415"/>
      <c r="FCY548" s="393"/>
      <c r="FCZ548" s="392"/>
      <c r="FDA548" s="395"/>
      <c r="FDB548" s="396"/>
      <c r="FDC548" s="397"/>
      <c r="FDD548" s="415"/>
      <c r="FDE548" s="393"/>
      <c r="FDF548" s="392"/>
      <c r="FDG548" s="395"/>
      <c r="FDH548" s="396"/>
      <c r="FDI548" s="397"/>
      <c r="FDJ548" s="415"/>
      <c r="FDK548" s="393"/>
      <c r="FDL548" s="392"/>
      <c r="FDM548" s="395"/>
      <c r="FDN548" s="396"/>
      <c r="FDO548" s="397"/>
      <c r="FDP548" s="415"/>
      <c r="FDQ548" s="393"/>
      <c r="FDR548" s="392"/>
      <c r="FDS548" s="395"/>
      <c r="FDT548" s="396"/>
      <c r="FDU548" s="397"/>
      <c r="FDV548" s="415"/>
      <c r="FDW548" s="393"/>
      <c r="FDX548" s="392"/>
      <c r="FDY548" s="395"/>
      <c r="FDZ548" s="396"/>
      <c r="FEA548" s="397"/>
      <c r="FEB548" s="415"/>
      <c r="FEC548" s="393"/>
      <c r="FED548" s="392"/>
      <c r="FEE548" s="395"/>
      <c r="FEF548" s="396"/>
      <c r="FEG548" s="397"/>
      <c r="FEH548" s="415"/>
      <c r="FEI548" s="393"/>
      <c r="FEJ548" s="392"/>
      <c r="FEK548" s="395"/>
      <c r="FEL548" s="396"/>
      <c r="FEM548" s="397"/>
      <c r="FEN548" s="415"/>
      <c r="FEO548" s="393"/>
      <c r="FEP548" s="392"/>
      <c r="FEQ548" s="395"/>
      <c r="FER548" s="396"/>
      <c r="FES548" s="397"/>
      <c r="FET548" s="415"/>
      <c r="FEU548" s="393"/>
      <c r="FEV548" s="392"/>
      <c r="FEW548" s="395"/>
      <c r="FEX548" s="396"/>
      <c r="FEY548" s="397"/>
      <c r="FEZ548" s="415"/>
      <c r="FFA548" s="393"/>
      <c r="FFB548" s="392"/>
      <c r="FFC548" s="395"/>
      <c r="FFD548" s="396"/>
      <c r="FFE548" s="397"/>
      <c r="FFF548" s="415"/>
      <c r="FFG548" s="393"/>
      <c r="FFH548" s="392"/>
      <c r="FFI548" s="395"/>
      <c r="FFJ548" s="396"/>
      <c r="FFK548" s="397"/>
      <c r="FFL548" s="415"/>
      <c r="FFM548" s="393"/>
      <c r="FFN548" s="392"/>
      <c r="FFO548" s="395"/>
      <c r="FFP548" s="396"/>
      <c r="FFQ548" s="397"/>
      <c r="FFR548" s="415"/>
      <c r="FFS548" s="393"/>
      <c r="FFT548" s="392"/>
      <c r="FFU548" s="395"/>
      <c r="FFV548" s="396"/>
      <c r="FFW548" s="397"/>
      <c r="FFX548" s="415"/>
      <c r="FFY548" s="393"/>
      <c r="FFZ548" s="392"/>
      <c r="FGA548" s="395"/>
      <c r="FGB548" s="396"/>
      <c r="FGC548" s="397"/>
      <c r="FGD548" s="415"/>
      <c r="FGE548" s="393"/>
      <c r="FGF548" s="392"/>
      <c r="FGG548" s="395"/>
      <c r="FGH548" s="396"/>
      <c r="FGI548" s="397"/>
      <c r="FGJ548" s="415"/>
      <c r="FGK548" s="393"/>
      <c r="FGL548" s="392"/>
      <c r="FGM548" s="395"/>
      <c r="FGN548" s="396"/>
      <c r="FGO548" s="397"/>
      <c r="FGP548" s="415"/>
      <c r="FGQ548" s="393"/>
      <c r="FGR548" s="392"/>
      <c r="FGS548" s="395"/>
      <c r="FGT548" s="396"/>
      <c r="FGU548" s="397"/>
      <c r="FGV548" s="415"/>
      <c r="FGW548" s="393"/>
      <c r="FGX548" s="392"/>
      <c r="FGY548" s="395"/>
      <c r="FGZ548" s="396"/>
      <c r="FHA548" s="397"/>
      <c r="FHB548" s="415"/>
      <c r="FHC548" s="393"/>
      <c r="FHD548" s="392"/>
      <c r="FHE548" s="395"/>
      <c r="FHF548" s="396"/>
      <c r="FHG548" s="397"/>
      <c r="FHH548" s="415"/>
      <c r="FHI548" s="393"/>
      <c r="FHJ548" s="392"/>
      <c r="FHK548" s="395"/>
      <c r="FHL548" s="396"/>
      <c r="FHM548" s="397"/>
      <c r="FHN548" s="415"/>
      <c r="FHO548" s="393"/>
      <c r="FHP548" s="392"/>
      <c r="FHQ548" s="395"/>
      <c r="FHR548" s="396"/>
      <c r="FHS548" s="397"/>
      <c r="FHT548" s="415"/>
      <c r="FHU548" s="393"/>
      <c r="FHV548" s="392"/>
      <c r="FHW548" s="395"/>
      <c r="FHX548" s="396"/>
      <c r="FHY548" s="397"/>
      <c r="FHZ548" s="415"/>
      <c r="FIA548" s="393"/>
      <c r="FIB548" s="392"/>
      <c r="FIC548" s="395"/>
      <c r="FID548" s="396"/>
      <c r="FIE548" s="397"/>
      <c r="FIF548" s="415"/>
      <c r="FIG548" s="393"/>
      <c r="FIH548" s="392"/>
      <c r="FII548" s="395"/>
      <c r="FIJ548" s="396"/>
      <c r="FIK548" s="397"/>
      <c r="FIL548" s="415"/>
      <c r="FIM548" s="393"/>
      <c r="FIN548" s="392"/>
      <c r="FIO548" s="395"/>
      <c r="FIP548" s="396"/>
      <c r="FIQ548" s="397"/>
      <c r="FIR548" s="415"/>
      <c r="FIS548" s="393"/>
      <c r="FIT548" s="392"/>
      <c r="FIU548" s="395"/>
      <c r="FIV548" s="396"/>
      <c r="FIW548" s="397"/>
      <c r="FIX548" s="415"/>
      <c r="FIY548" s="393"/>
      <c r="FIZ548" s="392"/>
      <c r="FJA548" s="395"/>
      <c r="FJB548" s="396"/>
      <c r="FJC548" s="397"/>
      <c r="FJD548" s="415"/>
      <c r="FJE548" s="393"/>
      <c r="FJF548" s="392"/>
      <c r="FJG548" s="395"/>
      <c r="FJH548" s="396"/>
      <c r="FJI548" s="397"/>
      <c r="FJJ548" s="415"/>
      <c r="FJK548" s="393"/>
      <c r="FJL548" s="392"/>
      <c r="FJM548" s="395"/>
      <c r="FJN548" s="396"/>
      <c r="FJO548" s="397"/>
      <c r="FJP548" s="415"/>
      <c r="FJQ548" s="393"/>
      <c r="FJR548" s="392"/>
      <c r="FJS548" s="395"/>
      <c r="FJT548" s="396"/>
      <c r="FJU548" s="397"/>
      <c r="FJV548" s="415"/>
      <c r="FJW548" s="393"/>
      <c r="FJX548" s="392"/>
      <c r="FJY548" s="395"/>
      <c r="FJZ548" s="396"/>
      <c r="FKA548" s="397"/>
      <c r="FKB548" s="415"/>
      <c r="FKC548" s="393"/>
      <c r="FKD548" s="392"/>
      <c r="FKE548" s="395"/>
      <c r="FKF548" s="396"/>
      <c r="FKG548" s="397"/>
      <c r="FKH548" s="415"/>
      <c r="FKI548" s="393"/>
      <c r="FKJ548" s="392"/>
      <c r="FKK548" s="395"/>
      <c r="FKL548" s="396"/>
      <c r="FKM548" s="397"/>
      <c r="FKN548" s="415"/>
      <c r="FKO548" s="393"/>
      <c r="FKP548" s="392"/>
      <c r="FKQ548" s="395"/>
      <c r="FKR548" s="396"/>
      <c r="FKS548" s="397"/>
      <c r="FKT548" s="415"/>
      <c r="FKU548" s="393"/>
      <c r="FKV548" s="392"/>
      <c r="FKW548" s="395"/>
      <c r="FKX548" s="396"/>
      <c r="FKY548" s="397"/>
      <c r="FKZ548" s="415"/>
      <c r="FLA548" s="393"/>
      <c r="FLB548" s="392"/>
      <c r="FLC548" s="395"/>
      <c r="FLD548" s="396"/>
      <c r="FLE548" s="397"/>
      <c r="FLF548" s="415"/>
      <c r="FLG548" s="393"/>
      <c r="FLH548" s="392"/>
      <c r="FLI548" s="395"/>
      <c r="FLJ548" s="396"/>
      <c r="FLK548" s="397"/>
      <c r="FLL548" s="415"/>
      <c r="FLM548" s="393"/>
      <c r="FLN548" s="392"/>
      <c r="FLO548" s="395"/>
      <c r="FLP548" s="396"/>
      <c r="FLQ548" s="397"/>
      <c r="FLR548" s="415"/>
      <c r="FLS548" s="393"/>
      <c r="FLT548" s="392"/>
      <c r="FLU548" s="395"/>
      <c r="FLV548" s="396"/>
      <c r="FLW548" s="397"/>
      <c r="FLX548" s="415"/>
      <c r="FLY548" s="393"/>
      <c r="FLZ548" s="392"/>
      <c r="FMA548" s="395"/>
      <c r="FMB548" s="396"/>
      <c r="FMC548" s="397"/>
      <c r="FMD548" s="415"/>
      <c r="FME548" s="393"/>
      <c r="FMF548" s="392"/>
      <c r="FMG548" s="395"/>
      <c r="FMH548" s="396"/>
      <c r="FMI548" s="397"/>
      <c r="FMJ548" s="415"/>
      <c r="FMK548" s="393"/>
      <c r="FML548" s="392"/>
      <c r="FMM548" s="395"/>
      <c r="FMN548" s="396"/>
      <c r="FMO548" s="397"/>
      <c r="FMP548" s="415"/>
      <c r="FMQ548" s="393"/>
      <c r="FMR548" s="392"/>
      <c r="FMS548" s="395"/>
      <c r="FMT548" s="396"/>
      <c r="FMU548" s="397"/>
      <c r="FMV548" s="415"/>
      <c r="FMW548" s="393"/>
      <c r="FMX548" s="392"/>
      <c r="FMY548" s="395"/>
      <c r="FMZ548" s="396"/>
      <c r="FNA548" s="397"/>
      <c r="FNB548" s="415"/>
      <c r="FNC548" s="393"/>
      <c r="FND548" s="392"/>
      <c r="FNE548" s="395"/>
      <c r="FNF548" s="396"/>
      <c r="FNG548" s="397"/>
      <c r="FNH548" s="415"/>
      <c r="FNI548" s="393"/>
      <c r="FNJ548" s="392"/>
      <c r="FNK548" s="395"/>
      <c r="FNL548" s="396"/>
      <c r="FNM548" s="397"/>
      <c r="FNN548" s="415"/>
      <c r="FNO548" s="393"/>
      <c r="FNP548" s="392"/>
      <c r="FNQ548" s="395"/>
      <c r="FNR548" s="396"/>
      <c r="FNS548" s="397"/>
      <c r="FNT548" s="415"/>
      <c r="FNU548" s="393"/>
      <c r="FNV548" s="392"/>
      <c r="FNW548" s="395"/>
      <c r="FNX548" s="396"/>
      <c r="FNY548" s="397"/>
      <c r="FNZ548" s="415"/>
      <c r="FOA548" s="393"/>
      <c r="FOB548" s="392"/>
      <c r="FOC548" s="395"/>
      <c r="FOD548" s="396"/>
      <c r="FOE548" s="397"/>
      <c r="FOF548" s="415"/>
      <c r="FOG548" s="393"/>
      <c r="FOH548" s="392"/>
      <c r="FOI548" s="395"/>
      <c r="FOJ548" s="396"/>
      <c r="FOK548" s="397"/>
      <c r="FOL548" s="415"/>
      <c r="FOM548" s="393"/>
      <c r="FON548" s="392"/>
      <c r="FOO548" s="395"/>
      <c r="FOP548" s="396"/>
      <c r="FOQ548" s="397"/>
      <c r="FOR548" s="415"/>
      <c r="FOS548" s="393"/>
      <c r="FOT548" s="392"/>
      <c r="FOU548" s="395"/>
      <c r="FOV548" s="396"/>
      <c r="FOW548" s="397"/>
      <c r="FOX548" s="415"/>
      <c r="FOY548" s="393"/>
      <c r="FOZ548" s="392"/>
      <c r="FPA548" s="395"/>
      <c r="FPB548" s="396"/>
      <c r="FPC548" s="397"/>
      <c r="FPD548" s="415"/>
      <c r="FPE548" s="393"/>
      <c r="FPF548" s="392"/>
      <c r="FPG548" s="395"/>
      <c r="FPH548" s="396"/>
      <c r="FPI548" s="397"/>
      <c r="FPJ548" s="415"/>
      <c r="FPK548" s="393"/>
      <c r="FPL548" s="392"/>
      <c r="FPM548" s="395"/>
      <c r="FPN548" s="396"/>
      <c r="FPO548" s="397"/>
      <c r="FPP548" s="415"/>
      <c r="FPQ548" s="393"/>
      <c r="FPR548" s="392"/>
      <c r="FPS548" s="395"/>
      <c r="FPT548" s="396"/>
      <c r="FPU548" s="397"/>
      <c r="FPV548" s="415"/>
      <c r="FPW548" s="393"/>
      <c r="FPX548" s="392"/>
      <c r="FPY548" s="395"/>
      <c r="FPZ548" s="396"/>
      <c r="FQA548" s="397"/>
      <c r="FQB548" s="415"/>
      <c r="FQC548" s="393"/>
      <c r="FQD548" s="392"/>
      <c r="FQE548" s="395"/>
      <c r="FQF548" s="396"/>
      <c r="FQG548" s="397"/>
      <c r="FQH548" s="415"/>
      <c r="FQI548" s="393"/>
      <c r="FQJ548" s="392"/>
      <c r="FQK548" s="395"/>
      <c r="FQL548" s="396"/>
      <c r="FQM548" s="397"/>
      <c r="FQN548" s="415"/>
      <c r="FQO548" s="393"/>
      <c r="FQP548" s="392"/>
      <c r="FQQ548" s="395"/>
      <c r="FQR548" s="396"/>
      <c r="FQS548" s="397"/>
      <c r="FQT548" s="415"/>
      <c r="FQU548" s="393"/>
      <c r="FQV548" s="392"/>
      <c r="FQW548" s="395"/>
      <c r="FQX548" s="396"/>
      <c r="FQY548" s="397"/>
      <c r="FQZ548" s="415"/>
      <c r="FRA548" s="393"/>
      <c r="FRB548" s="392"/>
      <c r="FRC548" s="395"/>
      <c r="FRD548" s="396"/>
      <c r="FRE548" s="397"/>
      <c r="FRF548" s="415"/>
      <c r="FRG548" s="393"/>
      <c r="FRH548" s="392"/>
      <c r="FRI548" s="395"/>
      <c r="FRJ548" s="396"/>
      <c r="FRK548" s="397"/>
      <c r="FRL548" s="415"/>
      <c r="FRM548" s="393"/>
      <c r="FRN548" s="392"/>
      <c r="FRO548" s="395"/>
      <c r="FRP548" s="396"/>
      <c r="FRQ548" s="397"/>
      <c r="FRR548" s="415"/>
      <c r="FRS548" s="393"/>
      <c r="FRT548" s="392"/>
      <c r="FRU548" s="395"/>
      <c r="FRV548" s="396"/>
      <c r="FRW548" s="397"/>
      <c r="FRX548" s="415"/>
      <c r="FRY548" s="393"/>
      <c r="FRZ548" s="392"/>
      <c r="FSA548" s="395"/>
      <c r="FSB548" s="396"/>
      <c r="FSC548" s="397"/>
      <c r="FSD548" s="415"/>
      <c r="FSE548" s="393"/>
      <c r="FSF548" s="392"/>
      <c r="FSG548" s="395"/>
      <c r="FSH548" s="396"/>
      <c r="FSI548" s="397"/>
      <c r="FSJ548" s="415"/>
      <c r="FSK548" s="393"/>
      <c r="FSL548" s="392"/>
      <c r="FSM548" s="395"/>
      <c r="FSN548" s="396"/>
      <c r="FSO548" s="397"/>
      <c r="FSP548" s="415"/>
      <c r="FSQ548" s="393"/>
      <c r="FSR548" s="392"/>
      <c r="FSS548" s="395"/>
      <c r="FST548" s="396"/>
      <c r="FSU548" s="397"/>
      <c r="FSV548" s="415"/>
      <c r="FSW548" s="393"/>
      <c r="FSX548" s="392"/>
      <c r="FSY548" s="395"/>
      <c r="FSZ548" s="396"/>
      <c r="FTA548" s="397"/>
      <c r="FTB548" s="415"/>
      <c r="FTC548" s="393"/>
      <c r="FTD548" s="392"/>
      <c r="FTE548" s="395"/>
      <c r="FTF548" s="396"/>
      <c r="FTG548" s="397"/>
      <c r="FTH548" s="415"/>
      <c r="FTI548" s="393"/>
      <c r="FTJ548" s="392"/>
      <c r="FTK548" s="395"/>
      <c r="FTL548" s="396"/>
      <c r="FTM548" s="397"/>
      <c r="FTN548" s="415"/>
      <c r="FTO548" s="393"/>
      <c r="FTP548" s="392"/>
      <c r="FTQ548" s="395"/>
      <c r="FTR548" s="396"/>
      <c r="FTS548" s="397"/>
      <c r="FTT548" s="415"/>
      <c r="FTU548" s="393"/>
      <c r="FTV548" s="392"/>
      <c r="FTW548" s="395"/>
      <c r="FTX548" s="396"/>
      <c r="FTY548" s="397"/>
      <c r="FTZ548" s="415"/>
      <c r="FUA548" s="393"/>
      <c r="FUB548" s="392"/>
      <c r="FUC548" s="395"/>
      <c r="FUD548" s="396"/>
      <c r="FUE548" s="397"/>
      <c r="FUF548" s="415"/>
      <c r="FUG548" s="393"/>
      <c r="FUH548" s="392"/>
      <c r="FUI548" s="395"/>
      <c r="FUJ548" s="396"/>
      <c r="FUK548" s="397"/>
      <c r="FUL548" s="415"/>
      <c r="FUM548" s="393"/>
      <c r="FUN548" s="392"/>
      <c r="FUO548" s="395"/>
      <c r="FUP548" s="396"/>
      <c r="FUQ548" s="397"/>
      <c r="FUR548" s="415"/>
      <c r="FUS548" s="393"/>
      <c r="FUT548" s="392"/>
      <c r="FUU548" s="395"/>
      <c r="FUV548" s="396"/>
      <c r="FUW548" s="397"/>
      <c r="FUX548" s="415"/>
      <c r="FUY548" s="393"/>
      <c r="FUZ548" s="392"/>
      <c r="FVA548" s="395"/>
      <c r="FVB548" s="396"/>
      <c r="FVC548" s="397"/>
      <c r="FVD548" s="415"/>
      <c r="FVE548" s="393"/>
      <c r="FVF548" s="392"/>
      <c r="FVG548" s="395"/>
      <c r="FVH548" s="396"/>
      <c r="FVI548" s="397"/>
      <c r="FVJ548" s="415"/>
      <c r="FVK548" s="393"/>
      <c r="FVL548" s="392"/>
      <c r="FVM548" s="395"/>
      <c r="FVN548" s="396"/>
      <c r="FVO548" s="397"/>
      <c r="FVP548" s="415"/>
      <c r="FVQ548" s="393"/>
      <c r="FVR548" s="392"/>
      <c r="FVS548" s="395"/>
      <c r="FVT548" s="396"/>
      <c r="FVU548" s="397"/>
      <c r="FVV548" s="415"/>
      <c r="FVW548" s="393"/>
      <c r="FVX548" s="392"/>
      <c r="FVY548" s="395"/>
      <c r="FVZ548" s="396"/>
      <c r="FWA548" s="397"/>
      <c r="FWB548" s="415"/>
      <c r="FWC548" s="393"/>
      <c r="FWD548" s="392"/>
      <c r="FWE548" s="395"/>
      <c r="FWF548" s="396"/>
      <c r="FWG548" s="397"/>
      <c r="FWH548" s="415"/>
      <c r="FWI548" s="393"/>
      <c r="FWJ548" s="392"/>
      <c r="FWK548" s="395"/>
      <c r="FWL548" s="396"/>
      <c r="FWM548" s="397"/>
      <c r="FWN548" s="415"/>
      <c r="FWO548" s="393"/>
      <c r="FWP548" s="392"/>
      <c r="FWQ548" s="395"/>
      <c r="FWR548" s="396"/>
      <c r="FWS548" s="397"/>
      <c r="FWT548" s="415"/>
      <c r="FWU548" s="393"/>
      <c r="FWV548" s="392"/>
      <c r="FWW548" s="395"/>
      <c r="FWX548" s="396"/>
      <c r="FWY548" s="397"/>
      <c r="FWZ548" s="415"/>
      <c r="FXA548" s="393"/>
      <c r="FXB548" s="392"/>
      <c r="FXC548" s="395"/>
      <c r="FXD548" s="396"/>
      <c r="FXE548" s="397"/>
      <c r="FXF548" s="415"/>
      <c r="FXG548" s="393"/>
      <c r="FXH548" s="392"/>
      <c r="FXI548" s="395"/>
      <c r="FXJ548" s="396"/>
      <c r="FXK548" s="397"/>
      <c r="FXL548" s="415"/>
      <c r="FXM548" s="393"/>
      <c r="FXN548" s="392"/>
      <c r="FXO548" s="395"/>
      <c r="FXP548" s="396"/>
      <c r="FXQ548" s="397"/>
      <c r="FXR548" s="415"/>
      <c r="FXS548" s="393"/>
      <c r="FXT548" s="392"/>
      <c r="FXU548" s="395"/>
      <c r="FXV548" s="396"/>
      <c r="FXW548" s="397"/>
      <c r="FXX548" s="415"/>
      <c r="FXY548" s="393"/>
      <c r="FXZ548" s="392"/>
      <c r="FYA548" s="395"/>
      <c r="FYB548" s="396"/>
      <c r="FYC548" s="397"/>
      <c r="FYD548" s="415"/>
      <c r="FYE548" s="393"/>
      <c r="FYF548" s="392"/>
      <c r="FYG548" s="395"/>
      <c r="FYH548" s="396"/>
      <c r="FYI548" s="397"/>
      <c r="FYJ548" s="415"/>
      <c r="FYK548" s="393"/>
      <c r="FYL548" s="392"/>
      <c r="FYM548" s="395"/>
      <c r="FYN548" s="396"/>
      <c r="FYO548" s="397"/>
      <c r="FYP548" s="415"/>
      <c r="FYQ548" s="393"/>
      <c r="FYR548" s="392"/>
      <c r="FYS548" s="395"/>
      <c r="FYT548" s="396"/>
      <c r="FYU548" s="397"/>
      <c r="FYV548" s="415"/>
      <c r="FYW548" s="393"/>
      <c r="FYX548" s="392"/>
      <c r="FYY548" s="395"/>
      <c r="FYZ548" s="396"/>
      <c r="FZA548" s="397"/>
      <c r="FZB548" s="415"/>
      <c r="FZC548" s="393"/>
      <c r="FZD548" s="392"/>
      <c r="FZE548" s="395"/>
      <c r="FZF548" s="396"/>
      <c r="FZG548" s="397"/>
      <c r="FZH548" s="415"/>
      <c r="FZI548" s="393"/>
      <c r="FZJ548" s="392"/>
      <c r="FZK548" s="395"/>
      <c r="FZL548" s="396"/>
      <c r="FZM548" s="397"/>
      <c r="FZN548" s="415"/>
      <c r="FZO548" s="393"/>
      <c r="FZP548" s="392"/>
      <c r="FZQ548" s="395"/>
      <c r="FZR548" s="396"/>
      <c r="FZS548" s="397"/>
      <c r="FZT548" s="415"/>
      <c r="FZU548" s="393"/>
      <c r="FZV548" s="392"/>
      <c r="FZW548" s="395"/>
      <c r="FZX548" s="396"/>
      <c r="FZY548" s="397"/>
      <c r="FZZ548" s="415"/>
      <c r="GAA548" s="393"/>
      <c r="GAB548" s="392"/>
      <c r="GAC548" s="395"/>
      <c r="GAD548" s="396"/>
      <c r="GAE548" s="397"/>
      <c r="GAF548" s="415"/>
      <c r="GAG548" s="393"/>
      <c r="GAH548" s="392"/>
      <c r="GAI548" s="395"/>
      <c r="GAJ548" s="396"/>
      <c r="GAK548" s="397"/>
      <c r="GAL548" s="415"/>
      <c r="GAM548" s="393"/>
      <c r="GAN548" s="392"/>
      <c r="GAO548" s="395"/>
      <c r="GAP548" s="396"/>
      <c r="GAQ548" s="397"/>
      <c r="GAR548" s="415"/>
      <c r="GAS548" s="393"/>
      <c r="GAT548" s="392"/>
      <c r="GAU548" s="395"/>
      <c r="GAV548" s="396"/>
      <c r="GAW548" s="397"/>
      <c r="GAX548" s="415"/>
      <c r="GAY548" s="393"/>
      <c r="GAZ548" s="392"/>
      <c r="GBA548" s="395"/>
      <c r="GBB548" s="396"/>
      <c r="GBC548" s="397"/>
      <c r="GBD548" s="415"/>
      <c r="GBE548" s="393"/>
      <c r="GBF548" s="392"/>
      <c r="GBG548" s="395"/>
      <c r="GBH548" s="396"/>
      <c r="GBI548" s="397"/>
      <c r="GBJ548" s="415"/>
      <c r="GBK548" s="393"/>
      <c r="GBL548" s="392"/>
      <c r="GBM548" s="395"/>
      <c r="GBN548" s="396"/>
      <c r="GBO548" s="397"/>
      <c r="GBP548" s="415"/>
      <c r="GBQ548" s="393"/>
      <c r="GBR548" s="392"/>
      <c r="GBS548" s="395"/>
      <c r="GBT548" s="396"/>
      <c r="GBU548" s="397"/>
      <c r="GBV548" s="415"/>
      <c r="GBW548" s="393"/>
      <c r="GBX548" s="392"/>
      <c r="GBY548" s="395"/>
      <c r="GBZ548" s="396"/>
      <c r="GCA548" s="397"/>
      <c r="GCB548" s="415"/>
      <c r="GCC548" s="393"/>
      <c r="GCD548" s="392"/>
      <c r="GCE548" s="395"/>
      <c r="GCF548" s="396"/>
      <c r="GCG548" s="397"/>
      <c r="GCH548" s="415"/>
      <c r="GCI548" s="393"/>
      <c r="GCJ548" s="392"/>
      <c r="GCK548" s="395"/>
      <c r="GCL548" s="396"/>
      <c r="GCM548" s="397"/>
      <c r="GCN548" s="415"/>
      <c r="GCO548" s="393"/>
      <c r="GCP548" s="392"/>
      <c r="GCQ548" s="395"/>
      <c r="GCR548" s="396"/>
      <c r="GCS548" s="397"/>
      <c r="GCT548" s="415"/>
      <c r="GCU548" s="393"/>
      <c r="GCV548" s="392"/>
      <c r="GCW548" s="395"/>
      <c r="GCX548" s="396"/>
      <c r="GCY548" s="397"/>
      <c r="GCZ548" s="415"/>
      <c r="GDA548" s="393"/>
      <c r="GDB548" s="392"/>
      <c r="GDC548" s="395"/>
      <c r="GDD548" s="396"/>
      <c r="GDE548" s="397"/>
      <c r="GDF548" s="415"/>
      <c r="GDG548" s="393"/>
      <c r="GDH548" s="392"/>
      <c r="GDI548" s="395"/>
      <c r="GDJ548" s="396"/>
      <c r="GDK548" s="397"/>
      <c r="GDL548" s="415"/>
      <c r="GDM548" s="393"/>
      <c r="GDN548" s="392"/>
      <c r="GDO548" s="395"/>
      <c r="GDP548" s="396"/>
      <c r="GDQ548" s="397"/>
      <c r="GDR548" s="415"/>
      <c r="GDS548" s="393"/>
      <c r="GDT548" s="392"/>
      <c r="GDU548" s="395"/>
      <c r="GDV548" s="396"/>
      <c r="GDW548" s="397"/>
      <c r="GDX548" s="415"/>
      <c r="GDY548" s="393"/>
      <c r="GDZ548" s="392"/>
      <c r="GEA548" s="395"/>
      <c r="GEB548" s="396"/>
      <c r="GEC548" s="397"/>
      <c r="GED548" s="415"/>
      <c r="GEE548" s="393"/>
      <c r="GEF548" s="392"/>
      <c r="GEG548" s="395"/>
      <c r="GEH548" s="396"/>
      <c r="GEI548" s="397"/>
      <c r="GEJ548" s="415"/>
      <c r="GEK548" s="393"/>
      <c r="GEL548" s="392"/>
      <c r="GEM548" s="395"/>
      <c r="GEN548" s="396"/>
      <c r="GEO548" s="397"/>
      <c r="GEP548" s="415"/>
      <c r="GEQ548" s="393"/>
      <c r="GER548" s="392"/>
      <c r="GES548" s="395"/>
      <c r="GET548" s="396"/>
      <c r="GEU548" s="397"/>
      <c r="GEV548" s="415"/>
      <c r="GEW548" s="393"/>
      <c r="GEX548" s="392"/>
      <c r="GEY548" s="395"/>
      <c r="GEZ548" s="396"/>
      <c r="GFA548" s="397"/>
      <c r="GFB548" s="415"/>
      <c r="GFC548" s="393"/>
      <c r="GFD548" s="392"/>
      <c r="GFE548" s="395"/>
      <c r="GFF548" s="396"/>
      <c r="GFG548" s="397"/>
      <c r="GFH548" s="415"/>
      <c r="GFI548" s="393"/>
      <c r="GFJ548" s="392"/>
      <c r="GFK548" s="395"/>
      <c r="GFL548" s="396"/>
      <c r="GFM548" s="397"/>
      <c r="GFN548" s="415"/>
      <c r="GFO548" s="393"/>
      <c r="GFP548" s="392"/>
      <c r="GFQ548" s="395"/>
      <c r="GFR548" s="396"/>
      <c r="GFS548" s="397"/>
      <c r="GFT548" s="415"/>
      <c r="GFU548" s="393"/>
      <c r="GFV548" s="392"/>
      <c r="GFW548" s="395"/>
      <c r="GFX548" s="396"/>
      <c r="GFY548" s="397"/>
      <c r="GFZ548" s="415"/>
      <c r="GGA548" s="393"/>
      <c r="GGB548" s="392"/>
      <c r="GGC548" s="395"/>
      <c r="GGD548" s="396"/>
      <c r="GGE548" s="397"/>
      <c r="GGF548" s="415"/>
      <c r="GGG548" s="393"/>
      <c r="GGH548" s="392"/>
      <c r="GGI548" s="395"/>
      <c r="GGJ548" s="396"/>
      <c r="GGK548" s="397"/>
      <c r="GGL548" s="415"/>
      <c r="GGM548" s="393"/>
      <c r="GGN548" s="392"/>
      <c r="GGO548" s="395"/>
      <c r="GGP548" s="396"/>
      <c r="GGQ548" s="397"/>
      <c r="GGR548" s="415"/>
      <c r="GGS548" s="393"/>
      <c r="GGT548" s="392"/>
      <c r="GGU548" s="395"/>
      <c r="GGV548" s="396"/>
      <c r="GGW548" s="397"/>
      <c r="GGX548" s="415"/>
      <c r="GGY548" s="393"/>
      <c r="GGZ548" s="392"/>
      <c r="GHA548" s="395"/>
      <c r="GHB548" s="396"/>
      <c r="GHC548" s="397"/>
      <c r="GHD548" s="415"/>
      <c r="GHE548" s="393"/>
      <c r="GHF548" s="392"/>
      <c r="GHG548" s="395"/>
      <c r="GHH548" s="396"/>
      <c r="GHI548" s="397"/>
      <c r="GHJ548" s="415"/>
      <c r="GHK548" s="393"/>
      <c r="GHL548" s="392"/>
      <c r="GHM548" s="395"/>
      <c r="GHN548" s="396"/>
      <c r="GHO548" s="397"/>
      <c r="GHP548" s="415"/>
      <c r="GHQ548" s="393"/>
      <c r="GHR548" s="392"/>
      <c r="GHS548" s="395"/>
      <c r="GHT548" s="396"/>
      <c r="GHU548" s="397"/>
      <c r="GHV548" s="415"/>
      <c r="GHW548" s="393"/>
      <c r="GHX548" s="392"/>
      <c r="GHY548" s="395"/>
      <c r="GHZ548" s="396"/>
      <c r="GIA548" s="397"/>
      <c r="GIB548" s="415"/>
      <c r="GIC548" s="393"/>
      <c r="GID548" s="392"/>
      <c r="GIE548" s="395"/>
      <c r="GIF548" s="396"/>
      <c r="GIG548" s="397"/>
      <c r="GIH548" s="415"/>
      <c r="GII548" s="393"/>
      <c r="GIJ548" s="392"/>
      <c r="GIK548" s="395"/>
      <c r="GIL548" s="396"/>
      <c r="GIM548" s="397"/>
      <c r="GIN548" s="415"/>
      <c r="GIO548" s="393"/>
      <c r="GIP548" s="392"/>
      <c r="GIQ548" s="395"/>
      <c r="GIR548" s="396"/>
      <c r="GIS548" s="397"/>
      <c r="GIT548" s="415"/>
      <c r="GIU548" s="393"/>
      <c r="GIV548" s="392"/>
      <c r="GIW548" s="395"/>
      <c r="GIX548" s="396"/>
      <c r="GIY548" s="397"/>
      <c r="GIZ548" s="415"/>
      <c r="GJA548" s="393"/>
      <c r="GJB548" s="392"/>
      <c r="GJC548" s="395"/>
      <c r="GJD548" s="396"/>
      <c r="GJE548" s="397"/>
      <c r="GJF548" s="415"/>
      <c r="GJG548" s="393"/>
      <c r="GJH548" s="392"/>
      <c r="GJI548" s="395"/>
      <c r="GJJ548" s="396"/>
      <c r="GJK548" s="397"/>
      <c r="GJL548" s="415"/>
      <c r="GJM548" s="393"/>
      <c r="GJN548" s="392"/>
      <c r="GJO548" s="395"/>
      <c r="GJP548" s="396"/>
      <c r="GJQ548" s="397"/>
      <c r="GJR548" s="415"/>
      <c r="GJS548" s="393"/>
      <c r="GJT548" s="392"/>
      <c r="GJU548" s="395"/>
      <c r="GJV548" s="396"/>
      <c r="GJW548" s="397"/>
      <c r="GJX548" s="415"/>
      <c r="GJY548" s="393"/>
      <c r="GJZ548" s="392"/>
      <c r="GKA548" s="395"/>
      <c r="GKB548" s="396"/>
      <c r="GKC548" s="397"/>
      <c r="GKD548" s="415"/>
      <c r="GKE548" s="393"/>
      <c r="GKF548" s="392"/>
      <c r="GKG548" s="395"/>
      <c r="GKH548" s="396"/>
      <c r="GKI548" s="397"/>
      <c r="GKJ548" s="415"/>
      <c r="GKK548" s="393"/>
      <c r="GKL548" s="392"/>
      <c r="GKM548" s="395"/>
      <c r="GKN548" s="396"/>
      <c r="GKO548" s="397"/>
      <c r="GKP548" s="415"/>
      <c r="GKQ548" s="393"/>
      <c r="GKR548" s="392"/>
      <c r="GKS548" s="395"/>
      <c r="GKT548" s="396"/>
      <c r="GKU548" s="397"/>
      <c r="GKV548" s="415"/>
      <c r="GKW548" s="393"/>
      <c r="GKX548" s="392"/>
      <c r="GKY548" s="395"/>
      <c r="GKZ548" s="396"/>
      <c r="GLA548" s="397"/>
      <c r="GLB548" s="415"/>
      <c r="GLC548" s="393"/>
      <c r="GLD548" s="392"/>
      <c r="GLE548" s="395"/>
      <c r="GLF548" s="396"/>
      <c r="GLG548" s="397"/>
      <c r="GLH548" s="415"/>
      <c r="GLI548" s="393"/>
      <c r="GLJ548" s="392"/>
      <c r="GLK548" s="395"/>
      <c r="GLL548" s="396"/>
      <c r="GLM548" s="397"/>
      <c r="GLN548" s="415"/>
      <c r="GLO548" s="393"/>
      <c r="GLP548" s="392"/>
      <c r="GLQ548" s="395"/>
      <c r="GLR548" s="396"/>
      <c r="GLS548" s="397"/>
      <c r="GLT548" s="415"/>
      <c r="GLU548" s="393"/>
      <c r="GLV548" s="392"/>
      <c r="GLW548" s="395"/>
      <c r="GLX548" s="396"/>
      <c r="GLY548" s="397"/>
      <c r="GLZ548" s="415"/>
      <c r="GMA548" s="393"/>
      <c r="GMB548" s="392"/>
      <c r="GMC548" s="395"/>
      <c r="GMD548" s="396"/>
      <c r="GME548" s="397"/>
      <c r="GMF548" s="415"/>
      <c r="GMG548" s="393"/>
      <c r="GMH548" s="392"/>
      <c r="GMI548" s="395"/>
      <c r="GMJ548" s="396"/>
      <c r="GMK548" s="397"/>
      <c r="GML548" s="415"/>
      <c r="GMM548" s="393"/>
      <c r="GMN548" s="392"/>
      <c r="GMO548" s="395"/>
      <c r="GMP548" s="396"/>
      <c r="GMQ548" s="397"/>
      <c r="GMR548" s="415"/>
      <c r="GMS548" s="393"/>
      <c r="GMT548" s="392"/>
      <c r="GMU548" s="395"/>
      <c r="GMV548" s="396"/>
      <c r="GMW548" s="397"/>
      <c r="GMX548" s="415"/>
      <c r="GMY548" s="393"/>
      <c r="GMZ548" s="392"/>
      <c r="GNA548" s="395"/>
      <c r="GNB548" s="396"/>
      <c r="GNC548" s="397"/>
      <c r="GND548" s="415"/>
      <c r="GNE548" s="393"/>
      <c r="GNF548" s="392"/>
      <c r="GNG548" s="395"/>
      <c r="GNH548" s="396"/>
      <c r="GNI548" s="397"/>
      <c r="GNJ548" s="415"/>
      <c r="GNK548" s="393"/>
      <c r="GNL548" s="392"/>
      <c r="GNM548" s="395"/>
      <c r="GNN548" s="396"/>
      <c r="GNO548" s="397"/>
      <c r="GNP548" s="415"/>
      <c r="GNQ548" s="393"/>
      <c r="GNR548" s="392"/>
      <c r="GNS548" s="395"/>
      <c r="GNT548" s="396"/>
      <c r="GNU548" s="397"/>
      <c r="GNV548" s="415"/>
      <c r="GNW548" s="393"/>
      <c r="GNX548" s="392"/>
      <c r="GNY548" s="395"/>
      <c r="GNZ548" s="396"/>
      <c r="GOA548" s="397"/>
      <c r="GOB548" s="415"/>
      <c r="GOC548" s="393"/>
      <c r="GOD548" s="392"/>
      <c r="GOE548" s="395"/>
      <c r="GOF548" s="396"/>
      <c r="GOG548" s="397"/>
      <c r="GOH548" s="415"/>
      <c r="GOI548" s="393"/>
      <c r="GOJ548" s="392"/>
      <c r="GOK548" s="395"/>
      <c r="GOL548" s="396"/>
      <c r="GOM548" s="397"/>
      <c r="GON548" s="415"/>
      <c r="GOO548" s="393"/>
      <c r="GOP548" s="392"/>
      <c r="GOQ548" s="395"/>
      <c r="GOR548" s="396"/>
      <c r="GOS548" s="397"/>
      <c r="GOT548" s="415"/>
      <c r="GOU548" s="393"/>
      <c r="GOV548" s="392"/>
      <c r="GOW548" s="395"/>
      <c r="GOX548" s="396"/>
      <c r="GOY548" s="397"/>
      <c r="GOZ548" s="415"/>
      <c r="GPA548" s="393"/>
      <c r="GPB548" s="392"/>
      <c r="GPC548" s="395"/>
      <c r="GPD548" s="396"/>
      <c r="GPE548" s="397"/>
      <c r="GPF548" s="415"/>
      <c r="GPG548" s="393"/>
      <c r="GPH548" s="392"/>
      <c r="GPI548" s="395"/>
      <c r="GPJ548" s="396"/>
      <c r="GPK548" s="397"/>
      <c r="GPL548" s="415"/>
      <c r="GPM548" s="393"/>
      <c r="GPN548" s="392"/>
      <c r="GPO548" s="395"/>
      <c r="GPP548" s="396"/>
      <c r="GPQ548" s="397"/>
      <c r="GPR548" s="415"/>
      <c r="GPS548" s="393"/>
      <c r="GPT548" s="392"/>
      <c r="GPU548" s="395"/>
      <c r="GPV548" s="396"/>
      <c r="GPW548" s="397"/>
      <c r="GPX548" s="415"/>
      <c r="GPY548" s="393"/>
      <c r="GPZ548" s="392"/>
      <c r="GQA548" s="395"/>
      <c r="GQB548" s="396"/>
      <c r="GQC548" s="397"/>
      <c r="GQD548" s="415"/>
      <c r="GQE548" s="393"/>
      <c r="GQF548" s="392"/>
      <c r="GQG548" s="395"/>
      <c r="GQH548" s="396"/>
      <c r="GQI548" s="397"/>
      <c r="GQJ548" s="415"/>
      <c r="GQK548" s="393"/>
      <c r="GQL548" s="392"/>
      <c r="GQM548" s="395"/>
      <c r="GQN548" s="396"/>
      <c r="GQO548" s="397"/>
      <c r="GQP548" s="415"/>
      <c r="GQQ548" s="393"/>
      <c r="GQR548" s="392"/>
      <c r="GQS548" s="395"/>
      <c r="GQT548" s="396"/>
      <c r="GQU548" s="397"/>
      <c r="GQV548" s="415"/>
      <c r="GQW548" s="393"/>
      <c r="GQX548" s="392"/>
      <c r="GQY548" s="395"/>
      <c r="GQZ548" s="396"/>
      <c r="GRA548" s="397"/>
      <c r="GRB548" s="415"/>
      <c r="GRC548" s="393"/>
      <c r="GRD548" s="392"/>
      <c r="GRE548" s="395"/>
      <c r="GRF548" s="396"/>
      <c r="GRG548" s="397"/>
      <c r="GRH548" s="415"/>
      <c r="GRI548" s="393"/>
      <c r="GRJ548" s="392"/>
      <c r="GRK548" s="395"/>
      <c r="GRL548" s="396"/>
      <c r="GRM548" s="397"/>
      <c r="GRN548" s="415"/>
      <c r="GRO548" s="393"/>
      <c r="GRP548" s="392"/>
      <c r="GRQ548" s="395"/>
      <c r="GRR548" s="396"/>
      <c r="GRS548" s="397"/>
      <c r="GRT548" s="415"/>
      <c r="GRU548" s="393"/>
      <c r="GRV548" s="392"/>
      <c r="GRW548" s="395"/>
      <c r="GRX548" s="396"/>
      <c r="GRY548" s="397"/>
      <c r="GRZ548" s="415"/>
      <c r="GSA548" s="393"/>
      <c r="GSB548" s="392"/>
      <c r="GSC548" s="395"/>
      <c r="GSD548" s="396"/>
      <c r="GSE548" s="397"/>
      <c r="GSF548" s="415"/>
      <c r="GSG548" s="393"/>
      <c r="GSH548" s="392"/>
      <c r="GSI548" s="395"/>
      <c r="GSJ548" s="396"/>
      <c r="GSK548" s="397"/>
      <c r="GSL548" s="415"/>
      <c r="GSM548" s="393"/>
      <c r="GSN548" s="392"/>
      <c r="GSO548" s="395"/>
      <c r="GSP548" s="396"/>
      <c r="GSQ548" s="397"/>
      <c r="GSR548" s="415"/>
      <c r="GSS548" s="393"/>
      <c r="GST548" s="392"/>
      <c r="GSU548" s="395"/>
      <c r="GSV548" s="396"/>
      <c r="GSW548" s="397"/>
      <c r="GSX548" s="415"/>
      <c r="GSY548" s="393"/>
      <c r="GSZ548" s="392"/>
      <c r="GTA548" s="395"/>
      <c r="GTB548" s="396"/>
      <c r="GTC548" s="397"/>
      <c r="GTD548" s="415"/>
      <c r="GTE548" s="393"/>
      <c r="GTF548" s="392"/>
      <c r="GTG548" s="395"/>
      <c r="GTH548" s="396"/>
      <c r="GTI548" s="397"/>
      <c r="GTJ548" s="415"/>
      <c r="GTK548" s="393"/>
      <c r="GTL548" s="392"/>
      <c r="GTM548" s="395"/>
      <c r="GTN548" s="396"/>
      <c r="GTO548" s="397"/>
      <c r="GTP548" s="415"/>
      <c r="GTQ548" s="393"/>
      <c r="GTR548" s="392"/>
      <c r="GTS548" s="395"/>
      <c r="GTT548" s="396"/>
      <c r="GTU548" s="397"/>
      <c r="GTV548" s="415"/>
      <c r="GTW548" s="393"/>
      <c r="GTX548" s="392"/>
      <c r="GTY548" s="395"/>
      <c r="GTZ548" s="396"/>
      <c r="GUA548" s="397"/>
      <c r="GUB548" s="415"/>
      <c r="GUC548" s="393"/>
      <c r="GUD548" s="392"/>
      <c r="GUE548" s="395"/>
      <c r="GUF548" s="396"/>
      <c r="GUG548" s="397"/>
      <c r="GUH548" s="415"/>
      <c r="GUI548" s="393"/>
      <c r="GUJ548" s="392"/>
      <c r="GUK548" s="395"/>
      <c r="GUL548" s="396"/>
      <c r="GUM548" s="397"/>
      <c r="GUN548" s="415"/>
      <c r="GUO548" s="393"/>
      <c r="GUP548" s="392"/>
      <c r="GUQ548" s="395"/>
      <c r="GUR548" s="396"/>
      <c r="GUS548" s="397"/>
      <c r="GUT548" s="415"/>
      <c r="GUU548" s="393"/>
      <c r="GUV548" s="392"/>
      <c r="GUW548" s="395"/>
      <c r="GUX548" s="396"/>
      <c r="GUY548" s="397"/>
      <c r="GUZ548" s="415"/>
      <c r="GVA548" s="393"/>
      <c r="GVB548" s="392"/>
      <c r="GVC548" s="395"/>
      <c r="GVD548" s="396"/>
      <c r="GVE548" s="397"/>
      <c r="GVF548" s="415"/>
      <c r="GVG548" s="393"/>
      <c r="GVH548" s="392"/>
      <c r="GVI548" s="395"/>
      <c r="GVJ548" s="396"/>
      <c r="GVK548" s="397"/>
      <c r="GVL548" s="415"/>
      <c r="GVM548" s="393"/>
      <c r="GVN548" s="392"/>
      <c r="GVO548" s="395"/>
      <c r="GVP548" s="396"/>
      <c r="GVQ548" s="397"/>
      <c r="GVR548" s="415"/>
      <c r="GVS548" s="393"/>
      <c r="GVT548" s="392"/>
      <c r="GVU548" s="395"/>
      <c r="GVV548" s="396"/>
      <c r="GVW548" s="397"/>
      <c r="GVX548" s="415"/>
      <c r="GVY548" s="393"/>
      <c r="GVZ548" s="392"/>
      <c r="GWA548" s="395"/>
      <c r="GWB548" s="396"/>
      <c r="GWC548" s="397"/>
      <c r="GWD548" s="415"/>
      <c r="GWE548" s="393"/>
      <c r="GWF548" s="392"/>
      <c r="GWG548" s="395"/>
      <c r="GWH548" s="396"/>
      <c r="GWI548" s="397"/>
      <c r="GWJ548" s="415"/>
      <c r="GWK548" s="393"/>
      <c r="GWL548" s="392"/>
      <c r="GWM548" s="395"/>
      <c r="GWN548" s="396"/>
      <c r="GWO548" s="397"/>
      <c r="GWP548" s="415"/>
      <c r="GWQ548" s="393"/>
      <c r="GWR548" s="392"/>
      <c r="GWS548" s="395"/>
      <c r="GWT548" s="396"/>
      <c r="GWU548" s="397"/>
      <c r="GWV548" s="415"/>
      <c r="GWW548" s="393"/>
      <c r="GWX548" s="392"/>
      <c r="GWY548" s="395"/>
      <c r="GWZ548" s="396"/>
      <c r="GXA548" s="397"/>
      <c r="GXB548" s="415"/>
      <c r="GXC548" s="393"/>
      <c r="GXD548" s="392"/>
      <c r="GXE548" s="395"/>
      <c r="GXF548" s="396"/>
      <c r="GXG548" s="397"/>
      <c r="GXH548" s="415"/>
      <c r="GXI548" s="393"/>
      <c r="GXJ548" s="392"/>
      <c r="GXK548" s="395"/>
      <c r="GXL548" s="396"/>
      <c r="GXM548" s="397"/>
      <c r="GXN548" s="415"/>
      <c r="GXO548" s="393"/>
      <c r="GXP548" s="392"/>
      <c r="GXQ548" s="395"/>
      <c r="GXR548" s="396"/>
      <c r="GXS548" s="397"/>
      <c r="GXT548" s="415"/>
      <c r="GXU548" s="393"/>
      <c r="GXV548" s="392"/>
      <c r="GXW548" s="395"/>
      <c r="GXX548" s="396"/>
      <c r="GXY548" s="397"/>
      <c r="GXZ548" s="415"/>
      <c r="GYA548" s="393"/>
      <c r="GYB548" s="392"/>
      <c r="GYC548" s="395"/>
      <c r="GYD548" s="396"/>
      <c r="GYE548" s="397"/>
      <c r="GYF548" s="415"/>
      <c r="GYG548" s="393"/>
      <c r="GYH548" s="392"/>
      <c r="GYI548" s="395"/>
      <c r="GYJ548" s="396"/>
      <c r="GYK548" s="397"/>
      <c r="GYL548" s="415"/>
      <c r="GYM548" s="393"/>
      <c r="GYN548" s="392"/>
      <c r="GYO548" s="395"/>
      <c r="GYP548" s="396"/>
      <c r="GYQ548" s="397"/>
      <c r="GYR548" s="415"/>
      <c r="GYS548" s="393"/>
      <c r="GYT548" s="392"/>
      <c r="GYU548" s="395"/>
      <c r="GYV548" s="396"/>
      <c r="GYW548" s="397"/>
      <c r="GYX548" s="415"/>
      <c r="GYY548" s="393"/>
      <c r="GYZ548" s="392"/>
      <c r="GZA548" s="395"/>
      <c r="GZB548" s="396"/>
      <c r="GZC548" s="397"/>
      <c r="GZD548" s="415"/>
      <c r="GZE548" s="393"/>
      <c r="GZF548" s="392"/>
      <c r="GZG548" s="395"/>
      <c r="GZH548" s="396"/>
      <c r="GZI548" s="397"/>
      <c r="GZJ548" s="415"/>
      <c r="GZK548" s="393"/>
      <c r="GZL548" s="392"/>
      <c r="GZM548" s="395"/>
      <c r="GZN548" s="396"/>
      <c r="GZO548" s="397"/>
      <c r="GZP548" s="415"/>
      <c r="GZQ548" s="393"/>
      <c r="GZR548" s="392"/>
      <c r="GZS548" s="395"/>
      <c r="GZT548" s="396"/>
      <c r="GZU548" s="397"/>
      <c r="GZV548" s="415"/>
      <c r="GZW548" s="393"/>
      <c r="GZX548" s="392"/>
      <c r="GZY548" s="395"/>
      <c r="GZZ548" s="396"/>
      <c r="HAA548" s="397"/>
      <c r="HAB548" s="415"/>
      <c r="HAC548" s="393"/>
      <c r="HAD548" s="392"/>
      <c r="HAE548" s="395"/>
      <c r="HAF548" s="396"/>
      <c r="HAG548" s="397"/>
      <c r="HAH548" s="415"/>
      <c r="HAI548" s="393"/>
      <c r="HAJ548" s="392"/>
      <c r="HAK548" s="395"/>
      <c r="HAL548" s="396"/>
      <c r="HAM548" s="397"/>
      <c r="HAN548" s="415"/>
      <c r="HAO548" s="393"/>
      <c r="HAP548" s="392"/>
      <c r="HAQ548" s="395"/>
      <c r="HAR548" s="396"/>
      <c r="HAS548" s="397"/>
      <c r="HAT548" s="415"/>
      <c r="HAU548" s="393"/>
      <c r="HAV548" s="392"/>
      <c r="HAW548" s="395"/>
      <c r="HAX548" s="396"/>
      <c r="HAY548" s="397"/>
      <c r="HAZ548" s="415"/>
      <c r="HBA548" s="393"/>
      <c r="HBB548" s="392"/>
      <c r="HBC548" s="395"/>
      <c r="HBD548" s="396"/>
      <c r="HBE548" s="397"/>
      <c r="HBF548" s="415"/>
      <c r="HBG548" s="393"/>
      <c r="HBH548" s="392"/>
      <c r="HBI548" s="395"/>
      <c r="HBJ548" s="396"/>
      <c r="HBK548" s="397"/>
      <c r="HBL548" s="415"/>
      <c r="HBM548" s="393"/>
      <c r="HBN548" s="392"/>
      <c r="HBO548" s="395"/>
      <c r="HBP548" s="396"/>
      <c r="HBQ548" s="397"/>
      <c r="HBR548" s="415"/>
      <c r="HBS548" s="393"/>
      <c r="HBT548" s="392"/>
      <c r="HBU548" s="395"/>
      <c r="HBV548" s="396"/>
      <c r="HBW548" s="397"/>
      <c r="HBX548" s="415"/>
      <c r="HBY548" s="393"/>
      <c r="HBZ548" s="392"/>
      <c r="HCA548" s="395"/>
      <c r="HCB548" s="396"/>
      <c r="HCC548" s="397"/>
      <c r="HCD548" s="415"/>
      <c r="HCE548" s="393"/>
      <c r="HCF548" s="392"/>
      <c r="HCG548" s="395"/>
      <c r="HCH548" s="396"/>
      <c r="HCI548" s="397"/>
      <c r="HCJ548" s="415"/>
      <c r="HCK548" s="393"/>
      <c r="HCL548" s="392"/>
      <c r="HCM548" s="395"/>
      <c r="HCN548" s="396"/>
      <c r="HCO548" s="397"/>
      <c r="HCP548" s="415"/>
      <c r="HCQ548" s="393"/>
      <c r="HCR548" s="392"/>
      <c r="HCS548" s="395"/>
      <c r="HCT548" s="396"/>
      <c r="HCU548" s="397"/>
      <c r="HCV548" s="415"/>
      <c r="HCW548" s="393"/>
      <c r="HCX548" s="392"/>
      <c r="HCY548" s="395"/>
      <c r="HCZ548" s="396"/>
      <c r="HDA548" s="397"/>
      <c r="HDB548" s="415"/>
      <c r="HDC548" s="393"/>
      <c r="HDD548" s="392"/>
      <c r="HDE548" s="395"/>
      <c r="HDF548" s="396"/>
      <c r="HDG548" s="397"/>
      <c r="HDH548" s="415"/>
      <c r="HDI548" s="393"/>
      <c r="HDJ548" s="392"/>
      <c r="HDK548" s="395"/>
      <c r="HDL548" s="396"/>
      <c r="HDM548" s="397"/>
      <c r="HDN548" s="415"/>
      <c r="HDO548" s="393"/>
      <c r="HDP548" s="392"/>
      <c r="HDQ548" s="395"/>
      <c r="HDR548" s="396"/>
      <c r="HDS548" s="397"/>
      <c r="HDT548" s="415"/>
      <c r="HDU548" s="393"/>
      <c r="HDV548" s="392"/>
      <c r="HDW548" s="395"/>
      <c r="HDX548" s="396"/>
      <c r="HDY548" s="397"/>
      <c r="HDZ548" s="415"/>
      <c r="HEA548" s="393"/>
      <c r="HEB548" s="392"/>
      <c r="HEC548" s="395"/>
      <c r="HED548" s="396"/>
      <c r="HEE548" s="397"/>
      <c r="HEF548" s="415"/>
      <c r="HEG548" s="393"/>
      <c r="HEH548" s="392"/>
      <c r="HEI548" s="395"/>
      <c r="HEJ548" s="396"/>
      <c r="HEK548" s="397"/>
      <c r="HEL548" s="415"/>
      <c r="HEM548" s="393"/>
      <c r="HEN548" s="392"/>
      <c r="HEO548" s="395"/>
      <c r="HEP548" s="396"/>
      <c r="HEQ548" s="397"/>
      <c r="HER548" s="415"/>
      <c r="HES548" s="393"/>
      <c r="HET548" s="392"/>
      <c r="HEU548" s="395"/>
      <c r="HEV548" s="396"/>
      <c r="HEW548" s="397"/>
      <c r="HEX548" s="415"/>
      <c r="HEY548" s="393"/>
      <c r="HEZ548" s="392"/>
      <c r="HFA548" s="395"/>
      <c r="HFB548" s="396"/>
      <c r="HFC548" s="397"/>
      <c r="HFD548" s="415"/>
      <c r="HFE548" s="393"/>
      <c r="HFF548" s="392"/>
      <c r="HFG548" s="395"/>
      <c r="HFH548" s="396"/>
      <c r="HFI548" s="397"/>
      <c r="HFJ548" s="415"/>
      <c r="HFK548" s="393"/>
      <c r="HFL548" s="392"/>
      <c r="HFM548" s="395"/>
      <c r="HFN548" s="396"/>
      <c r="HFO548" s="397"/>
      <c r="HFP548" s="415"/>
      <c r="HFQ548" s="393"/>
      <c r="HFR548" s="392"/>
      <c r="HFS548" s="395"/>
      <c r="HFT548" s="396"/>
      <c r="HFU548" s="397"/>
      <c r="HFV548" s="415"/>
      <c r="HFW548" s="393"/>
      <c r="HFX548" s="392"/>
      <c r="HFY548" s="395"/>
      <c r="HFZ548" s="396"/>
      <c r="HGA548" s="397"/>
      <c r="HGB548" s="415"/>
      <c r="HGC548" s="393"/>
      <c r="HGD548" s="392"/>
      <c r="HGE548" s="395"/>
      <c r="HGF548" s="396"/>
      <c r="HGG548" s="397"/>
      <c r="HGH548" s="415"/>
      <c r="HGI548" s="393"/>
      <c r="HGJ548" s="392"/>
      <c r="HGK548" s="395"/>
      <c r="HGL548" s="396"/>
      <c r="HGM548" s="397"/>
      <c r="HGN548" s="415"/>
      <c r="HGO548" s="393"/>
      <c r="HGP548" s="392"/>
      <c r="HGQ548" s="395"/>
      <c r="HGR548" s="396"/>
      <c r="HGS548" s="397"/>
      <c r="HGT548" s="415"/>
      <c r="HGU548" s="393"/>
      <c r="HGV548" s="392"/>
      <c r="HGW548" s="395"/>
      <c r="HGX548" s="396"/>
      <c r="HGY548" s="397"/>
      <c r="HGZ548" s="415"/>
      <c r="HHA548" s="393"/>
      <c r="HHB548" s="392"/>
      <c r="HHC548" s="395"/>
      <c r="HHD548" s="396"/>
      <c r="HHE548" s="397"/>
      <c r="HHF548" s="415"/>
      <c r="HHG548" s="393"/>
      <c r="HHH548" s="392"/>
      <c r="HHI548" s="395"/>
      <c r="HHJ548" s="396"/>
      <c r="HHK548" s="397"/>
      <c r="HHL548" s="415"/>
      <c r="HHM548" s="393"/>
      <c r="HHN548" s="392"/>
      <c r="HHO548" s="395"/>
      <c r="HHP548" s="396"/>
      <c r="HHQ548" s="397"/>
      <c r="HHR548" s="415"/>
      <c r="HHS548" s="393"/>
      <c r="HHT548" s="392"/>
      <c r="HHU548" s="395"/>
      <c r="HHV548" s="396"/>
      <c r="HHW548" s="397"/>
      <c r="HHX548" s="415"/>
      <c r="HHY548" s="393"/>
      <c r="HHZ548" s="392"/>
      <c r="HIA548" s="395"/>
      <c r="HIB548" s="396"/>
      <c r="HIC548" s="397"/>
      <c r="HID548" s="415"/>
      <c r="HIE548" s="393"/>
      <c r="HIF548" s="392"/>
      <c r="HIG548" s="395"/>
      <c r="HIH548" s="396"/>
      <c r="HII548" s="397"/>
      <c r="HIJ548" s="415"/>
      <c r="HIK548" s="393"/>
      <c r="HIL548" s="392"/>
      <c r="HIM548" s="395"/>
      <c r="HIN548" s="396"/>
      <c r="HIO548" s="397"/>
      <c r="HIP548" s="415"/>
      <c r="HIQ548" s="393"/>
      <c r="HIR548" s="392"/>
      <c r="HIS548" s="395"/>
      <c r="HIT548" s="396"/>
      <c r="HIU548" s="397"/>
      <c r="HIV548" s="415"/>
      <c r="HIW548" s="393"/>
      <c r="HIX548" s="392"/>
      <c r="HIY548" s="395"/>
      <c r="HIZ548" s="396"/>
      <c r="HJA548" s="397"/>
      <c r="HJB548" s="415"/>
      <c r="HJC548" s="393"/>
      <c r="HJD548" s="392"/>
      <c r="HJE548" s="395"/>
      <c r="HJF548" s="396"/>
      <c r="HJG548" s="397"/>
      <c r="HJH548" s="415"/>
      <c r="HJI548" s="393"/>
      <c r="HJJ548" s="392"/>
      <c r="HJK548" s="395"/>
      <c r="HJL548" s="396"/>
      <c r="HJM548" s="397"/>
      <c r="HJN548" s="415"/>
      <c r="HJO548" s="393"/>
      <c r="HJP548" s="392"/>
      <c r="HJQ548" s="395"/>
      <c r="HJR548" s="396"/>
      <c r="HJS548" s="397"/>
      <c r="HJT548" s="415"/>
      <c r="HJU548" s="393"/>
      <c r="HJV548" s="392"/>
      <c r="HJW548" s="395"/>
      <c r="HJX548" s="396"/>
      <c r="HJY548" s="397"/>
      <c r="HJZ548" s="415"/>
      <c r="HKA548" s="393"/>
      <c r="HKB548" s="392"/>
      <c r="HKC548" s="395"/>
      <c r="HKD548" s="396"/>
      <c r="HKE548" s="397"/>
      <c r="HKF548" s="415"/>
      <c r="HKG548" s="393"/>
      <c r="HKH548" s="392"/>
      <c r="HKI548" s="395"/>
      <c r="HKJ548" s="396"/>
      <c r="HKK548" s="397"/>
      <c r="HKL548" s="415"/>
      <c r="HKM548" s="393"/>
      <c r="HKN548" s="392"/>
      <c r="HKO548" s="395"/>
      <c r="HKP548" s="396"/>
      <c r="HKQ548" s="397"/>
      <c r="HKR548" s="415"/>
      <c r="HKS548" s="393"/>
      <c r="HKT548" s="392"/>
      <c r="HKU548" s="395"/>
      <c r="HKV548" s="396"/>
      <c r="HKW548" s="397"/>
      <c r="HKX548" s="415"/>
      <c r="HKY548" s="393"/>
      <c r="HKZ548" s="392"/>
      <c r="HLA548" s="395"/>
      <c r="HLB548" s="396"/>
      <c r="HLC548" s="397"/>
      <c r="HLD548" s="415"/>
      <c r="HLE548" s="393"/>
      <c r="HLF548" s="392"/>
      <c r="HLG548" s="395"/>
      <c r="HLH548" s="396"/>
      <c r="HLI548" s="397"/>
      <c r="HLJ548" s="415"/>
      <c r="HLK548" s="393"/>
      <c r="HLL548" s="392"/>
      <c r="HLM548" s="395"/>
      <c r="HLN548" s="396"/>
      <c r="HLO548" s="397"/>
      <c r="HLP548" s="415"/>
      <c r="HLQ548" s="393"/>
      <c r="HLR548" s="392"/>
      <c r="HLS548" s="395"/>
      <c r="HLT548" s="396"/>
      <c r="HLU548" s="397"/>
      <c r="HLV548" s="415"/>
      <c r="HLW548" s="393"/>
      <c r="HLX548" s="392"/>
      <c r="HLY548" s="395"/>
      <c r="HLZ548" s="396"/>
      <c r="HMA548" s="397"/>
      <c r="HMB548" s="415"/>
      <c r="HMC548" s="393"/>
      <c r="HMD548" s="392"/>
      <c r="HME548" s="395"/>
      <c r="HMF548" s="396"/>
      <c r="HMG548" s="397"/>
      <c r="HMH548" s="415"/>
      <c r="HMI548" s="393"/>
      <c r="HMJ548" s="392"/>
      <c r="HMK548" s="395"/>
      <c r="HML548" s="396"/>
      <c r="HMM548" s="397"/>
      <c r="HMN548" s="415"/>
      <c r="HMO548" s="393"/>
      <c r="HMP548" s="392"/>
      <c r="HMQ548" s="395"/>
      <c r="HMR548" s="396"/>
      <c r="HMS548" s="397"/>
      <c r="HMT548" s="415"/>
      <c r="HMU548" s="393"/>
      <c r="HMV548" s="392"/>
      <c r="HMW548" s="395"/>
      <c r="HMX548" s="396"/>
      <c r="HMY548" s="397"/>
      <c r="HMZ548" s="415"/>
      <c r="HNA548" s="393"/>
      <c r="HNB548" s="392"/>
      <c r="HNC548" s="395"/>
      <c r="HND548" s="396"/>
      <c r="HNE548" s="397"/>
      <c r="HNF548" s="415"/>
      <c r="HNG548" s="393"/>
      <c r="HNH548" s="392"/>
      <c r="HNI548" s="395"/>
      <c r="HNJ548" s="396"/>
      <c r="HNK548" s="397"/>
      <c r="HNL548" s="415"/>
      <c r="HNM548" s="393"/>
      <c r="HNN548" s="392"/>
      <c r="HNO548" s="395"/>
      <c r="HNP548" s="396"/>
      <c r="HNQ548" s="397"/>
      <c r="HNR548" s="415"/>
      <c r="HNS548" s="393"/>
      <c r="HNT548" s="392"/>
      <c r="HNU548" s="395"/>
      <c r="HNV548" s="396"/>
      <c r="HNW548" s="397"/>
      <c r="HNX548" s="415"/>
      <c r="HNY548" s="393"/>
      <c r="HNZ548" s="392"/>
      <c r="HOA548" s="395"/>
      <c r="HOB548" s="396"/>
      <c r="HOC548" s="397"/>
      <c r="HOD548" s="415"/>
      <c r="HOE548" s="393"/>
      <c r="HOF548" s="392"/>
      <c r="HOG548" s="395"/>
      <c r="HOH548" s="396"/>
      <c r="HOI548" s="397"/>
      <c r="HOJ548" s="415"/>
      <c r="HOK548" s="393"/>
      <c r="HOL548" s="392"/>
      <c r="HOM548" s="395"/>
      <c r="HON548" s="396"/>
      <c r="HOO548" s="397"/>
      <c r="HOP548" s="415"/>
      <c r="HOQ548" s="393"/>
      <c r="HOR548" s="392"/>
      <c r="HOS548" s="395"/>
      <c r="HOT548" s="396"/>
      <c r="HOU548" s="397"/>
      <c r="HOV548" s="415"/>
      <c r="HOW548" s="393"/>
      <c r="HOX548" s="392"/>
      <c r="HOY548" s="395"/>
      <c r="HOZ548" s="396"/>
      <c r="HPA548" s="397"/>
      <c r="HPB548" s="415"/>
      <c r="HPC548" s="393"/>
      <c r="HPD548" s="392"/>
      <c r="HPE548" s="395"/>
      <c r="HPF548" s="396"/>
      <c r="HPG548" s="397"/>
      <c r="HPH548" s="415"/>
      <c r="HPI548" s="393"/>
      <c r="HPJ548" s="392"/>
      <c r="HPK548" s="395"/>
      <c r="HPL548" s="396"/>
      <c r="HPM548" s="397"/>
      <c r="HPN548" s="415"/>
      <c r="HPO548" s="393"/>
      <c r="HPP548" s="392"/>
      <c r="HPQ548" s="395"/>
      <c r="HPR548" s="396"/>
      <c r="HPS548" s="397"/>
      <c r="HPT548" s="415"/>
      <c r="HPU548" s="393"/>
      <c r="HPV548" s="392"/>
      <c r="HPW548" s="395"/>
      <c r="HPX548" s="396"/>
      <c r="HPY548" s="397"/>
      <c r="HPZ548" s="415"/>
      <c r="HQA548" s="393"/>
      <c r="HQB548" s="392"/>
      <c r="HQC548" s="395"/>
      <c r="HQD548" s="396"/>
      <c r="HQE548" s="397"/>
      <c r="HQF548" s="415"/>
      <c r="HQG548" s="393"/>
      <c r="HQH548" s="392"/>
      <c r="HQI548" s="395"/>
      <c r="HQJ548" s="396"/>
      <c r="HQK548" s="397"/>
      <c r="HQL548" s="415"/>
      <c r="HQM548" s="393"/>
      <c r="HQN548" s="392"/>
      <c r="HQO548" s="395"/>
      <c r="HQP548" s="396"/>
      <c r="HQQ548" s="397"/>
      <c r="HQR548" s="415"/>
      <c r="HQS548" s="393"/>
      <c r="HQT548" s="392"/>
      <c r="HQU548" s="395"/>
      <c r="HQV548" s="396"/>
      <c r="HQW548" s="397"/>
      <c r="HQX548" s="415"/>
      <c r="HQY548" s="393"/>
      <c r="HQZ548" s="392"/>
      <c r="HRA548" s="395"/>
      <c r="HRB548" s="396"/>
      <c r="HRC548" s="397"/>
      <c r="HRD548" s="415"/>
      <c r="HRE548" s="393"/>
      <c r="HRF548" s="392"/>
      <c r="HRG548" s="395"/>
      <c r="HRH548" s="396"/>
      <c r="HRI548" s="397"/>
      <c r="HRJ548" s="415"/>
      <c r="HRK548" s="393"/>
      <c r="HRL548" s="392"/>
      <c r="HRM548" s="395"/>
      <c r="HRN548" s="396"/>
      <c r="HRO548" s="397"/>
      <c r="HRP548" s="415"/>
      <c r="HRQ548" s="393"/>
      <c r="HRR548" s="392"/>
      <c r="HRS548" s="395"/>
      <c r="HRT548" s="396"/>
      <c r="HRU548" s="397"/>
      <c r="HRV548" s="415"/>
      <c r="HRW548" s="393"/>
      <c r="HRX548" s="392"/>
      <c r="HRY548" s="395"/>
      <c r="HRZ548" s="396"/>
      <c r="HSA548" s="397"/>
      <c r="HSB548" s="415"/>
      <c r="HSC548" s="393"/>
      <c r="HSD548" s="392"/>
      <c r="HSE548" s="395"/>
      <c r="HSF548" s="396"/>
      <c r="HSG548" s="397"/>
      <c r="HSH548" s="415"/>
      <c r="HSI548" s="393"/>
      <c r="HSJ548" s="392"/>
      <c r="HSK548" s="395"/>
      <c r="HSL548" s="396"/>
      <c r="HSM548" s="397"/>
      <c r="HSN548" s="415"/>
      <c r="HSO548" s="393"/>
      <c r="HSP548" s="392"/>
      <c r="HSQ548" s="395"/>
      <c r="HSR548" s="396"/>
      <c r="HSS548" s="397"/>
      <c r="HST548" s="415"/>
      <c r="HSU548" s="393"/>
      <c r="HSV548" s="392"/>
      <c r="HSW548" s="395"/>
      <c r="HSX548" s="396"/>
      <c r="HSY548" s="397"/>
      <c r="HSZ548" s="415"/>
      <c r="HTA548" s="393"/>
      <c r="HTB548" s="392"/>
      <c r="HTC548" s="395"/>
      <c r="HTD548" s="396"/>
      <c r="HTE548" s="397"/>
      <c r="HTF548" s="415"/>
      <c r="HTG548" s="393"/>
      <c r="HTH548" s="392"/>
      <c r="HTI548" s="395"/>
      <c r="HTJ548" s="396"/>
      <c r="HTK548" s="397"/>
      <c r="HTL548" s="415"/>
      <c r="HTM548" s="393"/>
      <c r="HTN548" s="392"/>
      <c r="HTO548" s="395"/>
      <c r="HTP548" s="396"/>
      <c r="HTQ548" s="397"/>
      <c r="HTR548" s="415"/>
      <c r="HTS548" s="393"/>
      <c r="HTT548" s="392"/>
      <c r="HTU548" s="395"/>
      <c r="HTV548" s="396"/>
      <c r="HTW548" s="397"/>
      <c r="HTX548" s="415"/>
      <c r="HTY548" s="393"/>
      <c r="HTZ548" s="392"/>
      <c r="HUA548" s="395"/>
      <c r="HUB548" s="396"/>
      <c r="HUC548" s="397"/>
      <c r="HUD548" s="415"/>
      <c r="HUE548" s="393"/>
      <c r="HUF548" s="392"/>
      <c r="HUG548" s="395"/>
      <c r="HUH548" s="396"/>
      <c r="HUI548" s="397"/>
      <c r="HUJ548" s="415"/>
      <c r="HUK548" s="393"/>
      <c r="HUL548" s="392"/>
      <c r="HUM548" s="395"/>
      <c r="HUN548" s="396"/>
      <c r="HUO548" s="397"/>
      <c r="HUP548" s="415"/>
      <c r="HUQ548" s="393"/>
      <c r="HUR548" s="392"/>
      <c r="HUS548" s="395"/>
      <c r="HUT548" s="396"/>
      <c r="HUU548" s="397"/>
      <c r="HUV548" s="415"/>
      <c r="HUW548" s="393"/>
      <c r="HUX548" s="392"/>
      <c r="HUY548" s="395"/>
      <c r="HUZ548" s="396"/>
      <c r="HVA548" s="397"/>
      <c r="HVB548" s="415"/>
      <c r="HVC548" s="393"/>
      <c r="HVD548" s="392"/>
      <c r="HVE548" s="395"/>
      <c r="HVF548" s="396"/>
      <c r="HVG548" s="397"/>
      <c r="HVH548" s="415"/>
      <c r="HVI548" s="393"/>
      <c r="HVJ548" s="392"/>
      <c r="HVK548" s="395"/>
      <c r="HVL548" s="396"/>
      <c r="HVM548" s="397"/>
      <c r="HVN548" s="415"/>
      <c r="HVO548" s="393"/>
      <c r="HVP548" s="392"/>
      <c r="HVQ548" s="395"/>
      <c r="HVR548" s="396"/>
      <c r="HVS548" s="397"/>
      <c r="HVT548" s="415"/>
      <c r="HVU548" s="393"/>
      <c r="HVV548" s="392"/>
      <c r="HVW548" s="395"/>
      <c r="HVX548" s="396"/>
      <c r="HVY548" s="397"/>
      <c r="HVZ548" s="415"/>
      <c r="HWA548" s="393"/>
      <c r="HWB548" s="392"/>
      <c r="HWC548" s="395"/>
      <c r="HWD548" s="396"/>
      <c r="HWE548" s="397"/>
      <c r="HWF548" s="415"/>
      <c r="HWG548" s="393"/>
      <c r="HWH548" s="392"/>
      <c r="HWI548" s="395"/>
      <c r="HWJ548" s="396"/>
      <c r="HWK548" s="397"/>
      <c r="HWL548" s="415"/>
      <c r="HWM548" s="393"/>
      <c r="HWN548" s="392"/>
      <c r="HWO548" s="395"/>
      <c r="HWP548" s="396"/>
      <c r="HWQ548" s="397"/>
      <c r="HWR548" s="415"/>
      <c r="HWS548" s="393"/>
      <c r="HWT548" s="392"/>
      <c r="HWU548" s="395"/>
      <c r="HWV548" s="396"/>
      <c r="HWW548" s="397"/>
      <c r="HWX548" s="415"/>
      <c r="HWY548" s="393"/>
      <c r="HWZ548" s="392"/>
      <c r="HXA548" s="395"/>
      <c r="HXB548" s="396"/>
      <c r="HXC548" s="397"/>
      <c r="HXD548" s="415"/>
      <c r="HXE548" s="393"/>
      <c r="HXF548" s="392"/>
      <c r="HXG548" s="395"/>
      <c r="HXH548" s="396"/>
      <c r="HXI548" s="397"/>
      <c r="HXJ548" s="415"/>
      <c r="HXK548" s="393"/>
      <c r="HXL548" s="392"/>
      <c r="HXM548" s="395"/>
      <c r="HXN548" s="396"/>
      <c r="HXO548" s="397"/>
      <c r="HXP548" s="415"/>
      <c r="HXQ548" s="393"/>
      <c r="HXR548" s="392"/>
      <c r="HXS548" s="395"/>
      <c r="HXT548" s="396"/>
      <c r="HXU548" s="397"/>
      <c r="HXV548" s="415"/>
      <c r="HXW548" s="393"/>
      <c r="HXX548" s="392"/>
      <c r="HXY548" s="395"/>
      <c r="HXZ548" s="396"/>
      <c r="HYA548" s="397"/>
      <c r="HYB548" s="415"/>
      <c r="HYC548" s="393"/>
      <c r="HYD548" s="392"/>
      <c r="HYE548" s="395"/>
      <c r="HYF548" s="396"/>
      <c r="HYG548" s="397"/>
      <c r="HYH548" s="415"/>
      <c r="HYI548" s="393"/>
      <c r="HYJ548" s="392"/>
      <c r="HYK548" s="395"/>
      <c r="HYL548" s="396"/>
      <c r="HYM548" s="397"/>
      <c r="HYN548" s="415"/>
      <c r="HYO548" s="393"/>
      <c r="HYP548" s="392"/>
      <c r="HYQ548" s="395"/>
      <c r="HYR548" s="396"/>
      <c r="HYS548" s="397"/>
      <c r="HYT548" s="415"/>
      <c r="HYU548" s="393"/>
      <c r="HYV548" s="392"/>
      <c r="HYW548" s="395"/>
      <c r="HYX548" s="396"/>
      <c r="HYY548" s="397"/>
      <c r="HYZ548" s="415"/>
      <c r="HZA548" s="393"/>
      <c r="HZB548" s="392"/>
      <c r="HZC548" s="395"/>
      <c r="HZD548" s="396"/>
      <c r="HZE548" s="397"/>
      <c r="HZF548" s="415"/>
      <c r="HZG548" s="393"/>
      <c r="HZH548" s="392"/>
      <c r="HZI548" s="395"/>
      <c r="HZJ548" s="396"/>
      <c r="HZK548" s="397"/>
      <c r="HZL548" s="415"/>
      <c r="HZM548" s="393"/>
      <c r="HZN548" s="392"/>
      <c r="HZO548" s="395"/>
      <c r="HZP548" s="396"/>
      <c r="HZQ548" s="397"/>
      <c r="HZR548" s="415"/>
      <c r="HZS548" s="393"/>
      <c r="HZT548" s="392"/>
      <c r="HZU548" s="395"/>
      <c r="HZV548" s="396"/>
      <c r="HZW548" s="397"/>
      <c r="HZX548" s="415"/>
      <c r="HZY548" s="393"/>
      <c r="HZZ548" s="392"/>
      <c r="IAA548" s="395"/>
      <c r="IAB548" s="396"/>
      <c r="IAC548" s="397"/>
      <c r="IAD548" s="415"/>
      <c r="IAE548" s="393"/>
      <c r="IAF548" s="392"/>
      <c r="IAG548" s="395"/>
      <c r="IAH548" s="396"/>
      <c r="IAI548" s="397"/>
      <c r="IAJ548" s="415"/>
      <c r="IAK548" s="393"/>
      <c r="IAL548" s="392"/>
      <c r="IAM548" s="395"/>
      <c r="IAN548" s="396"/>
      <c r="IAO548" s="397"/>
      <c r="IAP548" s="415"/>
      <c r="IAQ548" s="393"/>
      <c r="IAR548" s="392"/>
      <c r="IAS548" s="395"/>
      <c r="IAT548" s="396"/>
      <c r="IAU548" s="397"/>
      <c r="IAV548" s="415"/>
      <c r="IAW548" s="393"/>
      <c r="IAX548" s="392"/>
      <c r="IAY548" s="395"/>
      <c r="IAZ548" s="396"/>
      <c r="IBA548" s="397"/>
      <c r="IBB548" s="415"/>
      <c r="IBC548" s="393"/>
      <c r="IBD548" s="392"/>
      <c r="IBE548" s="395"/>
      <c r="IBF548" s="396"/>
      <c r="IBG548" s="397"/>
      <c r="IBH548" s="415"/>
      <c r="IBI548" s="393"/>
      <c r="IBJ548" s="392"/>
      <c r="IBK548" s="395"/>
      <c r="IBL548" s="396"/>
      <c r="IBM548" s="397"/>
      <c r="IBN548" s="415"/>
      <c r="IBO548" s="393"/>
      <c r="IBP548" s="392"/>
      <c r="IBQ548" s="395"/>
      <c r="IBR548" s="396"/>
      <c r="IBS548" s="397"/>
      <c r="IBT548" s="415"/>
      <c r="IBU548" s="393"/>
      <c r="IBV548" s="392"/>
      <c r="IBW548" s="395"/>
      <c r="IBX548" s="396"/>
      <c r="IBY548" s="397"/>
      <c r="IBZ548" s="415"/>
      <c r="ICA548" s="393"/>
      <c r="ICB548" s="392"/>
      <c r="ICC548" s="395"/>
      <c r="ICD548" s="396"/>
      <c r="ICE548" s="397"/>
      <c r="ICF548" s="415"/>
      <c r="ICG548" s="393"/>
      <c r="ICH548" s="392"/>
      <c r="ICI548" s="395"/>
      <c r="ICJ548" s="396"/>
      <c r="ICK548" s="397"/>
      <c r="ICL548" s="415"/>
      <c r="ICM548" s="393"/>
      <c r="ICN548" s="392"/>
      <c r="ICO548" s="395"/>
      <c r="ICP548" s="396"/>
      <c r="ICQ548" s="397"/>
      <c r="ICR548" s="415"/>
      <c r="ICS548" s="393"/>
      <c r="ICT548" s="392"/>
      <c r="ICU548" s="395"/>
      <c r="ICV548" s="396"/>
      <c r="ICW548" s="397"/>
      <c r="ICX548" s="415"/>
      <c r="ICY548" s="393"/>
      <c r="ICZ548" s="392"/>
      <c r="IDA548" s="395"/>
      <c r="IDB548" s="396"/>
      <c r="IDC548" s="397"/>
      <c r="IDD548" s="415"/>
      <c r="IDE548" s="393"/>
      <c r="IDF548" s="392"/>
      <c r="IDG548" s="395"/>
      <c r="IDH548" s="396"/>
      <c r="IDI548" s="397"/>
      <c r="IDJ548" s="415"/>
      <c r="IDK548" s="393"/>
      <c r="IDL548" s="392"/>
      <c r="IDM548" s="395"/>
      <c r="IDN548" s="396"/>
      <c r="IDO548" s="397"/>
      <c r="IDP548" s="415"/>
      <c r="IDQ548" s="393"/>
      <c r="IDR548" s="392"/>
      <c r="IDS548" s="395"/>
      <c r="IDT548" s="396"/>
      <c r="IDU548" s="397"/>
      <c r="IDV548" s="415"/>
      <c r="IDW548" s="393"/>
      <c r="IDX548" s="392"/>
      <c r="IDY548" s="395"/>
      <c r="IDZ548" s="396"/>
      <c r="IEA548" s="397"/>
      <c r="IEB548" s="415"/>
      <c r="IEC548" s="393"/>
      <c r="IED548" s="392"/>
      <c r="IEE548" s="395"/>
      <c r="IEF548" s="396"/>
      <c r="IEG548" s="397"/>
      <c r="IEH548" s="415"/>
      <c r="IEI548" s="393"/>
      <c r="IEJ548" s="392"/>
      <c r="IEK548" s="395"/>
      <c r="IEL548" s="396"/>
      <c r="IEM548" s="397"/>
      <c r="IEN548" s="415"/>
      <c r="IEO548" s="393"/>
      <c r="IEP548" s="392"/>
      <c r="IEQ548" s="395"/>
      <c r="IER548" s="396"/>
      <c r="IES548" s="397"/>
      <c r="IET548" s="415"/>
      <c r="IEU548" s="393"/>
      <c r="IEV548" s="392"/>
      <c r="IEW548" s="395"/>
      <c r="IEX548" s="396"/>
      <c r="IEY548" s="397"/>
      <c r="IEZ548" s="415"/>
      <c r="IFA548" s="393"/>
      <c r="IFB548" s="392"/>
      <c r="IFC548" s="395"/>
      <c r="IFD548" s="396"/>
      <c r="IFE548" s="397"/>
      <c r="IFF548" s="415"/>
      <c r="IFG548" s="393"/>
      <c r="IFH548" s="392"/>
      <c r="IFI548" s="395"/>
      <c r="IFJ548" s="396"/>
      <c r="IFK548" s="397"/>
      <c r="IFL548" s="415"/>
      <c r="IFM548" s="393"/>
      <c r="IFN548" s="392"/>
      <c r="IFO548" s="395"/>
      <c r="IFP548" s="396"/>
      <c r="IFQ548" s="397"/>
      <c r="IFR548" s="415"/>
      <c r="IFS548" s="393"/>
      <c r="IFT548" s="392"/>
      <c r="IFU548" s="395"/>
      <c r="IFV548" s="396"/>
      <c r="IFW548" s="397"/>
      <c r="IFX548" s="415"/>
      <c r="IFY548" s="393"/>
      <c r="IFZ548" s="392"/>
      <c r="IGA548" s="395"/>
      <c r="IGB548" s="396"/>
      <c r="IGC548" s="397"/>
      <c r="IGD548" s="415"/>
      <c r="IGE548" s="393"/>
      <c r="IGF548" s="392"/>
      <c r="IGG548" s="395"/>
      <c r="IGH548" s="396"/>
      <c r="IGI548" s="397"/>
      <c r="IGJ548" s="415"/>
      <c r="IGK548" s="393"/>
      <c r="IGL548" s="392"/>
      <c r="IGM548" s="395"/>
      <c r="IGN548" s="396"/>
      <c r="IGO548" s="397"/>
      <c r="IGP548" s="415"/>
      <c r="IGQ548" s="393"/>
      <c r="IGR548" s="392"/>
      <c r="IGS548" s="395"/>
      <c r="IGT548" s="396"/>
      <c r="IGU548" s="397"/>
      <c r="IGV548" s="415"/>
      <c r="IGW548" s="393"/>
      <c r="IGX548" s="392"/>
      <c r="IGY548" s="395"/>
      <c r="IGZ548" s="396"/>
      <c r="IHA548" s="397"/>
      <c r="IHB548" s="415"/>
      <c r="IHC548" s="393"/>
      <c r="IHD548" s="392"/>
      <c r="IHE548" s="395"/>
      <c r="IHF548" s="396"/>
      <c r="IHG548" s="397"/>
      <c r="IHH548" s="415"/>
      <c r="IHI548" s="393"/>
      <c r="IHJ548" s="392"/>
      <c r="IHK548" s="395"/>
      <c r="IHL548" s="396"/>
      <c r="IHM548" s="397"/>
      <c r="IHN548" s="415"/>
      <c r="IHO548" s="393"/>
      <c r="IHP548" s="392"/>
      <c r="IHQ548" s="395"/>
      <c r="IHR548" s="396"/>
      <c r="IHS548" s="397"/>
      <c r="IHT548" s="415"/>
      <c r="IHU548" s="393"/>
      <c r="IHV548" s="392"/>
      <c r="IHW548" s="395"/>
      <c r="IHX548" s="396"/>
      <c r="IHY548" s="397"/>
      <c r="IHZ548" s="415"/>
      <c r="IIA548" s="393"/>
      <c r="IIB548" s="392"/>
      <c r="IIC548" s="395"/>
      <c r="IID548" s="396"/>
      <c r="IIE548" s="397"/>
      <c r="IIF548" s="415"/>
      <c r="IIG548" s="393"/>
      <c r="IIH548" s="392"/>
      <c r="III548" s="395"/>
      <c r="IIJ548" s="396"/>
      <c r="IIK548" s="397"/>
      <c r="IIL548" s="415"/>
      <c r="IIM548" s="393"/>
      <c r="IIN548" s="392"/>
      <c r="IIO548" s="395"/>
      <c r="IIP548" s="396"/>
      <c r="IIQ548" s="397"/>
      <c r="IIR548" s="415"/>
      <c r="IIS548" s="393"/>
      <c r="IIT548" s="392"/>
      <c r="IIU548" s="395"/>
      <c r="IIV548" s="396"/>
      <c r="IIW548" s="397"/>
      <c r="IIX548" s="415"/>
      <c r="IIY548" s="393"/>
      <c r="IIZ548" s="392"/>
      <c r="IJA548" s="395"/>
      <c r="IJB548" s="396"/>
      <c r="IJC548" s="397"/>
      <c r="IJD548" s="415"/>
      <c r="IJE548" s="393"/>
      <c r="IJF548" s="392"/>
      <c r="IJG548" s="395"/>
      <c r="IJH548" s="396"/>
      <c r="IJI548" s="397"/>
      <c r="IJJ548" s="415"/>
      <c r="IJK548" s="393"/>
      <c r="IJL548" s="392"/>
      <c r="IJM548" s="395"/>
      <c r="IJN548" s="396"/>
      <c r="IJO548" s="397"/>
      <c r="IJP548" s="415"/>
      <c r="IJQ548" s="393"/>
      <c r="IJR548" s="392"/>
      <c r="IJS548" s="395"/>
      <c r="IJT548" s="396"/>
      <c r="IJU548" s="397"/>
      <c r="IJV548" s="415"/>
      <c r="IJW548" s="393"/>
      <c r="IJX548" s="392"/>
      <c r="IJY548" s="395"/>
      <c r="IJZ548" s="396"/>
      <c r="IKA548" s="397"/>
      <c r="IKB548" s="415"/>
      <c r="IKC548" s="393"/>
      <c r="IKD548" s="392"/>
      <c r="IKE548" s="395"/>
      <c r="IKF548" s="396"/>
      <c r="IKG548" s="397"/>
      <c r="IKH548" s="415"/>
      <c r="IKI548" s="393"/>
      <c r="IKJ548" s="392"/>
      <c r="IKK548" s="395"/>
      <c r="IKL548" s="396"/>
      <c r="IKM548" s="397"/>
      <c r="IKN548" s="415"/>
      <c r="IKO548" s="393"/>
      <c r="IKP548" s="392"/>
      <c r="IKQ548" s="395"/>
      <c r="IKR548" s="396"/>
      <c r="IKS548" s="397"/>
      <c r="IKT548" s="415"/>
      <c r="IKU548" s="393"/>
      <c r="IKV548" s="392"/>
      <c r="IKW548" s="395"/>
      <c r="IKX548" s="396"/>
      <c r="IKY548" s="397"/>
      <c r="IKZ548" s="415"/>
      <c r="ILA548" s="393"/>
      <c r="ILB548" s="392"/>
      <c r="ILC548" s="395"/>
      <c r="ILD548" s="396"/>
      <c r="ILE548" s="397"/>
      <c r="ILF548" s="415"/>
      <c r="ILG548" s="393"/>
      <c r="ILH548" s="392"/>
      <c r="ILI548" s="395"/>
      <c r="ILJ548" s="396"/>
      <c r="ILK548" s="397"/>
      <c r="ILL548" s="415"/>
      <c r="ILM548" s="393"/>
      <c r="ILN548" s="392"/>
      <c r="ILO548" s="395"/>
      <c r="ILP548" s="396"/>
      <c r="ILQ548" s="397"/>
      <c r="ILR548" s="415"/>
      <c r="ILS548" s="393"/>
      <c r="ILT548" s="392"/>
      <c r="ILU548" s="395"/>
      <c r="ILV548" s="396"/>
      <c r="ILW548" s="397"/>
      <c r="ILX548" s="415"/>
      <c r="ILY548" s="393"/>
      <c r="ILZ548" s="392"/>
      <c r="IMA548" s="395"/>
      <c r="IMB548" s="396"/>
      <c r="IMC548" s="397"/>
      <c r="IMD548" s="415"/>
      <c r="IME548" s="393"/>
      <c r="IMF548" s="392"/>
      <c r="IMG548" s="395"/>
      <c r="IMH548" s="396"/>
      <c r="IMI548" s="397"/>
      <c r="IMJ548" s="415"/>
      <c r="IMK548" s="393"/>
      <c r="IML548" s="392"/>
      <c r="IMM548" s="395"/>
      <c r="IMN548" s="396"/>
      <c r="IMO548" s="397"/>
      <c r="IMP548" s="415"/>
      <c r="IMQ548" s="393"/>
      <c r="IMR548" s="392"/>
      <c r="IMS548" s="395"/>
      <c r="IMT548" s="396"/>
      <c r="IMU548" s="397"/>
      <c r="IMV548" s="415"/>
      <c r="IMW548" s="393"/>
      <c r="IMX548" s="392"/>
      <c r="IMY548" s="395"/>
      <c r="IMZ548" s="396"/>
      <c r="INA548" s="397"/>
      <c r="INB548" s="415"/>
      <c r="INC548" s="393"/>
      <c r="IND548" s="392"/>
      <c r="INE548" s="395"/>
      <c r="INF548" s="396"/>
      <c r="ING548" s="397"/>
      <c r="INH548" s="415"/>
      <c r="INI548" s="393"/>
      <c r="INJ548" s="392"/>
      <c r="INK548" s="395"/>
      <c r="INL548" s="396"/>
      <c r="INM548" s="397"/>
      <c r="INN548" s="415"/>
      <c r="INO548" s="393"/>
      <c r="INP548" s="392"/>
      <c r="INQ548" s="395"/>
      <c r="INR548" s="396"/>
      <c r="INS548" s="397"/>
      <c r="INT548" s="415"/>
      <c r="INU548" s="393"/>
      <c r="INV548" s="392"/>
      <c r="INW548" s="395"/>
      <c r="INX548" s="396"/>
      <c r="INY548" s="397"/>
      <c r="INZ548" s="415"/>
      <c r="IOA548" s="393"/>
      <c r="IOB548" s="392"/>
      <c r="IOC548" s="395"/>
      <c r="IOD548" s="396"/>
      <c r="IOE548" s="397"/>
      <c r="IOF548" s="415"/>
      <c r="IOG548" s="393"/>
      <c r="IOH548" s="392"/>
      <c r="IOI548" s="395"/>
      <c r="IOJ548" s="396"/>
      <c r="IOK548" s="397"/>
      <c r="IOL548" s="415"/>
      <c r="IOM548" s="393"/>
      <c r="ION548" s="392"/>
      <c r="IOO548" s="395"/>
      <c r="IOP548" s="396"/>
      <c r="IOQ548" s="397"/>
      <c r="IOR548" s="415"/>
      <c r="IOS548" s="393"/>
      <c r="IOT548" s="392"/>
      <c r="IOU548" s="395"/>
      <c r="IOV548" s="396"/>
      <c r="IOW548" s="397"/>
      <c r="IOX548" s="415"/>
      <c r="IOY548" s="393"/>
      <c r="IOZ548" s="392"/>
      <c r="IPA548" s="395"/>
      <c r="IPB548" s="396"/>
      <c r="IPC548" s="397"/>
      <c r="IPD548" s="415"/>
      <c r="IPE548" s="393"/>
      <c r="IPF548" s="392"/>
      <c r="IPG548" s="395"/>
      <c r="IPH548" s="396"/>
      <c r="IPI548" s="397"/>
      <c r="IPJ548" s="415"/>
      <c r="IPK548" s="393"/>
      <c r="IPL548" s="392"/>
      <c r="IPM548" s="395"/>
      <c r="IPN548" s="396"/>
      <c r="IPO548" s="397"/>
      <c r="IPP548" s="415"/>
      <c r="IPQ548" s="393"/>
      <c r="IPR548" s="392"/>
      <c r="IPS548" s="395"/>
      <c r="IPT548" s="396"/>
      <c r="IPU548" s="397"/>
      <c r="IPV548" s="415"/>
      <c r="IPW548" s="393"/>
      <c r="IPX548" s="392"/>
      <c r="IPY548" s="395"/>
      <c r="IPZ548" s="396"/>
      <c r="IQA548" s="397"/>
      <c r="IQB548" s="415"/>
      <c r="IQC548" s="393"/>
      <c r="IQD548" s="392"/>
      <c r="IQE548" s="395"/>
      <c r="IQF548" s="396"/>
      <c r="IQG548" s="397"/>
      <c r="IQH548" s="415"/>
      <c r="IQI548" s="393"/>
      <c r="IQJ548" s="392"/>
      <c r="IQK548" s="395"/>
      <c r="IQL548" s="396"/>
      <c r="IQM548" s="397"/>
      <c r="IQN548" s="415"/>
      <c r="IQO548" s="393"/>
      <c r="IQP548" s="392"/>
      <c r="IQQ548" s="395"/>
      <c r="IQR548" s="396"/>
      <c r="IQS548" s="397"/>
      <c r="IQT548" s="415"/>
      <c r="IQU548" s="393"/>
      <c r="IQV548" s="392"/>
      <c r="IQW548" s="395"/>
      <c r="IQX548" s="396"/>
      <c r="IQY548" s="397"/>
      <c r="IQZ548" s="415"/>
      <c r="IRA548" s="393"/>
      <c r="IRB548" s="392"/>
      <c r="IRC548" s="395"/>
      <c r="IRD548" s="396"/>
      <c r="IRE548" s="397"/>
      <c r="IRF548" s="415"/>
      <c r="IRG548" s="393"/>
      <c r="IRH548" s="392"/>
      <c r="IRI548" s="395"/>
      <c r="IRJ548" s="396"/>
      <c r="IRK548" s="397"/>
      <c r="IRL548" s="415"/>
      <c r="IRM548" s="393"/>
      <c r="IRN548" s="392"/>
      <c r="IRO548" s="395"/>
      <c r="IRP548" s="396"/>
      <c r="IRQ548" s="397"/>
      <c r="IRR548" s="415"/>
      <c r="IRS548" s="393"/>
      <c r="IRT548" s="392"/>
      <c r="IRU548" s="395"/>
      <c r="IRV548" s="396"/>
      <c r="IRW548" s="397"/>
      <c r="IRX548" s="415"/>
      <c r="IRY548" s="393"/>
      <c r="IRZ548" s="392"/>
      <c r="ISA548" s="395"/>
      <c r="ISB548" s="396"/>
      <c r="ISC548" s="397"/>
      <c r="ISD548" s="415"/>
      <c r="ISE548" s="393"/>
      <c r="ISF548" s="392"/>
      <c r="ISG548" s="395"/>
      <c r="ISH548" s="396"/>
      <c r="ISI548" s="397"/>
      <c r="ISJ548" s="415"/>
      <c r="ISK548" s="393"/>
      <c r="ISL548" s="392"/>
      <c r="ISM548" s="395"/>
      <c r="ISN548" s="396"/>
      <c r="ISO548" s="397"/>
      <c r="ISP548" s="415"/>
      <c r="ISQ548" s="393"/>
      <c r="ISR548" s="392"/>
      <c r="ISS548" s="395"/>
      <c r="IST548" s="396"/>
      <c r="ISU548" s="397"/>
      <c r="ISV548" s="415"/>
      <c r="ISW548" s="393"/>
      <c r="ISX548" s="392"/>
      <c r="ISY548" s="395"/>
      <c r="ISZ548" s="396"/>
      <c r="ITA548" s="397"/>
      <c r="ITB548" s="415"/>
      <c r="ITC548" s="393"/>
      <c r="ITD548" s="392"/>
      <c r="ITE548" s="395"/>
      <c r="ITF548" s="396"/>
      <c r="ITG548" s="397"/>
      <c r="ITH548" s="415"/>
      <c r="ITI548" s="393"/>
      <c r="ITJ548" s="392"/>
      <c r="ITK548" s="395"/>
      <c r="ITL548" s="396"/>
      <c r="ITM548" s="397"/>
      <c r="ITN548" s="415"/>
      <c r="ITO548" s="393"/>
      <c r="ITP548" s="392"/>
      <c r="ITQ548" s="395"/>
      <c r="ITR548" s="396"/>
      <c r="ITS548" s="397"/>
      <c r="ITT548" s="415"/>
      <c r="ITU548" s="393"/>
      <c r="ITV548" s="392"/>
      <c r="ITW548" s="395"/>
      <c r="ITX548" s="396"/>
      <c r="ITY548" s="397"/>
      <c r="ITZ548" s="415"/>
      <c r="IUA548" s="393"/>
      <c r="IUB548" s="392"/>
      <c r="IUC548" s="395"/>
      <c r="IUD548" s="396"/>
      <c r="IUE548" s="397"/>
      <c r="IUF548" s="415"/>
      <c r="IUG548" s="393"/>
      <c r="IUH548" s="392"/>
      <c r="IUI548" s="395"/>
      <c r="IUJ548" s="396"/>
      <c r="IUK548" s="397"/>
      <c r="IUL548" s="415"/>
      <c r="IUM548" s="393"/>
      <c r="IUN548" s="392"/>
      <c r="IUO548" s="395"/>
      <c r="IUP548" s="396"/>
      <c r="IUQ548" s="397"/>
      <c r="IUR548" s="415"/>
      <c r="IUS548" s="393"/>
      <c r="IUT548" s="392"/>
      <c r="IUU548" s="395"/>
      <c r="IUV548" s="396"/>
      <c r="IUW548" s="397"/>
      <c r="IUX548" s="415"/>
      <c r="IUY548" s="393"/>
      <c r="IUZ548" s="392"/>
      <c r="IVA548" s="395"/>
      <c r="IVB548" s="396"/>
      <c r="IVC548" s="397"/>
      <c r="IVD548" s="415"/>
      <c r="IVE548" s="393"/>
      <c r="IVF548" s="392"/>
      <c r="IVG548" s="395"/>
      <c r="IVH548" s="396"/>
      <c r="IVI548" s="397"/>
      <c r="IVJ548" s="415"/>
      <c r="IVK548" s="393"/>
      <c r="IVL548" s="392"/>
      <c r="IVM548" s="395"/>
      <c r="IVN548" s="396"/>
      <c r="IVO548" s="397"/>
      <c r="IVP548" s="415"/>
      <c r="IVQ548" s="393"/>
      <c r="IVR548" s="392"/>
      <c r="IVS548" s="395"/>
      <c r="IVT548" s="396"/>
      <c r="IVU548" s="397"/>
      <c r="IVV548" s="415"/>
      <c r="IVW548" s="393"/>
      <c r="IVX548" s="392"/>
      <c r="IVY548" s="395"/>
      <c r="IVZ548" s="396"/>
      <c r="IWA548" s="397"/>
      <c r="IWB548" s="415"/>
      <c r="IWC548" s="393"/>
      <c r="IWD548" s="392"/>
      <c r="IWE548" s="395"/>
      <c r="IWF548" s="396"/>
      <c r="IWG548" s="397"/>
      <c r="IWH548" s="415"/>
      <c r="IWI548" s="393"/>
      <c r="IWJ548" s="392"/>
      <c r="IWK548" s="395"/>
      <c r="IWL548" s="396"/>
      <c r="IWM548" s="397"/>
      <c r="IWN548" s="415"/>
      <c r="IWO548" s="393"/>
      <c r="IWP548" s="392"/>
      <c r="IWQ548" s="395"/>
      <c r="IWR548" s="396"/>
      <c r="IWS548" s="397"/>
      <c r="IWT548" s="415"/>
      <c r="IWU548" s="393"/>
      <c r="IWV548" s="392"/>
      <c r="IWW548" s="395"/>
      <c r="IWX548" s="396"/>
      <c r="IWY548" s="397"/>
      <c r="IWZ548" s="415"/>
      <c r="IXA548" s="393"/>
      <c r="IXB548" s="392"/>
      <c r="IXC548" s="395"/>
      <c r="IXD548" s="396"/>
      <c r="IXE548" s="397"/>
      <c r="IXF548" s="415"/>
      <c r="IXG548" s="393"/>
      <c r="IXH548" s="392"/>
      <c r="IXI548" s="395"/>
      <c r="IXJ548" s="396"/>
      <c r="IXK548" s="397"/>
      <c r="IXL548" s="415"/>
      <c r="IXM548" s="393"/>
      <c r="IXN548" s="392"/>
      <c r="IXO548" s="395"/>
      <c r="IXP548" s="396"/>
      <c r="IXQ548" s="397"/>
      <c r="IXR548" s="415"/>
      <c r="IXS548" s="393"/>
      <c r="IXT548" s="392"/>
      <c r="IXU548" s="395"/>
      <c r="IXV548" s="396"/>
      <c r="IXW548" s="397"/>
      <c r="IXX548" s="415"/>
      <c r="IXY548" s="393"/>
      <c r="IXZ548" s="392"/>
      <c r="IYA548" s="395"/>
      <c r="IYB548" s="396"/>
      <c r="IYC548" s="397"/>
      <c r="IYD548" s="415"/>
      <c r="IYE548" s="393"/>
      <c r="IYF548" s="392"/>
      <c r="IYG548" s="395"/>
      <c r="IYH548" s="396"/>
      <c r="IYI548" s="397"/>
      <c r="IYJ548" s="415"/>
      <c r="IYK548" s="393"/>
      <c r="IYL548" s="392"/>
      <c r="IYM548" s="395"/>
      <c r="IYN548" s="396"/>
      <c r="IYO548" s="397"/>
      <c r="IYP548" s="415"/>
      <c r="IYQ548" s="393"/>
      <c r="IYR548" s="392"/>
      <c r="IYS548" s="395"/>
      <c r="IYT548" s="396"/>
      <c r="IYU548" s="397"/>
      <c r="IYV548" s="415"/>
      <c r="IYW548" s="393"/>
      <c r="IYX548" s="392"/>
      <c r="IYY548" s="395"/>
      <c r="IYZ548" s="396"/>
      <c r="IZA548" s="397"/>
      <c r="IZB548" s="415"/>
      <c r="IZC548" s="393"/>
      <c r="IZD548" s="392"/>
      <c r="IZE548" s="395"/>
      <c r="IZF548" s="396"/>
      <c r="IZG548" s="397"/>
      <c r="IZH548" s="415"/>
      <c r="IZI548" s="393"/>
      <c r="IZJ548" s="392"/>
      <c r="IZK548" s="395"/>
      <c r="IZL548" s="396"/>
      <c r="IZM548" s="397"/>
      <c r="IZN548" s="415"/>
      <c r="IZO548" s="393"/>
      <c r="IZP548" s="392"/>
      <c r="IZQ548" s="395"/>
      <c r="IZR548" s="396"/>
      <c r="IZS548" s="397"/>
      <c r="IZT548" s="415"/>
      <c r="IZU548" s="393"/>
      <c r="IZV548" s="392"/>
      <c r="IZW548" s="395"/>
      <c r="IZX548" s="396"/>
      <c r="IZY548" s="397"/>
      <c r="IZZ548" s="415"/>
      <c r="JAA548" s="393"/>
      <c r="JAB548" s="392"/>
      <c r="JAC548" s="395"/>
      <c r="JAD548" s="396"/>
      <c r="JAE548" s="397"/>
      <c r="JAF548" s="415"/>
      <c r="JAG548" s="393"/>
      <c r="JAH548" s="392"/>
      <c r="JAI548" s="395"/>
      <c r="JAJ548" s="396"/>
      <c r="JAK548" s="397"/>
      <c r="JAL548" s="415"/>
      <c r="JAM548" s="393"/>
      <c r="JAN548" s="392"/>
      <c r="JAO548" s="395"/>
      <c r="JAP548" s="396"/>
      <c r="JAQ548" s="397"/>
      <c r="JAR548" s="415"/>
      <c r="JAS548" s="393"/>
      <c r="JAT548" s="392"/>
      <c r="JAU548" s="395"/>
      <c r="JAV548" s="396"/>
      <c r="JAW548" s="397"/>
      <c r="JAX548" s="415"/>
      <c r="JAY548" s="393"/>
      <c r="JAZ548" s="392"/>
      <c r="JBA548" s="395"/>
      <c r="JBB548" s="396"/>
      <c r="JBC548" s="397"/>
      <c r="JBD548" s="415"/>
      <c r="JBE548" s="393"/>
      <c r="JBF548" s="392"/>
      <c r="JBG548" s="395"/>
      <c r="JBH548" s="396"/>
      <c r="JBI548" s="397"/>
      <c r="JBJ548" s="415"/>
      <c r="JBK548" s="393"/>
      <c r="JBL548" s="392"/>
      <c r="JBM548" s="395"/>
      <c r="JBN548" s="396"/>
      <c r="JBO548" s="397"/>
      <c r="JBP548" s="415"/>
      <c r="JBQ548" s="393"/>
      <c r="JBR548" s="392"/>
      <c r="JBS548" s="395"/>
      <c r="JBT548" s="396"/>
      <c r="JBU548" s="397"/>
      <c r="JBV548" s="415"/>
      <c r="JBW548" s="393"/>
      <c r="JBX548" s="392"/>
      <c r="JBY548" s="395"/>
      <c r="JBZ548" s="396"/>
      <c r="JCA548" s="397"/>
      <c r="JCB548" s="415"/>
      <c r="JCC548" s="393"/>
      <c r="JCD548" s="392"/>
      <c r="JCE548" s="395"/>
      <c r="JCF548" s="396"/>
      <c r="JCG548" s="397"/>
      <c r="JCH548" s="415"/>
      <c r="JCI548" s="393"/>
      <c r="JCJ548" s="392"/>
      <c r="JCK548" s="395"/>
      <c r="JCL548" s="396"/>
      <c r="JCM548" s="397"/>
      <c r="JCN548" s="415"/>
      <c r="JCO548" s="393"/>
      <c r="JCP548" s="392"/>
      <c r="JCQ548" s="395"/>
      <c r="JCR548" s="396"/>
      <c r="JCS548" s="397"/>
      <c r="JCT548" s="415"/>
      <c r="JCU548" s="393"/>
      <c r="JCV548" s="392"/>
      <c r="JCW548" s="395"/>
      <c r="JCX548" s="396"/>
      <c r="JCY548" s="397"/>
      <c r="JCZ548" s="415"/>
      <c r="JDA548" s="393"/>
      <c r="JDB548" s="392"/>
      <c r="JDC548" s="395"/>
      <c r="JDD548" s="396"/>
      <c r="JDE548" s="397"/>
      <c r="JDF548" s="415"/>
      <c r="JDG548" s="393"/>
      <c r="JDH548" s="392"/>
      <c r="JDI548" s="395"/>
      <c r="JDJ548" s="396"/>
      <c r="JDK548" s="397"/>
      <c r="JDL548" s="415"/>
      <c r="JDM548" s="393"/>
      <c r="JDN548" s="392"/>
      <c r="JDO548" s="395"/>
      <c r="JDP548" s="396"/>
      <c r="JDQ548" s="397"/>
      <c r="JDR548" s="415"/>
      <c r="JDS548" s="393"/>
      <c r="JDT548" s="392"/>
      <c r="JDU548" s="395"/>
      <c r="JDV548" s="396"/>
      <c r="JDW548" s="397"/>
      <c r="JDX548" s="415"/>
      <c r="JDY548" s="393"/>
      <c r="JDZ548" s="392"/>
      <c r="JEA548" s="395"/>
      <c r="JEB548" s="396"/>
      <c r="JEC548" s="397"/>
      <c r="JED548" s="415"/>
      <c r="JEE548" s="393"/>
      <c r="JEF548" s="392"/>
      <c r="JEG548" s="395"/>
      <c r="JEH548" s="396"/>
      <c r="JEI548" s="397"/>
      <c r="JEJ548" s="415"/>
      <c r="JEK548" s="393"/>
      <c r="JEL548" s="392"/>
      <c r="JEM548" s="395"/>
      <c r="JEN548" s="396"/>
      <c r="JEO548" s="397"/>
      <c r="JEP548" s="415"/>
      <c r="JEQ548" s="393"/>
      <c r="JER548" s="392"/>
      <c r="JES548" s="395"/>
      <c r="JET548" s="396"/>
      <c r="JEU548" s="397"/>
      <c r="JEV548" s="415"/>
      <c r="JEW548" s="393"/>
      <c r="JEX548" s="392"/>
      <c r="JEY548" s="395"/>
      <c r="JEZ548" s="396"/>
      <c r="JFA548" s="397"/>
      <c r="JFB548" s="415"/>
      <c r="JFC548" s="393"/>
      <c r="JFD548" s="392"/>
      <c r="JFE548" s="395"/>
      <c r="JFF548" s="396"/>
      <c r="JFG548" s="397"/>
      <c r="JFH548" s="415"/>
      <c r="JFI548" s="393"/>
      <c r="JFJ548" s="392"/>
      <c r="JFK548" s="395"/>
      <c r="JFL548" s="396"/>
      <c r="JFM548" s="397"/>
      <c r="JFN548" s="415"/>
      <c r="JFO548" s="393"/>
      <c r="JFP548" s="392"/>
      <c r="JFQ548" s="395"/>
      <c r="JFR548" s="396"/>
      <c r="JFS548" s="397"/>
      <c r="JFT548" s="415"/>
      <c r="JFU548" s="393"/>
      <c r="JFV548" s="392"/>
      <c r="JFW548" s="395"/>
      <c r="JFX548" s="396"/>
      <c r="JFY548" s="397"/>
      <c r="JFZ548" s="415"/>
      <c r="JGA548" s="393"/>
      <c r="JGB548" s="392"/>
      <c r="JGC548" s="395"/>
      <c r="JGD548" s="396"/>
      <c r="JGE548" s="397"/>
      <c r="JGF548" s="415"/>
      <c r="JGG548" s="393"/>
      <c r="JGH548" s="392"/>
      <c r="JGI548" s="395"/>
      <c r="JGJ548" s="396"/>
      <c r="JGK548" s="397"/>
      <c r="JGL548" s="415"/>
      <c r="JGM548" s="393"/>
      <c r="JGN548" s="392"/>
      <c r="JGO548" s="395"/>
      <c r="JGP548" s="396"/>
      <c r="JGQ548" s="397"/>
      <c r="JGR548" s="415"/>
      <c r="JGS548" s="393"/>
      <c r="JGT548" s="392"/>
      <c r="JGU548" s="395"/>
      <c r="JGV548" s="396"/>
      <c r="JGW548" s="397"/>
      <c r="JGX548" s="415"/>
      <c r="JGY548" s="393"/>
      <c r="JGZ548" s="392"/>
      <c r="JHA548" s="395"/>
      <c r="JHB548" s="396"/>
      <c r="JHC548" s="397"/>
      <c r="JHD548" s="415"/>
      <c r="JHE548" s="393"/>
      <c r="JHF548" s="392"/>
      <c r="JHG548" s="395"/>
      <c r="JHH548" s="396"/>
      <c r="JHI548" s="397"/>
      <c r="JHJ548" s="415"/>
      <c r="JHK548" s="393"/>
      <c r="JHL548" s="392"/>
      <c r="JHM548" s="395"/>
      <c r="JHN548" s="396"/>
      <c r="JHO548" s="397"/>
      <c r="JHP548" s="415"/>
      <c r="JHQ548" s="393"/>
      <c r="JHR548" s="392"/>
      <c r="JHS548" s="395"/>
      <c r="JHT548" s="396"/>
      <c r="JHU548" s="397"/>
      <c r="JHV548" s="415"/>
      <c r="JHW548" s="393"/>
      <c r="JHX548" s="392"/>
      <c r="JHY548" s="395"/>
      <c r="JHZ548" s="396"/>
      <c r="JIA548" s="397"/>
      <c r="JIB548" s="415"/>
      <c r="JIC548" s="393"/>
      <c r="JID548" s="392"/>
      <c r="JIE548" s="395"/>
      <c r="JIF548" s="396"/>
      <c r="JIG548" s="397"/>
      <c r="JIH548" s="415"/>
      <c r="JII548" s="393"/>
      <c r="JIJ548" s="392"/>
      <c r="JIK548" s="395"/>
      <c r="JIL548" s="396"/>
      <c r="JIM548" s="397"/>
      <c r="JIN548" s="415"/>
      <c r="JIO548" s="393"/>
      <c r="JIP548" s="392"/>
      <c r="JIQ548" s="395"/>
      <c r="JIR548" s="396"/>
      <c r="JIS548" s="397"/>
      <c r="JIT548" s="415"/>
      <c r="JIU548" s="393"/>
      <c r="JIV548" s="392"/>
      <c r="JIW548" s="395"/>
      <c r="JIX548" s="396"/>
      <c r="JIY548" s="397"/>
      <c r="JIZ548" s="415"/>
      <c r="JJA548" s="393"/>
      <c r="JJB548" s="392"/>
      <c r="JJC548" s="395"/>
      <c r="JJD548" s="396"/>
      <c r="JJE548" s="397"/>
      <c r="JJF548" s="415"/>
      <c r="JJG548" s="393"/>
      <c r="JJH548" s="392"/>
      <c r="JJI548" s="395"/>
      <c r="JJJ548" s="396"/>
      <c r="JJK548" s="397"/>
      <c r="JJL548" s="415"/>
      <c r="JJM548" s="393"/>
      <c r="JJN548" s="392"/>
      <c r="JJO548" s="395"/>
      <c r="JJP548" s="396"/>
      <c r="JJQ548" s="397"/>
      <c r="JJR548" s="415"/>
      <c r="JJS548" s="393"/>
      <c r="JJT548" s="392"/>
      <c r="JJU548" s="395"/>
      <c r="JJV548" s="396"/>
      <c r="JJW548" s="397"/>
      <c r="JJX548" s="415"/>
      <c r="JJY548" s="393"/>
      <c r="JJZ548" s="392"/>
      <c r="JKA548" s="395"/>
      <c r="JKB548" s="396"/>
      <c r="JKC548" s="397"/>
      <c r="JKD548" s="415"/>
      <c r="JKE548" s="393"/>
      <c r="JKF548" s="392"/>
      <c r="JKG548" s="395"/>
      <c r="JKH548" s="396"/>
      <c r="JKI548" s="397"/>
      <c r="JKJ548" s="415"/>
      <c r="JKK548" s="393"/>
      <c r="JKL548" s="392"/>
      <c r="JKM548" s="395"/>
      <c r="JKN548" s="396"/>
      <c r="JKO548" s="397"/>
      <c r="JKP548" s="415"/>
      <c r="JKQ548" s="393"/>
      <c r="JKR548" s="392"/>
      <c r="JKS548" s="395"/>
      <c r="JKT548" s="396"/>
      <c r="JKU548" s="397"/>
      <c r="JKV548" s="415"/>
      <c r="JKW548" s="393"/>
      <c r="JKX548" s="392"/>
      <c r="JKY548" s="395"/>
      <c r="JKZ548" s="396"/>
      <c r="JLA548" s="397"/>
      <c r="JLB548" s="415"/>
      <c r="JLC548" s="393"/>
      <c r="JLD548" s="392"/>
      <c r="JLE548" s="395"/>
      <c r="JLF548" s="396"/>
      <c r="JLG548" s="397"/>
      <c r="JLH548" s="415"/>
      <c r="JLI548" s="393"/>
      <c r="JLJ548" s="392"/>
      <c r="JLK548" s="395"/>
      <c r="JLL548" s="396"/>
      <c r="JLM548" s="397"/>
      <c r="JLN548" s="415"/>
      <c r="JLO548" s="393"/>
      <c r="JLP548" s="392"/>
      <c r="JLQ548" s="395"/>
      <c r="JLR548" s="396"/>
      <c r="JLS548" s="397"/>
      <c r="JLT548" s="415"/>
      <c r="JLU548" s="393"/>
      <c r="JLV548" s="392"/>
      <c r="JLW548" s="395"/>
      <c r="JLX548" s="396"/>
      <c r="JLY548" s="397"/>
      <c r="JLZ548" s="415"/>
      <c r="JMA548" s="393"/>
      <c r="JMB548" s="392"/>
      <c r="JMC548" s="395"/>
      <c r="JMD548" s="396"/>
      <c r="JME548" s="397"/>
      <c r="JMF548" s="415"/>
      <c r="JMG548" s="393"/>
      <c r="JMH548" s="392"/>
      <c r="JMI548" s="395"/>
      <c r="JMJ548" s="396"/>
      <c r="JMK548" s="397"/>
      <c r="JML548" s="415"/>
      <c r="JMM548" s="393"/>
      <c r="JMN548" s="392"/>
      <c r="JMO548" s="395"/>
      <c r="JMP548" s="396"/>
      <c r="JMQ548" s="397"/>
      <c r="JMR548" s="415"/>
      <c r="JMS548" s="393"/>
      <c r="JMT548" s="392"/>
      <c r="JMU548" s="395"/>
      <c r="JMV548" s="396"/>
      <c r="JMW548" s="397"/>
      <c r="JMX548" s="415"/>
      <c r="JMY548" s="393"/>
      <c r="JMZ548" s="392"/>
      <c r="JNA548" s="395"/>
      <c r="JNB548" s="396"/>
      <c r="JNC548" s="397"/>
      <c r="JND548" s="415"/>
      <c r="JNE548" s="393"/>
      <c r="JNF548" s="392"/>
      <c r="JNG548" s="395"/>
      <c r="JNH548" s="396"/>
      <c r="JNI548" s="397"/>
      <c r="JNJ548" s="415"/>
      <c r="JNK548" s="393"/>
      <c r="JNL548" s="392"/>
      <c r="JNM548" s="395"/>
      <c r="JNN548" s="396"/>
      <c r="JNO548" s="397"/>
      <c r="JNP548" s="415"/>
      <c r="JNQ548" s="393"/>
      <c r="JNR548" s="392"/>
      <c r="JNS548" s="395"/>
      <c r="JNT548" s="396"/>
      <c r="JNU548" s="397"/>
      <c r="JNV548" s="415"/>
      <c r="JNW548" s="393"/>
      <c r="JNX548" s="392"/>
      <c r="JNY548" s="395"/>
      <c r="JNZ548" s="396"/>
      <c r="JOA548" s="397"/>
      <c r="JOB548" s="415"/>
      <c r="JOC548" s="393"/>
      <c r="JOD548" s="392"/>
      <c r="JOE548" s="395"/>
      <c r="JOF548" s="396"/>
      <c r="JOG548" s="397"/>
      <c r="JOH548" s="415"/>
      <c r="JOI548" s="393"/>
      <c r="JOJ548" s="392"/>
      <c r="JOK548" s="395"/>
      <c r="JOL548" s="396"/>
      <c r="JOM548" s="397"/>
      <c r="JON548" s="415"/>
      <c r="JOO548" s="393"/>
      <c r="JOP548" s="392"/>
      <c r="JOQ548" s="395"/>
      <c r="JOR548" s="396"/>
      <c r="JOS548" s="397"/>
      <c r="JOT548" s="415"/>
      <c r="JOU548" s="393"/>
      <c r="JOV548" s="392"/>
      <c r="JOW548" s="395"/>
      <c r="JOX548" s="396"/>
      <c r="JOY548" s="397"/>
      <c r="JOZ548" s="415"/>
      <c r="JPA548" s="393"/>
      <c r="JPB548" s="392"/>
      <c r="JPC548" s="395"/>
      <c r="JPD548" s="396"/>
      <c r="JPE548" s="397"/>
      <c r="JPF548" s="415"/>
      <c r="JPG548" s="393"/>
      <c r="JPH548" s="392"/>
      <c r="JPI548" s="395"/>
      <c r="JPJ548" s="396"/>
      <c r="JPK548" s="397"/>
      <c r="JPL548" s="415"/>
      <c r="JPM548" s="393"/>
      <c r="JPN548" s="392"/>
      <c r="JPO548" s="395"/>
      <c r="JPP548" s="396"/>
      <c r="JPQ548" s="397"/>
      <c r="JPR548" s="415"/>
      <c r="JPS548" s="393"/>
      <c r="JPT548" s="392"/>
      <c r="JPU548" s="395"/>
      <c r="JPV548" s="396"/>
      <c r="JPW548" s="397"/>
      <c r="JPX548" s="415"/>
      <c r="JPY548" s="393"/>
      <c r="JPZ548" s="392"/>
      <c r="JQA548" s="395"/>
      <c r="JQB548" s="396"/>
      <c r="JQC548" s="397"/>
      <c r="JQD548" s="415"/>
      <c r="JQE548" s="393"/>
      <c r="JQF548" s="392"/>
      <c r="JQG548" s="395"/>
      <c r="JQH548" s="396"/>
      <c r="JQI548" s="397"/>
      <c r="JQJ548" s="415"/>
      <c r="JQK548" s="393"/>
      <c r="JQL548" s="392"/>
      <c r="JQM548" s="395"/>
      <c r="JQN548" s="396"/>
      <c r="JQO548" s="397"/>
      <c r="JQP548" s="415"/>
      <c r="JQQ548" s="393"/>
      <c r="JQR548" s="392"/>
      <c r="JQS548" s="395"/>
      <c r="JQT548" s="396"/>
      <c r="JQU548" s="397"/>
      <c r="JQV548" s="415"/>
      <c r="JQW548" s="393"/>
      <c r="JQX548" s="392"/>
      <c r="JQY548" s="395"/>
      <c r="JQZ548" s="396"/>
      <c r="JRA548" s="397"/>
      <c r="JRB548" s="415"/>
      <c r="JRC548" s="393"/>
      <c r="JRD548" s="392"/>
      <c r="JRE548" s="395"/>
      <c r="JRF548" s="396"/>
      <c r="JRG548" s="397"/>
      <c r="JRH548" s="415"/>
      <c r="JRI548" s="393"/>
      <c r="JRJ548" s="392"/>
      <c r="JRK548" s="395"/>
      <c r="JRL548" s="396"/>
      <c r="JRM548" s="397"/>
      <c r="JRN548" s="415"/>
      <c r="JRO548" s="393"/>
      <c r="JRP548" s="392"/>
      <c r="JRQ548" s="395"/>
      <c r="JRR548" s="396"/>
      <c r="JRS548" s="397"/>
      <c r="JRT548" s="415"/>
      <c r="JRU548" s="393"/>
      <c r="JRV548" s="392"/>
      <c r="JRW548" s="395"/>
      <c r="JRX548" s="396"/>
      <c r="JRY548" s="397"/>
      <c r="JRZ548" s="415"/>
      <c r="JSA548" s="393"/>
      <c r="JSB548" s="392"/>
      <c r="JSC548" s="395"/>
      <c r="JSD548" s="396"/>
      <c r="JSE548" s="397"/>
      <c r="JSF548" s="415"/>
      <c r="JSG548" s="393"/>
      <c r="JSH548" s="392"/>
      <c r="JSI548" s="395"/>
      <c r="JSJ548" s="396"/>
      <c r="JSK548" s="397"/>
      <c r="JSL548" s="415"/>
      <c r="JSM548" s="393"/>
      <c r="JSN548" s="392"/>
      <c r="JSO548" s="395"/>
      <c r="JSP548" s="396"/>
      <c r="JSQ548" s="397"/>
      <c r="JSR548" s="415"/>
      <c r="JSS548" s="393"/>
      <c r="JST548" s="392"/>
      <c r="JSU548" s="395"/>
      <c r="JSV548" s="396"/>
      <c r="JSW548" s="397"/>
      <c r="JSX548" s="415"/>
      <c r="JSY548" s="393"/>
      <c r="JSZ548" s="392"/>
      <c r="JTA548" s="395"/>
      <c r="JTB548" s="396"/>
      <c r="JTC548" s="397"/>
      <c r="JTD548" s="415"/>
      <c r="JTE548" s="393"/>
      <c r="JTF548" s="392"/>
      <c r="JTG548" s="395"/>
      <c r="JTH548" s="396"/>
      <c r="JTI548" s="397"/>
      <c r="JTJ548" s="415"/>
      <c r="JTK548" s="393"/>
      <c r="JTL548" s="392"/>
      <c r="JTM548" s="395"/>
      <c r="JTN548" s="396"/>
      <c r="JTO548" s="397"/>
      <c r="JTP548" s="415"/>
      <c r="JTQ548" s="393"/>
      <c r="JTR548" s="392"/>
      <c r="JTS548" s="395"/>
      <c r="JTT548" s="396"/>
      <c r="JTU548" s="397"/>
      <c r="JTV548" s="415"/>
      <c r="JTW548" s="393"/>
      <c r="JTX548" s="392"/>
      <c r="JTY548" s="395"/>
      <c r="JTZ548" s="396"/>
      <c r="JUA548" s="397"/>
      <c r="JUB548" s="415"/>
      <c r="JUC548" s="393"/>
      <c r="JUD548" s="392"/>
      <c r="JUE548" s="395"/>
      <c r="JUF548" s="396"/>
      <c r="JUG548" s="397"/>
      <c r="JUH548" s="415"/>
      <c r="JUI548" s="393"/>
      <c r="JUJ548" s="392"/>
      <c r="JUK548" s="395"/>
      <c r="JUL548" s="396"/>
      <c r="JUM548" s="397"/>
      <c r="JUN548" s="415"/>
      <c r="JUO548" s="393"/>
      <c r="JUP548" s="392"/>
      <c r="JUQ548" s="395"/>
      <c r="JUR548" s="396"/>
      <c r="JUS548" s="397"/>
      <c r="JUT548" s="415"/>
      <c r="JUU548" s="393"/>
      <c r="JUV548" s="392"/>
      <c r="JUW548" s="395"/>
      <c r="JUX548" s="396"/>
      <c r="JUY548" s="397"/>
      <c r="JUZ548" s="415"/>
      <c r="JVA548" s="393"/>
      <c r="JVB548" s="392"/>
      <c r="JVC548" s="395"/>
      <c r="JVD548" s="396"/>
      <c r="JVE548" s="397"/>
      <c r="JVF548" s="415"/>
      <c r="JVG548" s="393"/>
      <c r="JVH548" s="392"/>
      <c r="JVI548" s="395"/>
      <c r="JVJ548" s="396"/>
      <c r="JVK548" s="397"/>
      <c r="JVL548" s="415"/>
      <c r="JVM548" s="393"/>
      <c r="JVN548" s="392"/>
      <c r="JVO548" s="395"/>
      <c r="JVP548" s="396"/>
      <c r="JVQ548" s="397"/>
      <c r="JVR548" s="415"/>
      <c r="JVS548" s="393"/>
      <c r="JVT548" s="392"/>
      <c r="JVU548" s="395"/>
      <c r="JVV548" s="396"/>
      <c r="JVW548" s="397"/>
      <c r="JVX548" s="415"/>
      <c r="JVY548" s="393"/>
      <c r="JVZ548" s="392"/>
      <c r="JWA548" s="395"/>
      <c r="JWB548" s="396"/>
      <c r="JWC548" s="397"/>
      <c r="JWD548" s="415"/>
      <c r="JWE548" s="393"/>
      <c r="JWF548" s="392"/>
      <c r="JWG548" s="395"/>
      <c r="JWH548" s="396"/>
      <c r="JWI548" s="397"/>
      <c r="JWJ548" s="415"/>
      <c r="JWK548" s="393"/>
      <c r="JWL548" s="392"/>
      <c r="JWM548" s="395"/>
      <c r="JWN548" s="396"/>
      <c r="JWO548" s="397"/>
      <c r="JWP548" s="415"/>
      <c r="JWQ548" s="393"/>
      <c r="JWR548" s="392"/>
      <c r="JWS548" s="395"/>
      <c r="JWT548" s="396"/>
      <c r="JWU548" s="397"/>
      <c r="JWV548" s="415"/>
      <c r="JWW548" s="393"/>
      <c r="JWX548" s="392"/>
      <c r="JWY548" s="395"/>
      <c r="JWZ548" s="396"/>
      <c r="JXA548" s="397"/>
      <c r="JXB548" s="415"/>
      <c r="JXC548" s="393"/>
      <c r="JXD548" s="392"/>
      <c r="JXE548" s="395"/>
      <c r="JXF548" s="396"/>
      <c r="JXG548" s="397"/>
      <c r="JXH548" s="415"/>
      <c r="JXI548" s="393"/>
      <c r="JXJ548" s="392"/>
      <c r="JXK548" s="395"/>
      <c r="JXL548" s="396"/>
      <c r="JXM548" s="397"/>
      <c r="JXN548" s="415"/>
      <c r="JXO548" s="393"/>
      <c r="JXP548" s="392"/>
      <c r="JXQ548" s="395"/>
      <c r="JXR548" s="396"/>
      <c r="JXS548" s="397"/>
      <c r="JXT548" s="415"/>
      <c r="JXU548" s="393"/>
      <c r="JXV548" s="392"/>
      <c r="JXW548" s="395"/>
      <c r="JXX548" s="396"/>
      <c r="JXY548" s="397"/>
      <c r="JXZ548" s="415"/>
      <c r="JYA548" s="393"/>
      <c r="JYB548" s="392"/>
      <c r="JYC548" s="395"/>
      <c r="JYD548" s="396"/>
      <c r="JYE548" s="397"/>
      <c r="JYF548" s="415"/>
      <c r="JYG548" s="393"/>
      <c r="JYH548" s="392"/>
      <c r="JYI548" s="395"/>
      <c r="JYJ548" s="396"/>
      <c r="JYK548" s="397"/>
      <c r="JYL548" s="415"/>
      <c r="JYM548" s="393"/>
      <c r="JYN548" s="392"/>
      <c r="JYO548" s="395"/>
      <c r="JYP548" s="396"/>
      <c r="JYQ548" s="397"/>
      <c r="JYR548" s="415"/>
      <c r="JYS548" s="393"/>
      <c r="JYT548" s="392"/>
      <c r="JYU548" s="395"/>
      <c r="JYV548" s="396"/>
      <c r="JYW548" s="397"/>
      <c r="JYX548" s="415"/>
      <c r="JYY548" s="393"/>
      <c r="JYZ548" s="392"/>
      <c r="JZA548" s="395"/>
      <c r="JZB548" s="396"/>
      <c r="JZC548" s="397"/>
      <c r="JZD548" s="415"/>
      <c r="JZE548" s="393"/>
      <c r="JZF548" s="392"/>
      <c r="JZG548" s="395"/>
      <c r="JZH548" s="396"/>
      <c r="JZI548" s="397"/>
      <c r="JZJ548" s="415"/>
      <c r="JZK548" s="393"/>
      <c r="JZL548" s="392"/>
      <c r="JZM548" s="395"/>
      <c r="JZN548" s="396"/>
      <c r="JZO548" s="397"/>
      <c r="JZP548" s="415"/>
      <c r="JZQ548" s="393"/>
      <c r="JZR548" s="392"/>
      <c r="JZS548" s="395"/>
      <c r="JZT548" s="396"/>
      <c r="JZU548" s="397"/>
      <c r="JZV548" s="415"/>
      <c r="JZW548" s="393"/>
      <c r="JZX548" s="392"/>
      <c r="JZY548" s="395"/>
      <c r="JZZ548" s="396"/>
      <c r="KAA548" s="397"/>
      <c r="KAB548" s="415"/>
      <c r="KAC548" s="393"/>
      <c r="KAD548" s="392"/>
      <c r="KAE548" s="395"/>
      <c r="KAF548" s="396"/>
      <c r="KAG548" s="397"/>
      <c r="KAH548" s="415"/>
      <c r="KAI548" s="393"/>
      <c r="KAJ548" s="392"/>
      <c r="KAK548" s="395"/>
      <c r="KAL548" s="396"/>
      <c r="KAM548" s="397"/>
      <c r="KAN548" s="415"/>
      <c r="KAO548" s="393"/>
      <c r="KAP548" s="392"/>
      <c r="KAQ548" s="395"/>
      <c r="KAR548" s="396"/>
      <c r="KAS548" s="397"/>
      <c r="KAT548" s="415"/>
      <c r="KAU548" s="393"/>
      <c r="KAV548" s="392"/>
      <c r="KAW548" s="395"/>
      <c r="KAX548" s="396"/>
      <c r="KAY548" s="397"/>
      <c r="KAZ548" s="415"/>
      <c r="KBA548" s="393"/>
      <c r="KBB548" s="392"/>
      <c r="KBC548" s="395"/>
      <c r="KBD548" s="396"/>
      <c r="KBE548" s="397"/>
      <c r="KBF548" s="415"/>
      <c r="KBG548" s="393"/>
      <c r="KBH548" s="392"/>
      <c r="KBI548" s="395"/>
      <c r="KBJ548" s="396"/>
      <c r="KBK548" s="397"/>
      <c r="KBL548" s="415"/>
      <c r="KBM548" s="393"/>
      <c r="KBN548" s="392"/>
      <c r="KBO548" s="395"/>
      <c r="KBP548" s="396"/>
      <c r="KBQ548" s="397"/>
      <c r="KBR548" s="415"/>
      <c r="KBS548" s="393"/>
      <c r="KBT548" s="392"/>
      <c r="KBU548" s="395"/>
      <c r="KBV548" s="396"/>
      <c r="KBW548" s="397"/>
      <c r="KBX548" s="415"/>
      <c r="KBY548" s="393"/>
      <c r="KBZ548" s="392"/>
      <c r="KCA548" s="395"/>
      <c r="KCB548" s="396"/>
      <c r="KCC548" s="397"/>
      <c r="KCD548" s="415"/>
      <c r="KCE548" s="393"/>
      <c r="KCF548" s="392"/>
      <c r="KCG548" s="395"/>
      <c r="KCH548" s="396"/>
      <c r="KCI548" s="397"/>
      <c r="KCJ548" s="415"/>
      <c r="KCK548" s="393"/>
      <c r="KCL548" s="392"/>
      <c r="KCM548" s="395"/>
      <c r="KCN548" s="396"/>
      <c r="KCO548" s="397"/>
      <c r="KCP548" s="415"/>
      <c r="KCQ548" s="393"/>
      <c r="KCR548" s="392"/>
      <c r="KCS548" s="395"/>
      <c r="KCT548" s="396"/>
      <c r="KCU548" s="397"/>
      <c r="KCV548" s="415"/>
      <c r="KCW548" s="393"/>
      <c r="KCX548" s="392"/>
      <c r="KCY548" s="395"/>
      <c r="KCZ548" s="396"/>
      <c r="KDA548" s="397"/>
      <c r="KDB548" s="415"/>
      <c r="KDC548" s="393"/>
      <c r="KDD548" s="392"/>
      <c r="KDE548" s="395"/>
      <c r="KDF548" s="396"/>
      <c r="KDG548" s="397"/>
      <c r="KDH548" s="415"/>
      <c r="KDI548" s="393"/>
      <c r="KDJ548" s="392"/>
      <c r="KDK548" s="395"/>
      <c r="KDL548" s="396"/>
      <c r="KDM548" s="397"/>
      <c r="KDN548" s="415"/>
      <c r="KDO548" s="393"/>
      <c r="KDP548" s="392"/>
      <c r="KDQ548" s="395"/>
      <c r="KDR548" s="396"/>
      <c r="KDS548" s="397"/>
      <c r="KDT548" s="415"/>
      <c r="KDU548" s="393"/>
      <c r="KDV548" s="392"/>
      <c r="KDW548" s="395"/>
      <c r="KDX548" s="396"/>
      <c r="KDY548" s="397"/>
      <c r="KDZ548" s="415"/>
      <c r="KEA548" s="393"/>
      <c r="KEB548" s="392"/>
      <c r="KEC548" s="395"/>
      <c r="KED548" s="396"/>
      <c r="KEE548" s="397"/>
      <c r="KEF548" s="415"/>
      <c r="KEG548" s="393"/>
      <c r="KEH548" s="392"/>
      <c r="KEI548" s="395"/>
      <c r="KEJ548" s="396"/>
      <c r="KEK548" s="397"/>
      <c r="KEL548" s="415"/>
      <c r="KEM548" s="393"/>
      <c r="KEN548" s="392"/>
      <c r="KEO548" s="395"/>
      <c r="KEP548" s="396"/>
      <c r="KEQ548" s="397"/>
      <c r="KER548" s="415"/>
      <c r="KES548" s="393"/>
      <c r="KET548" s="392"/>
      <c r="KEU548" s="395"/>
      <c r="KEV548" s="396"/>
      <c r="KEW548" s="397"/>
      <c r="KEX548" s="415"/>
      <c r="KEY548" s="393"/>
      <c r="KEZ548" s="392"/>
      <c r="KFA548" s="395"/>
      <c r="KFB548" s="396"/>
      <c r="KFC548" s="397"/>
      <c r="KFD548" s="415"/>
      <c r="KFE548" s="393"/>
      <c r="KFF548" s="392"/>
      <c r="KFG548" s="395"/>
      <c r="KFH548" s="396"/>
      <c r="KFI548" s="397"/>
      <c r="KFJ548" s="415"/>
      <c r="KFK548" s="393"/>
      <c r="KFL548" s="392"/>
      <c r="KFM548" s="395"/>
      <c r="KFN548" s="396"/>
      <c r="KFO548" s="397"/>
      <c r="KFP548" s="415"/>
      <c r="KFQ548" s="393"/>
      <c r="KFR548" s="392"/>
      <c r="KFS548" s="395"/>
      <c r="KFT548" s="396"/>
      <c r="KFU548" s="397"/>
      <c r="KFV548" s="415"/>
      <c r="KFW548" s="393"/>
      <c r="KFX548" s="392"/>
      <c r="KFY548" s="395"/>
      <c r="KFZ548" s="396"/>
      <c r="KGA548" s="397"/>
      <c r="KGB548" s="415"/>
      <c r="KGC548" s="393"/>
      <c r="KGD548" s="392"/>
      <c r="KGE548" s="395"/>
      <c r="KGF548" s="396"/>
      <c r="KGG548" s="397"/>
      <c r="KGH548" s="415"/>
      <c r="KGI548" s="393"/>
      <c r="KGJ548" s="392"/>
      <c r="KGK548" s="395"/>
      <c r="KGL548" s="396"/>
      <c r="KGM548" s="397"/>
      <c r="KGN548" s="415"/>
      <c r="KGO548" s="393"/>
      <c r="KGP548" s="392"/>
      <c r="KGQ548" s="395"/>
      <c r="KGR548" s="396"/>
      <c r="KGS548" s="397"/>
      <c r="KGT548" s="415"/>
      <c r="KGU548" s="393"/>
      <c r="KGV548" s="392"/>
      <c r="KGW548" s="395"/>
      <c r="KGX548" s="396"/>
      <c r="KGY548" s="397"/>
      <c r="KGZ548" s="415"/>
      <c r="KHA548" s="393"/>
      <c r="KHB548" s="392"/>
      <c r="KHC548" s="395"/>
      <c r="KHD548" s="396"/>
      <c r="KHE548" s="397"/>
      <c r="KHF548" s="415"/>
      <c r="KHG548" s="393"/>
      <c r="KHH548" s="392"/>
      <c r="KHI548" s="395"/>
      <c r="KHJ548" s="396"/>
      <c r="KHK548" s="397"/>
      <c r="KHL548" s="415"/>
      <c r="KHM548" s="393"/>
      <c r="KHN548" s="392"/>
      <c r="KHO548" s="395"/>
      <c r="KHP548" s="396"/>
      <c r="KHQ548" s="397"/>
      <c r="KHR548" s="415"/>
      <c r="KHS548" s="393"/>
      <c r="KHT548" s="392"/>
      <c r="KHU548" s="395"/>
      <c r="KHV548" s="396"/>
      <c r="KHW548" s="397"/>
      <c r="KHX548" s="415"/>
      <c r="KHY548" s="393"/>
      <c r="KHZ548" s="392"/>
      <c r="KIA548" s="395"/>
      <c r="KIB548" s="396"/>
      <c r="KIC548" s="397"/>
      <c r="KID548" s="415"/>
      <c r="KIE548" s="393"/>
      <c r="KIF548" s="392"/>
      <c r="KIG548" s="395"/>
      <c r="KIH548" s="396"/>
      <c r="KII548" s="397"/>
      <c r="KIJ548" s="415"/>
      <c r="KIK548" s="393"/>
      <c r="KIL548" s="392"/>
      <c r="KIM548" s="395"/>
      <c r="KIN548" s="396"/>
      <c r="KIO548" s="397"/>
      <c r="KIP548" s="415"/>
      <c r="KIQ548" s="393"/>
      <c r="KIR548" s="392"/>
      <c r="KIS548" s="395"/>
      <c r="KIT548" s="396"/>
      <c r="KIU548" s="397"/>
      <c r="KIV548" s="415"/>
      <c r="KIW548" s="393"/>
      <c r="KIX548" s="392"/>
      <c r="KIY548" s="395"/>
      <c r="KIZ548" s="396"/>
      <c r="KJA548" s="397"/>
      <c r="KJB548" s="415"/>
      <c r="KJC548" s="393"/>
      <c r="KJD548" s="392"/>
      <c r="KJE548" s="395"/>
      <c r="KJF548" s="396"/>
      <c r="KJG548" s="397"/>
      <c r="KJH548" s="415"/>
      <c r="KJI548" s="393"/>
      <c r="KJJ548" s="392"/>
      <c r="KJK548" s="395"/>
      <c r="KJL548" s="396"/>
      <c r="KJM548" s="397"/>
      <c r="KJN548" s="415"/>
      <c r="KJO548" s="393"/>
      <c r="KJP548" s="392"/>
      <c r="KJQ548" s="395"/>
      <c r="KJR548" s="396"/>
      <c r="KJS548" s="397"/>
      <c r="KJT548" s="415"/>
      <c r="KJU548" s="393"/>
      <c r="KJV548" s="392"/>
      <c r="KJW548" s="395"/>
      <c r="KJX548" s="396"/>
      <c r="KJY548" s="397"/>
      <c r="KJZ548" s="415"/>
      <c r="KKA548" s="393"/>
      <c r="KKB548" s="392"/>
      <c r="KKC548" s="395"/>
      <c r="KKD548" s="396"/>
      <c r="KKE548" s="397"/>
      <c r="KKF548" s="415"/>
      <c r="KKG548" s="393"/>
      <c r="KKH548" s="392"/>
      <c r="KKI548" s="395"/>
      <c r="KKJ548" s="396"/>
      <c r="KKK548" s="397"/>
      <c r="KKL548" s="415"/>
      <c r="KKM548" s="393"/>
      <c r="KKN548" s="392"/>
      <c r="KKO548" s="395"/>
      <c r="KKP548" s="396"/>
      <c r="KKQ548" s="397"/>
      <c r="KKR548" s="415"/>
      <c r="KKS548" s="393"/>
      <c r="KKT548" s="392"/>
      <c r="KKU548" s="395"/>
      <c r="KKV548" s="396"/>
      <c r="KKW548" s="397"/>
      <c r="KKX548" s="415"/>
      <c r="KKY548" s="393"/>
      <c r="KKZ548" s="392"/>
      <c r="KLA548" s="395"/>
      <c r="KLB548" s="396"/>
      <c r="KLC548" s="397"/>
      <c r="KLD548" s="415"/>
      <c r="KLE548" s="393"/>
      <c r="KLF548" s="392"/>
      <c r="KLG548" s="395"/>
      <c r="KLH548" s="396"/>
      <c r="KLI548" s="397"/>
      <c r="KLJ548" s="415"/>
      <c r="KLK548" s="393"/>
      <c r="KLL548" s="392"/>
      <c r="KLM548" s="395"/>
      <c r="KLN548" s="396"/>
      <c r="KLO548" s="397"/>
      <c r="KLP548" s="415"/>
      <c r="KLQ548" s="393"/>
      <c r="KLR548" s="392"/>
      <c r="KLS548" s="395"/>
      <c r="KLT548" s="396"/>
      <c r="KLU548" s="397"/>
      <c r="KLV548" s="415"/>
      <c r="KLW548" s="393"/>
      <c r="KLX548" s="392"/>
      <c r="KLY548" s="395"/>
      <c r="KLZ548" s="396"/>
      <c r="KMA548" s="397"/>
      <c r="KMB548" s="415"/>
      <c r="KMC548" s="393"/>
      <c r="KMD548" s="392"/>
      <c r="KME548" s="395"/>
      <c r="KMF548" s="396"/>
      <c r="KMG548" s="397"/>
      <c r="KMH548" s="415"/>
      <c r="KMI548" s="393"/>
      <c r="KMJ548" s="392"/>
      <c r="KMK548" s="395"/>
      <c r="KML548" s="396"/>
      <c r="KMM548" s="397"/>
      <c r="KMN548" s="415"/>
      <c r="KMO548" s="393"/>
      <c r="KMP548" s="392"/>
      <c r="KMQ548" s="395"/>
      <c r="KMR548" s="396"/>
      <c r="KMS548" s="397"/>
      <c r="KMT548" s="415"/>
      <c r="KMU548" s="393"/>
      <c r="KMV548" s="392"/>
      <c r="KMW548" s="395"/>
      <c r="KMX548" s="396"/>
      <c r="KMY548" s="397"/>
      <c r="KMZ548" s="415"/>
      <c r="KNA548" s="393"/>
      <c r="KNB548" s="392"/>
      <c r="KNC548" s="395"/>
      <c r="KND548" s="396"/>
      <c r="KNE548" s="397"/>
      <c r="KNF548" s="415"/>
      <c r="KNG548" s="393"/>
      <c r="KNH548" s="392"/>
      <c r="KNI548" s="395"/>
      <c r="KNJ548" s="396"/>
      <c r="KNK548" s="397"/>
      <c r="KNL548" s="415"/>
      <c r="KNM548" s="393"/>
      <c r="KNN548" s="392"/>
      <c r="KNO548" s="395"/>
      <c r="KNP548" s="396"/>
      <c r="KNQ548" s="397"/>
      <c r="KNR548" s="415"/>
      <c r="KNS548" s="393"/>
      <c r="KNT548" s="392"/>
      <c r="KNU548" s="395"/>
      <c r="KNV548" s="396"/>
      <c r="KNW548" s="397"/>
      <c r="KNX548" s="415"/>
      <c r="KNY548" s="393"/>
      <c r="KNZ548" s="392"/>
      <c r="KOA548" s="395"/>
      <c r="KOB548" s="396"/>
      <c r="KOC548" s="397"/>
      <c r="KOD548" s="415"/>
      <c r="KOE548" s="393"/>
      <c r="KOF548" s="392"/>
      <c r="KOG548" s="395"/>
      <c r="KOH548" s="396"/>
      <c r="KOI548" s="397"/>
      <c r="KOJ548" s="415"/>
      <c r="KOK548" s="393"/>
      <c r="KOL548" s="392"/>
      <c r="KOM548" s="395"/>
      <c r="KON548" s="396"/>
      <c r="KOO548" s="397"/>
      <c r="KOP548" s="415"/>
      <c r="KOQ548" s="393"/>
      <c r="KOR548" s="392"/>
      <c r="KOS548" s="395"/>
      <c r="KOT548" s="396"/>
      <c r="KOU548" s="397"/>
      <c r="KOV548" s="415"/>
      <c r="KOW548" s="393"/>
      <c r="KOX548" s="392"/>
      <c r="KOY548" s="395"/>
      <c r="KOZ548" s="396"/>
      <c r="KPA548" s="397"/>
      <c r="KPB548" s="415"/>
      <c r="KPC548" s="393"/>
      <c r="KPD548" s="392"/>
      <c r="KPE548" s="395"/>
      <c r="KPF548" s="396"/>
      <c r="KPG548" s="397"/>
      <c r="KPH548" s="415"/>
      <c r="KPI548" s="393"/>
      <c r="KPJ548" s="392"/>
      <c r="KPK548" s="395"/>
      <c r="KPL548" s="396"/>
      <c r="KPM548" s="397"/>
      <c r="KPN548" s="415"/>
      <c r="KPO548" s="393"/>
      <c r="KPP548" s="392"/>
      <c r="KPQ548" s="395"/>
      <c r="KPR548" s="396"/>
      <c r="KPS548" s="397"/>
      <c r="KPT548" s="415"/>
      <c r="KPU548" s="393"/>
      <c r="KPV548" s="392"/>
      <c r="KPW548" s="395"/>
      <c r="KPX548" s="396"/>
      <c r="KPY548" s="397"/>
      <c r="KPZ548" s="415"/>
      <c r="KQA548" s="393"/>
      <c r="KQB548" s="392"/>
      <c r="KQC548" s="395"/>
      <c r="KQD548" s="396"/>
      <c r="KQE548" s="397"/>
      <c r="KQF548" s="415"/>
      <c r="KQG548" s="393"/>
      <c r="KQH548" s="392"/>
      <c r="KQI548" s="395"/>
      <c r="KQJ548" s="396"/>
      <c r="KQK548" s="397"/>
      <c r="KQL548" s="415"/>
      <c r="KQM548" s="393"/>
      <c r="KQN548" s="392"/>
      <c r="KQO548" s="395"/>
      <c r="KQP548" s="396"/>
      <c r="KQQ548" s="397"/>
      <c r="KQR548" s="415"/>
      <c r="KQS548" s="393"/>
      <c r="KQT548" s="392"/>
      <c r="KQU548" s="395"/>
      <c r="KQV548" s="396"/>
      <c r="KQW548" s="397"/>
      <c r="KQX548" s="415"/>
      <c r="KQY548" s="393"/>
      <c r="KQZ548" s="392"/>
      <c r="KRA548" s="395"/>
      <c r="KRB548" s="396"/>
      <c r="KRC548" s="397"/>
      <c r="KRD548" s="415"/>
      <c r="KRE548" s="393"/>
      <c r="KRF548" s="392"/>
      <c r="KRG548" s="395"/>
      <c r="KRH548" s="396"/>
      <c r="KRI548" s="397"/>
      <c r="KRJ548" s="415"/>
      <c r="KRK548" s="393"/>
      <c r="KRL548" s="392"/>
      <c r="KRM548" s="395"/>
      <c r="KRN548" s="396"/>
      <c r="KRO548" s="397"/>
      <c r="KRP548" s="415"/>
      <c r="KRQ548" s="393"/>
      <c r="KRR548" s="392"/>
      <c r="KRS548" s="395"/>
      <c r="KRT548" s="396"/>
      <c r="KRU548" s="397"/>
      <c r="KRV548" s="415"/>
      <c r="KRW548" s="393"/>
      <c r="KRX548" s="392"/>
      <c r="KRY548" s="395"/>
      <c r="KRZ548" s="396"/>
      <c r="KSA548" s="397"/>
      <c r="KSB548" s="415"/>
      <c r="KSC548" s="393"/>
      <c r="KSD548" s="392"/>
      <c r="KSE548" s="395"/>
      <c r="KSF548" s="396"/>
      <c r="KSG548" s="397"/>
      <c r="KSH548" s="415"/>
      <c r="KSI548" s="393"/>
      <c r="KSJ548" s="392"/>
      <c r="KSK548" s="395"/>
      <c r="KSL548" s="396"/>
      <c r="KSM548" s="397"/>
      <c r="KSN548" s="415"/>
      <c r="KSO548" s="393"/>
      <c r="KSP548" s="392"/>
      <c r="KSQ548" s="395"/>
      <c r="KSR548" s="396"/>
      <c r="KSS548" s="397"/>
      <c r="KST548" s="415"/>
      <c r="KSU548" s="393"/>
      <c r="KSV548" s="392"/>
      <c r="KSW548" s="395"/>
      <c r="KSX548" s="396"/>
      <c r="KSY548" s="397"/>
      <c r="KSZ548" s="415"/>
      <c r="KTA548" s="393"/>
      <c r="KTB548" s="392"/>
      <c r="KTC548" s="395"/>
      <c r="KTD548" s="396"/>
      <c r="KTE548" s="397"/>
      <c r="KTF548" s="415"/>
      <c r="KTG548" s="393"/>
      <c r="KTH548" s="392"/>
      <c r="KTI548" s="395"/>
      <c r="KTJ548" s="396"/>
      <c r="KTK548" s="397"/>
      <c r="KTL548" s="415"/>
      <c r="KTM548" s="393"/>
      <c r="KTN548" s="392"/>
      <c r="KTO548" s="395"/>
      <c r="KTP548" s="396"/>
      <c r="KTQ548" s="397"/>
      <c r="KTR548" s="415"/>
      <c r="KTS548" s="393"/>
      <c r="KTT548" s="392"/>
      <c r="KTU548" s="395"/>
      <c r="KTV548" s="396"/>
      <c r="KTW548" s="397"/>
      <c r="KTX548" s="415"/>
      <c r="KTY548" s="393"/>
      <c r="KTZ548" s="392"/>
      <c r="KUA548" s="395"/>
      <c r="KUB548" s="396"/>
      <c r="KUC548" s="397"/>
      <c r="KUD548" s="415"/>
      <c r="KUE548" s="393"/>
      <c r="KUF548" s="392"/>
      <c r="KUG548" s="395"/>
      <c r="KUH548" s="396"/>
      <c r="KUI548" s="397"/>
      <c r="KUJ548" s="415"/>
      <c r="KUK548" s="393"/>
      <c r="KUL548" s="392"/>
      <c r="KUM548" s="395"/>
      <c r="KUN548" s="396"/>
      <c r="KUO548" s="397"/>
      <c r="KUP548" s="415"/>
      <c r="KUQ548" s="393"/>
      <c r="KUR548" s="392"/>
      <c r="KUS548" s="395"/>
      <c r="KUT548" s="396"/>
      <c r="KUU548" s="397"/>
      <c r="KUV548" s="415"/>
      <c r="KUW548" s="393"/>
      <c r="KUX548" s="392"/>
      <c r="KUY548" s="395"/>
      <c r="KUZ548" s="396"/>
      <c r="KVA548" s="397"/>
      <c r="KVB548" s="415"/>
      <c r="KVC548" s="393"/>
      <c r="KVD548" s="392"/>
      <c r="KVE548" s="395"/>
      <c r="KVF548" s="396"/>
      <c r="KVG548" s="397"/>
      <c r="KVH548" s="415"/>
      <c r="KVI548" s="393"/>
      <c r="KVJ548" s="392"/>
      <c r="KVK548" s="395"/>
      <c r="KVL548" s="396"/>
      <c r="KVM548" s="397"/>
      <c r="KVN548" s="415"/>
      <c r="KVO548" s="393"/>
      <c r="KVP548" s="392"/>
      <c r="KVQ548" s="395"/>
      <c r="KVR548" s="396"/>
      <c r="KVS548" s="397"/>
      <c r="KVT548" s="415"/>
      <c r="KVU548" s="393"/>
      <c r="KVV548" s="392"/>
      <c r="KVW548" s="395"/>
      <c r="KVX548" s="396"/>
      <c r="KVY548" s="397"/>
      <c r="KVZ548" s="415"/>
      <c r="KWA548" s="393"/>
      <c r="KWB548" s="392"/>
      <c r="KWC548" s="395"/>
      <c r="KWD548" s="396"/>
      <c r="KWE548" s="397"/>
      <c r="KWF548" s="415"/>
      <c r="KWG548" s="393"/>
      <c r="KWH548" s="392"/>
      <c r="KWI548" s="395"/>
      <c r="KWJ548" s="396"/>
      <c r="KWK548" s="397"/>
      <c r="KWL548" s="415"/>
      <c r="KWM548" s="393"/>
      <c r="KWN548" s="392"/>
      <c r="KWO548" s="395"/>
      <c r="KWP548" s="396"/>
      <c r="KWQ548" s="397"/>
      <c r="KWR548" s="415"/>
      <c r="KWS548" s="393"/>
      <c r="KWT548" s="392"/>
      <c r="KWU548" s="395"/>
      <c r="KWV548" s="396"/>
      <c r="KWW548" s="397"/>
      <c r="KWX548" s="415"/>
      <c r="KWY548" s="393"/>
      <c r="KWZ548" s="392"/>
      <c r="KXA548" s="395"/>
      <c r="KXB548" s="396"/>
      <c r="KXC548" s="397"/>
      <c r="KXD548" s="415"/>
      <c r="KXE548" s="393"/>
      <c r="KXF548" s="392"/>
      <c r="KXG548" s="395"/>
      <c r="KXH548" s="396"/>
      <c r="KXI548" s="397"/>
      <c r="KXJ548" s="415"/>
      <c r="KXK548" s="393"/>
      <c r="KXL548" s="392"/>
      <c r="KXM548" s="395"/>
      <c r="KXN548" s="396"/>
      <c r="KXO548" s="397"/>
      <c r="KXP548" s="415"/>
      <c r="KXQ548" s="393"/>
      <c r="KXR548" s="392"/>
      <c r="KXS548" s="395"/>
      <c r="KXT548" s="396"/>
      <c r="KXU548" s="397"/>
      <c r="KXV548" s="415"/>
      <c r="KXW548" s="393"/>
      <c r="KXX548" s="392"/>
      <c r="KXY548" s="395"/>
      <c r="KXZ548" s="396"/>
      <c r="KYA548" s="397"/>
      <c r="KYB548" s="415"/>
      <c r="KYC548" s="393"/>
      <c r="KYD548" s="392"/>
      <c r="KYE548" s="395"/>
      <c r="KYF548" s="396"/>
      <c r="KYG548" s="397"/>
      <c r="KYH548" s="415"/>
      <c r="KYI548" s="393"/>
      <c r="KYJ548" s="392"/>
      <c r="KYK548" s="395"/>
      <c r="KYL548" s="396"/>
      <c r="KYM548" s="397"/>
      <c r="KYN548" s="415"/>
      <c r="KYO548" s="393"/>
      <c r="KYP548" s="392"/>
      <c r="KYQ548" s="395"/>
      <c r="KYR548" s="396"/>
      <c r="KYS548" s="397"/>
      <c r="KYT548" s="415"/>
      <c r="KYU548" s="393"/>
      <c r="KYV548" s="392"/>
      <c r="KYW548" s="395"/>
      <c r="KYX548" s="396"/>
      <c r="KYY548" s="397"/>
      <c r="KYZ548" s="415"/>
      <c r="KZA548" s="393"/>
      <c r="KZB548" s="392"/>
      <c r="KZC548" s="395"/>
      <c r="KZD548" s="396"/>
      <c r="KZE548" s="397"/>
      <c r="KZF548" s="415"/>
      <c r="KZG548" s="393"/>
      <c r="KZH548" s="392"/>
      <c r="KZI548" s="395"/>
      <c r="KZJ548" s="396"/>
      <c r="KZK548" s="397"/>
      <c r="KZL548" s="415"/>
      <c r="KZM548" s="393"/>
      <c r="KZN548" s="392"/>
      <c r="KZO548" s="395"/>
      <c r="KZP548" s="396"/>
      <c r="KZQ548" s="397"/>
      <c r="KZR548" s="415"/>
      <c r="KZS548" s="393"/>
      <c r="KZT548" s="392"/>
      <c r="KZU548" s="395"/>
      <c r="KZV548" s="396"/>
      <c r="KZW548" s="397"/>
      <c r="KZX548" s="415"/>
      <c r="KZY548" s="393"/>
      <c r="KZZ548" s="392"/>
      <c r="LAA548" s="395"/>
      <c r="LAB548" s="396"/>
      <c r="LAC548" s="397"/>
      <c r="LAD548" s="415"/>
      <c r="LAE548" s="393"/>
      <c r="LAF548" s="392"/>
      <c r="LAG548" s="395"/>
      <c r="LAH548" s="396"/>
      <c r="LAI548" s="397"/>
      <c r="LAJ548" s="415"/>
      <c r="LAK548" s="393"/>
      <c r="LAL548" s="392"/>
      <c r="LAM548" s="395"/>
      <c r="LAN548" s="396"/>
      <c r="LAO548" s="397"/>
      <c r="LAP548" s="415"/>
      <c r="LAQ548" s="393"/>
      <c r="LAR548" s="392"/>
      <c r="LAS548" s="395"/>
      <c r="LAT548" s="396"/>
      <c r="LAU548" s="397"/>
      <c r="LAV548" s="415"/>
      <c r="LAW548" s="393"/>
      <c r="LAX548" s="392"/>
      <c r="LAY548" s="395"/>
      <c r="LAZ548" s="396"/>
      <c r="LBA548" s="397"/>
      <c r="LBB548" s="415"/>
      <c r="LBC548" s="393"/>
      <c r="LBD548" s="392"/>
      <c r="LBE548" s="395"/>
      <c r="LBF548" s="396"/>
      <c r="LBG548" s="397"/>
      <c r="LBH548" s="415"/>
      <c r="LBI548" s="393"/>
      <c r="LBJ548" s="392"/>
      <c r="LBK548" s="395"/>
      <c r="LBL548" s="396"/>
      <c r="LBM548" s="397"/>
      <c r="LBN548" s="415"/>
      <c r="LBO548" s="393"/>
      <c r="LBP548" s="392"/>
      <c r="LBQ548" s="395"/>
      <c r="LBR548" s="396"/>
      <c r="LBS548" s="397"/>
      <c r="LBT548" s="415"/>
      <c r="LBU548" s="393"/>
      <c r="LBV548" s="392"/>
      <c r="LBW548" s="395"/>
      <c r="LBX548" s="396"/>
      <c r="LBY548" s="397"/>
      <c r="LBZ548" s="415"/>
      <c r="LCA548" s="393"/>
      <c r="LCB548" s="392"/>
      <c r="LCC548" s="395"/>
      <c r="LCD548" s="396"/>
      <c r="LCE548" s="397"/>
      <c r="LCF548" s="415"/>
      <c r="LCG548" s="393"/>
      <c r="LCH548" s="392"/>
      <c r="LCI548" s="395"/>
      <c r="LCJ548" s="396"/>
      <c r="LCK548" s="397"/>
      <c r="LCL548" s="415"/>
      <c r="LCM548" s="393"/>
      <c r="LCN548" s="392"/>
      <c r="LCO548" s="395"/>
      <c r="LCP548" s="396"/>
      <c r="LCQ548" s="397"/>
      <c r="LCR548" s="415"/>
      <c r="LCS548" s="393"/>
      <c r="LCT548" s="392"/>
      <c r="LCU548" s="395"/>
      <c r="LCV548" s="396"/>
      <c r="LCW548" s="397"/>
      <c r="LCX548" s="415"/>
      <c r="LCY548" s="393"/>
      <c r="LCZ548" s="392"/>
      <c r="LDA548" s="395"/>
      <c r="LDB548" s="396"/>
      <c r="LDC548" s="397"/>
      <c r="LDD548" s="415"/>
      <c r="LDE548" s="393"/>
      <c r="LDF548" s="392"/>
      <c r="LDG548" s="395"/>
      <c r="LDH548" s="396"/>
      <c r="LDI548" s="397"/>
      <c r="LDJ548" s="415"/>
      <c r="LDK548" s="393"/>
      <c r="LDL548" s="392"/>
      <c r="LDM548" s="395"/>
      <c r="LDN548" s="396"/>
      <c r="LDO548" s="397"/>
      <c r="LDP548" s="415"/>
      <c r="LDQ548" s="393"/>
      <c r="LDR548" s="392"/>
      <c r="LDS548" s="395"/>
      <c r="LDT548" s="396"/>
      <c r="LDU548" s="397"/>
      <c r="LDV548" s="415"/>
      <c r="LDW548" s="393"/>
      <c r="LDX548" s="392"/>
      <c r="LDY548" s="395"/>
      <c r="LDZ548" s="396"/>
      <c r="LEA548" s="397"/>
      <c r="LEB548" s="415"/>
      <c r="LEC548" s="393"/>
      <c r="LED548" s="392"/>
      <c r="LEE548" s="395"/>
      <c r="LEF548" s="396"/>
      <c r="LEG548" s="397"/>
      <c r="LEH548" s="415"/>
      <c r="LEI548" s="393"/>
      <c r="LEJ548" s="392"/>
      <c r="LEK548" s="395"/>
      <c r="LEL548" s="396"/>
      <c r="LEM548" s="397"/>
      <c r="LEN548" s="415"/>
      <c r="LEO548" s="393"/>
      <c r="LEP548" s="392"/>
      <c r="LEQ548" s="395"/>
      <c r="LER548" s="396"/>
      <c r="LES548" s="397"/>
      <c r="LET548" s="415"/>
      <c r="LEU548" s="393"/>
      <c r="LEV548" s="392"/>
      <c r="LEW548" s="395"/>
      <c r="LEX548" s="396"/>
      <c r="LEY548" s="397"/>
      <c r="LEZ548" s="415"/>
      <c r="LFA548" s="393"/>
      <c r="LFB548" s="392"/>
      <c r="LFC548" s="395"/>
      <c r="LFD548" s="396"/>
      <c r="LFE548" s="397"/>
      <c r="LFF548" s="415"/>
      <c r="LFG548" s="393"/>
      <c r="LFH548" s="392"/>
      <c r="LFI548" s="395"/>
      <c r="LFJ548" s="396"/>
      <c r="LFK548" s="397"/>
      <c r="LFL548" s="415"/>
      <c r="LFM548" s="393"/>
      <c r="LFN548" s="392"/>
      <c r="LFO548" s="395"/>
      <c r="LFP548" s="396"/>
      <c r="LFQ548" s="397"/>
      <c r="LFR548" s="415"/>
      <c r="LFS548" s="393"/>
      <c r="LFT548" s="392"/>
      <c r="LFU548" s="395"/>
      <c r="LFV548" s="396"/>
      <c r="LFW548" s="397"/>
      <c r="LFX548" s="415"/>
      <c r="LFY548" s="393"/>
      <c r="LFZ548" s="392"/>
      <c r="LGA548" s="395"/>
      <c r="LGB548" s="396"/>
      <c r="LGC548" s="397"/>
      <c r="LGD548" s="415"/>
      <c r="LGE548" s="393"/>
      <c r="LGF548" s="392"/>
      <c r="LGG548" s="395"/>
      <c r="LGH548" s="396"/>
      <c r="LGI548" s="397"/>
      <c r="LGJ548" s="415"/>
      <c r="LGK548" s="393"/>
      <c r="LGL548" s="392"/>
      <c r="LGM548" s="395"/>
      <c r="LGN548" s="396"/>
      <c r="LGO548" s="397"/>
      <c r="LGP548" s="415"/>
      <c r="LGQ548" s="393"/>
      <c r="LGR548" s="392"/>
      <c r="LGS548" s="395"/>
      <c r="LGT548" s="396"/>
      <c r="LGU548" s="397"/>
      <c r="LGV548" s="415"/>
      <c r="LGW548" s="393"/>
      <c r="LGX548" s="392"/>
      <c r="LGY548" s="395"/>
      <c r="LGZ548" s="396"/>
      <c r="LHA548" s="397"/>
      <c r="LHB548" s="415"/>
      <c r="LHC548" s="393"/>
      <c r="LHD548" s="392"/>
      <c r="LHE548" s="395"/>
      <c r="LHF548" s="396"/>
      <c r="LHG548" s="397"/>
      <c r="LHH548" s="415"/>
      <c r="LHI548" s="393"/>
      <c r="LHJ548" s="392"/>
      <c r="LHK548" s="395"/>
      <c r="LHL548" s="396"/>
      <c r="LHM548" s="397"/>
      <c r="LHN548" s="415"/>
      <c r="LHO548" s="393"/>
      <c r="LHP548" s="392"/>
      <c r="LHQ548" s="395"/>
      <c r="LHR548" s="396"/>
      <c r="LHS548" s="397"/>
      <c r="LHT548" s="415"/>
      <c r="LHU548" s="393"/>
      <c r="LHV548" s="392"/>
      <c r="LHW548" s="395"/>
      <c r="LHX548" s="396"/>
      <c r="LHY548" s="397"/>
      <c r="LHZ548" s="415"/>
      <c r="LIA548" s="393"/>
      <c r="LIB548" s="392"/>
      <c r="LIC548" s="395"/>
      <c r="LID548" s="396"/>
      <c r="LIE548" s="397"/>
      <c r="LIF548" s="415"/>
      <c r="LIG548" s="393"/>
      <c r="LIH548" s="392"/>
      <c r="LII548" s="395"/>
      <c r="LIJ548" s="396"/>
      <c r="LIK548" s="397"/>
      <c r="LIL548" s="415"/>
      <c r="LIM548" s="393"/>
      <c r="LIN548" s="392"/>
      <c r="LIO548" s="395"/>
      <c r="LIP548" s="396"/>
      <c r="LIQ548" s="397"/>
      <c r="LIR548" s="415"/>
      <c r="LIS548" s="393"/>
      <c r="LIT548" s="392"/>
      <c r="LIU548" s="395"/>
      <c r="LIV548" s="396"/>
      <c r="LIW548" s="397"/>
      <c r="LIX548" s="415"/>
      <c r="LIY548" s="393"/>
      <c r="LIZ548" s="392"/>
      <c r="LJA548" s="395"/>
      <c r="LJB548" s="396"/>
      <c r="LJC548" s="397"/>
      <c r="LJD548" s="415"/>
      <c r="LJE548" s="393"/>
      <c r="LJF548" s="392"/>
      <c r="LJG548" s="395"/>
      <c r="LJH548" s="396"/>
      <c r="LJI548" s="397"/>
      <c r="LJJ548" s="415"/>
      <c r="LJK548" s="393"/>
      <c r="LJL548" s="392"/>
      <c r="LJM548" s="395"/>
      <c r="LJN548" s="396"/>
      <c r="LJO548" s="397"/>
      <c r="LJP548" s="415"/>
      <c r="LJQ548" s="393"/>
      <c r="LJR548" s="392"/>
      <c r="LJS548" s="395"/>
      <c r="LJT548" s="396"/>
      <c r="LJU548" s="397"/>
      <c r="LJV548" s="415"/>
      <c r="LJW548" s="393"/>
      <c r="LJX548" s="392"/>
      <c r="LJY548" s="395"/>
      <c r="LJZ548" s="396"/>
      <c r="LKA548" s="397"/>
      <c r="LKB548" s="415"/>
      <c r="LKC548" s="393"/>
      <c r="LKD548" s="392"/>
      <c r="LKE548" s="395"/>
      <c r="LKF548" s="396"/>
      <c r="LKG548" s="397"/>
      <c r="LKH548" s="415"/>
      <c r="LKI548" s="393"/>
      <c r="LKJ548" s="392"/>
      <c r="LKK548" s="395"/>
      <c r="LKL548" s="396"/>
      <c r="LKM548" s="397"/>
      <c r="LKN548" s="415"/>
      <c r="LKO548" s="393"/>
      <c r="LKP548" s="392"/>
      <c r="LKQ548" s="395"/>
      <c r="LKR548" s="396"/>
      <c r="LKS548" s="397"/>
      <c r="LKT548" s="415"/>
      <c r="LKU548" s="393"/>
      <c r="LKV548" s="392"/>
      <c r="LKW548" s="395"/>
      <c r="LKX548" s="396"/>
      <c r="LKY548" s="397"/>
      <c r="LKZ548" s="415"/>
      <c r="LLA548" s="393"/>
      <c r="LLB548" s="392"/>
      <c r="LLC548" s="395"/>
      <c r="LLD548" s="396"/>
      <c r="LLE548" s="397"/>
      <c r="LLF548" s="415"/>
      <c r="LLG548" s="393"/>
      <c r="LLH548" s="392"/>
      <c r="LLI548" s="395"/>
      <c r="LLJ548" s="396"/>
      <c r="LLK548" s="397"/>
      <c r="LLL548" s="415"/>
      <c r="LLM548" s="393"/>
      <c r="LLN548" s="392"/>
      <c r="LLO548" s="395"/>
      <c r="LLP548" s="396"/>
      <c r="LLQ548" s="397"/>
      <c r="LLR548" s="415"/>
      <c r="LLS548" s="393"/>
      <c r="LLT548" s="392"/>
      <c r="LLU548" s="395"/>
      <c r="LLV548" s="396"/>
      <c r="LLW548" s="397"/>
      <c r="LLX548" s="415"/>
      <c r="LLY548" s="393"/>
      <c r="LLZ548" s="392"/>
      <c r="LMA548" s="395"/>
      <c r="LMB548" s="396"/>
      <c r="LMC548" s="397"/>
      <c r="LMD548" s="415"/>
      <c r="LME548" s="393"/>
      <c r="LMF548" s="392"/>
      <c r="LMG548" s="395"/>
      <c r="LMH548" s="396"/>
      <c r="LMI548" s="397"/>
      <c r="LMJ548" s="415"/>
      <c r="LMK548" s="393"/>
      <c r="LML548" s="392"/>
      <c r="LMM548" s="395"/>
      <c r="LMN548" s="396"/>
      <c r="LMO548" s="397"/>
      <c r="LMP548" s="415"/>
      <c r="LMQ548" s="393"/>
      <c r="LMR548" s="392"/>
      <c r="LMS548" s="395"/>
      <c r="LMT548" s="396"/>
      <c r="LMU548" s="397"/>
      <c r="LMV548" s="415"/>
      <c r="LMW548" s="393"/>
      <c r="LMX548" s="392"/>
      <c r="LMY548" s="395"/>
      <c r="LMZ548" s="396"/>
      <c r="LNA548" s="397"/>
      <c r="LNB548" s="415"/>
      <c r="LNC548" s="393"/>
      <c r="LND548" s="392"/>
      <c r="LNE548" s="395"/>
      <c r="LNF548" s="396"/>
      <c r="LNG548" s="397"/>
      <c r="LNH548" s="415"/>
      <c r="LNI548" s="393"/>
      <c r="LNJ548" s="392"/>
      <c r="LNK548" s="395"/>
      <c r="LNL548" s="396"/>
      <c r="LNM548" s="397"/>
      <c r="LNN548" s="415"/>
      <c r="LNO548" s="393"/>
      <c r="LNP548" s="392"/>
      <c r="LNQ548" s="395"/>
      <c r="LNR548" s="396"/>
      <c r="LNS548" s="397"/>
      <c r="LNT548" s="415"/>
      <c r="LNU548" s="393"/>
      <c r="LNV548" s="392"/>
      <c r="LNW548" s="395"/>
      <c r="LNX548" s="396"/>
      <c r="LNY548" s="397"/>
      <c r="LNZ548" s="415"/>
      <c r="LOA548" s="393"/>
      <c r="LOB548" s="392"/>
      <c r="LOC548" s="395"/>
      <c r="LOD548" s="396"/>
      <c r="LOE548" s="397"/>
      <c r="LOF548" s="415"/>
      <c r="LOG548" s="393"/>
      <c r="LOH548" s="392"/>
      <c r="LOI548" s="395"/>
      <c r="LOJ548" s="396"/>
      <c r="LOK548" s="397"/>
      <c r="LOL548" s="415"/>
      <c r="LOM548" s="393"/>
      <c r="LON548" s="392"/>
      <c r="LOO548" s="395"/>
      <c r="LOP548" s="396"/>
      <c r="LOQ548" s="397"/>
      <c r="LOR548" s="415"/>
      <c r="LOS548" s="393"/>
      <c r="LOT548" s="392"/>
      <c r="LOU548" s="395"/>
      <c r="LOV548" s="396"/>
      <c r="LOW548" s="397"/>
      <c r="LOX548" s="415"/>
      <c r="LOY548" s="393"/>
      <c r="LOZ548" s="392"/>
      <c r="LPA548" s="395"/>
      <c r="LPB548" s="396"/>
      <c r="LPC548" s="397"/>
      <c r="LPD548" s="415"/>
      <c r="LPE548" s="393"/>
      <c r="LPF548" s="392"/>
      <c r="LPG548" s="395"/>
      <c r="LPH548" s="396"/>
      <c r="LPI548" s="397"/>
      <c r="LPJ548" s="415"/>
      <c r="LPK548" s="393"/>
      <c r="LPL548" s="392"/>
      <c r="LPM548" s="395"/>
      <c r="LPN548" s="396"/>
      <c r="LPO548" s="397"/>
      <c r="LPP548" s="415"/>
      <c r="LPQ548" s="393"/>
      <c r="LPR548" s="392"/>
      <c r="LPS548" s="395"/>
      <c r="LPT548" s="396"/>
      <c r="LPU548" s="397"/>
      <c r="LPV548" s="415"/>
      <c r="LPW548" s="393"/>
      <c r="LPX548" s="392"/>
      <c r="LPY548" s="395"/>
      <c r="LPZ548" s="396"/>
      <c r="LQA548" s="397"/>
      <c r="LQB548" s="415"/>
      <c r="LQC548" s="393"/>
      <c r="LQD548" s="392"/>
      <c r="LQE548" s="395"/>
      <c r="LQF548" s="396"/>
      <c r="LQG548" s="397"/>
      <c r="LQH548" s="415"/>
      <c r="LQI548" s="393"/>
      <c r="LQJ548" s="392"/>
      <c r="LQK548" s="395"/>
      <c r="LQL548" s="396"/>
      <c r="LQM548" s="397"/>
      <c r="LQN548" s="415"/>
      <c r="LQO548" s="393"/>
      <c r="LQP548" s="392"/>
      <c r="LQQ548" s="395"/>
      <c r="LQR548" s="396"/>
      <c r="LQS548" s="397"/>
      <c r="LQT548" s="415"/>
      <c r="LQU548" s="393"/>
      <c r="LQV548" s="392"/>
      <c r="LQW548" s="395"/>
      <c r="LQX548" s="396"/>
      <c r="LQY548" s="397"/>
      <c r="LQZ548" s="415"/>
      <c r="LRA548" s="393"/>
      <c r="LRB548" s="392"/>
      <c r="LRC548" s="395"/>
      <c r="LRD548" s="396"/>
      <c r="LRE548" s="397"/>
      <c r="LRF548" s="415"/>
      <c r="LRG548" s="393"/>
      <c r="LRH548" s="392"/>
      <c r="LRI548" s="395"/>
      <c r="LRJ548" s="396"/>
      <c r="LRK548" s="397"/>
      <c r="LRL548" s="415"/>
      <c r="LRM548" s="393"/>
      <c r="LRN548" s="392"/>
      <c r="LRO548" s="395"/>
      <c r="LRP548" s="396"/>
      <c r="LRQ548" s="397"/>
      <c r="LRR548" s="415"/>
      <c r="LRS548" s="393"/>
      <c r="LRT548" s="392"/>
      <c r="LRU548" s="395"/>
      <c r="LRV548" s="396"/>
      <c r="LRW548" s="397"/>
      <c r="LRX548" s="415"/>
      <c r="LRY548" s="393"/>
      <c r="LRZ548" s="392"/>
      <c r="LSA548" s="395"/>
      <c r="LSB548" s="396"/>
      <c r="LSC548" s="397"/>
      <c r="LSD548" s="415"/>
      <c r="LSE548" s="393"/>
      <c r="LSF548" s="392"/>
      <c r="LSG548" s="395"/>
      <c r="LSH548" s="396"/>
      <c r="LSI548" s="397"/>
      <c r="LSJ548" s="415"/>
      <c r="LSK548" s="393"/>
      <c r="LSL548" s="392"/>
      <c r="LSM548" s="395"/>
      <c r="LSN548" s="396"/>
      <c r="LSO548" s="397"/>
      <c r="LSP548" s="415"/>
      <c r="LSQ548" s="393"/>
      <c r="LSR548" s="392"/>
      <c r="LSS548" s="395"/>
      <c r="LST548" s="396"/>
      <c r="LSU548" s="397"/>
      <c r="LSV548" s="415"/>
      <c r="LSW548" s="393"/>
      <c r="LSX548" s="392"/>
      <c r="LSY548" s="395"/>
      <c r="LSZ548" s="396"/>
      <c r="LTA548" s="397"/>
      <c r="LTB548" s="415"/>
      <c r="LTC548" s="393"/>
      <c r="LTD548" s="392"/>
      <c r="LTE548" s="395"/>
      <c r="LTF548" s="396"/>
      <c r="LTG548" s="397"/>
      <c r="LTH548" s="415"/>
      <c r="LTI548" s="393"/>
      <c r="LTJ548" s="392"/>
      <c r="LTK548" s="395"/>
      <c r="LTL548" s="396"/>
      <c r="LTM548" s="397"/>
      <c r="LTN548" s="415"/>
      <c r="LTO548" s="393"/>
      <c r="LTP548" s="392"/>
      <c r="LTQ548" s="395"/>
      <c r="LTR548" s="396"/>
      <c r="LTS548" s="397"/>
      <c r="LTT548" s="415"/>
      <c r="LTU548" s="393"/>
      <c r="LTV548" s="392"/>
      <c r="LTW548" s="395"/>
      <c r="LTX548" s="396"/>
      <c r="LTY548" s="397"/>
      <c r="LTZ548" s="415"/>
      <c r="LUA548" s="393"/>
      <c r="LUB548" s="392"/>
      <c r="LUC548" s="395"/>
      <c r="LUD548" s="396"/>
      <c r="LUE548" s="397"/>
      <c r="LUF548" s="415"/>
      <c r="LUG548" s="393"/>
      <c r="LUH548" s="392"/>
      <c r="LUI548" s="395"/>
      <c r="LUJ548" s="396"/>
      <c r="LUK548" s="397"/>
      <c r="LUL548" s="415"/>
      <c r="LUM548" s="393"/>
      <c r="LUN548" s="392"/>
      <c r="LUO548" s="395"/>
      <c r="LUP548" s="396"/>
      <c r="LUQ548" s="397"/>
      <c r="LUR548" s="415"/>
      <c r="LUS548" s="393"/>
      <c r="LUT548" s="392"/>
      <c r="LUU548" s="395"/>
      <c r="LUV548" s="396"/>
      <c r="LUW548" s="397"/>
      <c r="LUX548" s="415"/>
      <c r="LUY548" s="393"/>
      <c r="LUZ548" s="392"/>
      <c r="LVA548" s="395"/>
      <c r="LVB548" s="396"/>
      <c r="LVC548" s="397"/>
      <c r="LVD548" s="415"/>
      <c r="LVE548" s="393"/>
      <c r="LVF548" s="392"/>
      <c r="LVG548" s="395"/>
      <c r="LVH548" s="396"/>
      <c r="LVI548" s="397"/>
      <c r="LVJ548" s="415"/>
      <c r="LVK548" s="393"/>
      <c r="LVL548" s="392"/>
      <c r="LVM548" s="395"/>
      <c r="LVN548" s="396"/>
      <c r="LVO548" s="397"/>
      <c r="LVP548" s="415"/>
      <c r="LVQ548" s="393"/>
      <c r="LVR548" s="392"/>
      <c r="LVS548" s="395"/>
      <c r="LVT548" s="396"/>
      <c r="LVU548" s="397"/>
      <c r="LVV548" s="415"/>
      <c r="LVW548" s="393"/>
      <c r="LVX548" s="392"/>
      <c r="LVY548" s="395"/>
      <c r="LVZ548" s="396"/>
      <c r="LWA548" s="397"/>
      <c r="LWB548" s="415"/>
      <c r="LWC548" s="393"/>
      <c r="LWD548" s="392"/>
      <c r="LWE548" s="395"/>
      <c r="LWF548" s="396"/>
      <c r="LWG548" s="397"/>
      <c r="LWH548" s="415"/>
      <c r="LWI548" s="393"/>
      <c r="LWJ548" s="392"/>
      <c r="LWK548" s="395"/>
      <c r="LWL548" s="396"/>
      <c r="LWM548" s="397"/>
      <c r="LWN548" s="415"/>
      <c r="LWO548" s="393"/>
      <c r="LWP548" s="392"/>
      <c r="LWQ548" s="395"/>
      <c r="LWR548" s="396"/>
      <c r="LWS548" s="397"/>
      <c r="LWT548" s="415"/>
      <c r="LWU548" s="393"/>
      <c r="LWV548" s="392"/>
      <c r="LWW548" s="395"/>
      <c r="LWX548" s="396"/>
      <c r="LWY548" s="397"/>
      <c r="LWZ548" s="415"/>
      <c r="LXA548" s="393"/>
      <c r="LXB548" s="392"/>
      <c r="LXC548" s="395"/>
      <c r="LXD548" s="396"/>
      <c r="LXE548" s="397"/>
      <c r="LXF548" s="415"/>
      <c r="LXG548" s="393"/>
      <c r="LXH548" s="392"/>
      <c r="LXI548" s="395"/>
      <c r="LXJ548" s="396"/>
      <c r="LXK548" s="397"/>
      <c r="LXL548" s="415"/>
      <c r="LXM548" s="393"/>
      <c r="LXN548" s="392"/>
      <c r="LXO548" s="395"/>
      <c r="LXP548" s="396"/>
      <c r="LXQ548" s="397"/>
      <c r="LXR548" s="415"/>
      <c r="LXS548" s="393"/>
      <c r="LXT548" s="392"/>
      <c r="LXU548" s="395"/>
      <c r="LXV548" s="396"/>
      <c r="LXW548" s="397"/>
      <c r="LXX548" s="415"/>
      <c r="LXY548" s="393"/>
      <c r="LXZ548" s="392"/>
      <c r="LYA548" s="395"/>
      <c r="LYB548" s="396"/>
      <c r="LYC548" s="397"/>
      <c r="LYD548" s="415"/>
      <c r="LYE548" s="393"/>
      <c r="LYF548" s="392"/>
      <c r="LYG548" s="395"/>
      <c r="LYH548" s="396"/>
      <c r="LYI548" s="397"/>
      <c r="LYJ548" s="415"/>
      <c r="LYK548" s="393"/>
      <c r="LYL548" s="392"/>
      <c r="LYM548" s="395"/>
      <c r="LYN548" s="396"/>
      <c r="LYO548" s="397"/>
      <c r="LYP548" s="415"/>
      <c r="LYQ548" s="393"/>
      <c r="LYR548" s="392"/>
      <c r="LYS548" s="395"/>
      <c r="LYT548" s="396"/>
      <c r="LYU548" s="397"/>
      <c r="LYV548" s="415"/>
      <c r="LYW548" s="393"/>
      <c r="LYX548" s="392"/>
      <c r="LYY548" s="395"/>
      <c r="LYZ548" s="396"/>
      <c r="LZA548" s="397"/>
      <c r="LZB548" s="415"/>
      <c r="LZC548" s="393"/>
      <c r="LZD548" s="392"/>
      <c r="LZE548" s="395"/>
      <c r="LZF548" s="396"/>
      <c r="LZG548" s="397"/>
      <c r="LZH548" s="415"/>
      <c r="LZI548" s="393"/>
      <c r="LZJ548" s="392"/>
      <c r="LZK548" s="395"/>
      <c r="LZL548" s="396"/>
      <c r="LZM548" s="397"/>
      <c r="LZN548" s="415"/>
      <c r="LZO548" s="393"/>
      <c r="LZP548" s="392"/>
      <c r="LZQ548" s="395"/>
      <c r="LZR548" s="396"/>
      <c r="LZS548" s="397"/>
      <c r="LZT548" s="415"/>
      <c r="LZU548" s="393"/>
      <c r="LZV548" s="392"/>
      <c r="LZW548" s="395"/>
      <c r="LZX548" s="396"/>
      <c r="LZY548" s="397"/>
      <c r="LZZ548" s="415"/>
      <c r="MAA548" s="393"/>
      <c r="MAB548" s="392"/>
      <c r="MAC548" s="395"/>
      <c r="MAD548" s="396"/>
      <c r="MAE548" s="397"/>
      <c r="MAF548" s="415"/>
      <c r="MAG548" s="393"/>
      <c r="MAH548" s="392"/>
      <c r="MAI548" s="395"/>
      <c r="MAJ548" s="396"/>
      <c r="MAK548" s="397"/>
      <c r="MAL548" s="415"/>
      <c r="MAM548" s="393"/>
      <c r="MAN548" s="392"/>
      <c r="MAO548" s="395"/>
      <c r="MAP548" s="396"/>
      <c r="MAQ548" s="397"/>
      <c r="MAR548" s="415"/>
      <c r="MAS548" s="393"/>
      <c r="MAT548" s="392"/>
      <c r="MAU548" s="395"/>
      <c r="MAV548" s="396"/>
      <c r="MAW548" s="397"/>
      <c r="MAX548" s="415"/>
      <c r="MAY548" s="393"/>
      <c r="MAZ548" s="392"/>
      <c r="MBA548" s="395"/>
      <c r="MBB548" s="396"/>
      <c r="MBC548" s="397"/>
      <c r="MBD548" s="415"/>
      <c r="MBE548" s="393"/>
      <c r="MBF548" s="392"/>
      <c r="MBG548" s="395"/>
      <c r="MBH548" s="396"/>
      <c r="MBI548" s="397"/>
      <c r="MBJ548" s="415"/>
      <c r="MBK548" s="393"/>
      <c r="MBL548" s="392"/>
      <c r="MBM548" s="395"/>
      <c r="MBN548" s="396"/>
      <c r="MBO548" s="397"/>
      <c r="MBP548" s="415"/>
      <c r="MBQ548" s="393"/>
      <c r="MBR548" s="392"/>
      <c r="MBS548" s="395"/>
      <c r="MBT548" s="396"/>
      <c r="MBU548" s="397"/>
      <c r="MBV548" s="415"/>
      <c r="MBW548" s="393"/>
      <c r="MBX548" s="392"/>
      <c r="MBY548" s="395"/>
      <c r="MBZ548" s="396"/>
      <c r="MCA548" s="397"/>
      <c r="MCB548" s="415"/>
      <c r="MCC548" s="393"/>
      <c r="MCD548" s="392"/>
      <c r="MCE548" s="395"/>
      <c r="MCF548" s="396"/>
      <c r="MCG548" s="397"/>
      <c r="MCH548" s="415"/>
      <c r="MCI548" s="393"/>
      <c r="MCJ548" s="392"/>
      <c r="MCK548" s="395"/>
      <c r="MCL548" s="396"/>
      <c r="MCM548" s="397"/>
      <c r="MCN548" s="415"/>
      <c r="MCO548" s="393"/>
      <c r="MCP548" s="392"/>
      <c r="MCQ548" s="395"/>
      <c r="MCR548" s="396"/>
      <c r="MCS548" s="397"/>
      <c r="MCT548" s="415"/>
      <c r="MCU548" s="393"/>
      <c r="MCV548" s="392"/>
      <c r="MCW548" s="395"/>
      <c r="MCX548" s="396"/>
      <c r="MCY548" s="397"/>
      <c r="MCZ548" s="415"/>
      <c r="MDA548" s="393"/>
      <c r="MDB548" s="392"/>
      <c r="MDC548" s="395"/>
      <c r="MDD548" s="396"/>
      <c r="MDE548" s="397"/>
      <c r="MDF548" s="415"/>
      <c r="MDG548" s="393"/>
      <c r="MDH548" s="392"/>
      <c r="MDI548" s="395"/>
      <c r="MDJ548" s="396"/>
      <c r="MDK548" s="397"/>
      <c r="MDL548" s="415"/>
      <c r="MDM548" s="393"/>
      <c r="MDN548" s="392"/>
      <c r="MDO548" s="395"/>
      <c r="MDP548" s="396"/>
      <c r="MDQ548" s="397"/>
      <c r="MDR548" s="415"/>
      <c r="MDS548" s="393"/>
      <c r="MDT548" s="392"/>
      <c r="MDU548" s="395"/>
      <c r="MDV548" s="396"/>
      <c r="MDW548" s="397"/>
      <c r="MDX548" s="415"/>
      <c r="MDY548" s="393"/>
      <c r="MDZ548" s="392"/>
      <c r="MEA548" s="395"/>
      <c r="MEB548" s="396"/>
      <c r="MEC548" s="397"/>
      <c r="MED548" s="415"/>
      <c r="MEE548" s="393"/>
      <c r="MEF548" s="392"/>
      <c r="MEG548" s="395"/>
      <c r="MEH548" s="396"/>
      <c r="MEI548" s="397"/>
      <c r="MEJ548" s="415"/>
      <c r="MEK548" s="393"/>
      <c r="MEL548" s="392"/>
      <c r="MEM548" s="395"/>
      <c r="MEN548" s="396"/>
      <c r="MEO548" s="397"/>
      <c r="MEP548" s="415"/>
      <c r="MEQ548" s="393"/>
      <c r="MER548" s="392"/>
      <c r="MES548" s="395"/>
      <c r="MET548" s="396"/>
      <c r="MEU548" s="397"/>
      <c r="MEV548" s="415"/>
      <c r="MEW548" s="393"/>
      <c r="MEX548" s="392"/>
      <c r="MEY548" s="395"/>
      <c r="MEZ548" s="396"/>
      <c r="MFA548" s="397"/>
      <c r="MFB548" s="415"/>
      <c r="MFC548" s="393"/>
      <c r="MFD548" s="392"/>
      <c r="MFE548" s="395"/>
      <c r="MFF548" s="396"/>
      <c r="MFG548" s="397"/>
      <c r="MFH548" s="415"/>
      <c r="MFI548" s="393"/>
      <c r="MFJ548" s="392"/>
      <c r="MFK548" s="395"/>
      <c r="MFL548" s="396"/>
      <c r="MFM548" s="397"/>
      <c r="MFN548" s="415"/>
      <c r="MFO548" s="393"/>
      <c r="MFP548" s="392"/>
      <c r="MFQ548" s="395"/>
      <c r="MFR548" s="396"/>
      <c r="MFS548" s="397"/>
      <c r="MFT548" s="415"/>
      <c r="MFU548" s="393"/>
      <c r="MFV548" s="392"/>
      <c r="MFW548" s="395"/>
      <c r="MFX548" s="396"/>
      <c r="MFY548" s="397"/>
      <c r="MFZ548" s="415"/>
      <c r="MGA548" s="393"/>
      <c r="MGB548" s="392"/>
      <c r="MGC548" s="395"/>
      <c r="MGD548" s="396"/>
      <c r="MGE548" s="397"/>
      <c r="MGF548" s="415"/>
      <c r="MGG548" s="393"/>
      <c r="MGH548" s="392"/>
      <c r="MGI548" s="395"/>
      <c r="MGJ548" s="396"/>
      <c r="MGK548" s="397"/>
      <c r="MGL548" s="415"/>
      <c r="MGM548" s="393"/>
      <c r="MGN548" s="392"/>
      <c r="MGO548" s="395"/>
      <c r="MGP548" s="396"/>
      <c r="MGQ548" s="397"/>
      <c r="MGR548" s="415"/>
      <c r="MGS548" s="393"/>
      <c r="MGT548" s="392"/>
      <c r="MGU548" s="395"/>
      <c r="MGV548" s="396"/>
      <c r="MGW548" s="397"/>
      <c r="MGX548" s="415"/>
      <c r="MGY548" s="393"/>
      <c r="MGZ548" s="392"/>
      <c r="MHA548" s="395"/>
      <c r="MHB548" s="396"/>
      <c r="MHC548" s="397"/>
      <c r="MHD548" s="415"/>
      <c r="MHE548" s="393"/>
      <c r="MHF548" s="392"/>
      <c r="MHG548" s="395"/>
      <c r="MHH548" s="396"/>
      <c r="MHI548" s="397"/>
      <c r="MHJ548" s="415"/>
      <c r="MHK548" s="393"/>
      <c r="MHL548" s="392"/>
      <c r="MHM548" s="395"/>
      <c r="MHN548" s="396"/>
      <c r="MHO548" s="397"/>
      <c r="MHP548" s="415"/>
      <c r="MHQ548" s="393"/>
      <c r="MHR548" s="392"/>
      <c r="MHS548" s="395"/>
      <c r="MHT548" s="396"/>
      <c r="MHU548" s="397"/>
      <c r="MHV548" s="415"/>
      <c r="MHW548" s="393"/>
      <c r="MHX548" s="392"/>
      <c r="MHY548" s="395"/>
      <c r="MHZ548" s="396"/>
      <c r="MIA548" s="397"/>
      <c r="MIB548" s="415"/>
      <c r="MIC548" s="393"/>
      <c r="MID548" s="392"/>
      <c r="MIE548" s="395"/>
      <c r="MIF548" s="396"/>
      <c r="MIG548" s="397"/>
      <c r="MIH548" s="415"/>
      <c r="MII548" s="393"/>
      <c r="MIJ548" s="392"/>
      <c r="MIK548" s="395"/>
      <c r="MIL548" s="396"/>
      <c r="MIM548" s="397"/>
      <c r="MIN548" s="415"/>
      <c r="MIO548" s="393"/>
      <c r="MIP548" s="392"/>
      <c r="MIQ548" s="395"/>
      <c r="MIR548" s="396"/>
      <c r="MIS548" s="397"/>
      <c r="MIT548" s="415"/>
      <c r="MIU548" s="393"/>
      <c r="MIV548" s="392"/>
      <c r="MIW548" s="395"/>
      <c r="MIX548" s="396"/>
      <c r="MIY548" s="397"/>
      <c r="MIZ548" s="415"/>
      <c r="MJA548" s="393"/>
      <c r="MJB548" s="392"/>
      <c r="MJC548" s="395"/>
      <c r="MJD548" s="396"/>
      <c r="MJE548" s="397"/>
      <c r="MJF548" s="415"/>
      <c r="MJG548" s="393"/>
      <c r="MJH548" s="392"/>
      <c r="MJI548" s="395"/>
      <c r="MJJ548" s="396"/>
      <c r="MJK548" s="397"/>
      <c r="MJL548" s="415"/>
      <c r="MJM548" s="393"/>
      <c r="MJN548" s="392"/>
      <c r="MJO548" s="395"/>
      <c r="MJP548" s="396"/>
      <c r="MJQ548" s="397"/>
      <c r="MJR548" s="415"/>
      <c r="MJS548" s="393"/>
      <c r="MJT548" s="392"/>
      <c r="MJU548" s="395"/>
      <c r="MJV548" s="396"/>
      <c r="MJW548" s="397"/>
      <c r="MJX548" s="415"/>
      <c r="MJY548" s="393"/>
      <c r="MJZ548" s="392"/>
      <c r="MKA548" s="395"/>
      <c r="MKB548" s="396"/>
      <c r="MKC548" s="397"/>
      <c r="MKD548" s="415"/>
      <c r="MKE548" s="393"/>
      <c r="MKF548" s="392"/>
      <c r="MKG548" s="395"/>
      <c r="MKH548" s="396"/>
      <c r="MKI548" s="397"/>
      <c r="MKJ548" s="415"/>
      <c r="MKK548" s="393"/>
      <c r="MKL548" s="392"/>
      <c r="MKM548" s="395"/>
      <c r="MKN548" s="396"/>
      <c r="MKO548" s="397"/>
      <c r="MKP548" s="415"/>
      <c r="MKQ548" s="393"/>
      <c r="MKR548" s="392"/>
      <c r="MKS548" s="395"/>
      <c r="MKT548" s="396"/>
      <c r="MKU548" s="397"/>
      <c r="MKV548" s="415"/>
      <c r="MKW548" s="393"/>
      <c r="MKX548" s="392"/>
      <c r="MKY548" s="395"/>
      <c r="MKZ548" s="396"/>
      <c r="MLA548" s="397"/>
      <c r="MLB548" s="415"/>
      <c r="MLC548" s="393"/>
      <c r="MLD548" s="392"/>
      <c r="MLE548" s="395"/>
      <c r="MLF548" s="396"/>
      <c r="MLG548" s="397"/>
      <c r="MLH548" s="415"/>
      <c r="MLI548" s="393"/>
      <c r="MLJ548" s="392"/>
      <c r="MLK548" s="395"/>
      <c r="MLL548" s="396"/>
      <c r="MLM548" s="397"/>
      <c r="MLN548" s="415"/>
      <c r="MLO548" s="393"/>
      <c r="MLP548" s="392"/>
      <c r="MLQ548" s="395"/>
      <c r="MLR548" s="396"/>
      <c r="MLS548" s="397"/>
      <c r="MLT548" s="415"/>
      <c r="MLU548" s="393"/>
      <c r="MLV548" s="392"/>
      <c r="MLW548" s="395"/>
      <c r="MLX548" s="396"/>
      <c r="MLY548" s="397"/>
      <c r="MLZ548" s="415"/>
      <c r="MMA548" s="393"/>
      <c r="MMB548" s="392"/>
      <c r="MMC548" s="395"/>
      <c r="MMD548" s="396"/>
      <c r="MME548" s="397"/>
      <c r="MMF548" s="415"/>
      <c r="MMG548" s="393"/>
      <c r="MMH548" s="392"/>
      <c r="MMI548" s="395"/>
      <c r="MMJ548" s="396"/>
      <c r="MMK548" s="397"/>
      <c r="MML548" s="415"/>
      <c r="MMM548" s="393"/>
      <c r="MMN548" s="392"/>
      <c r="MMO548" s="395"/>
      <c r="MMP548" s="396"/>
      <c r="MMQ548" s="397"/>
      <c r="MMR548" s="415"/>
      <c r="MMS548" s="393"/>
      <c r="MMT548" s="392"/>
      <c r="MMU548" s="395"/>
      <c r="MMV548" s="396"/>
      <c r="MMW548" s="397"/>
      <c r="MMX548" s="415"/>
      <c r="MMY548" s="393"/>
      <c r="MMZ548" s="392"/>
      <c r="MNA548" s="395"/>
      <c r="MNB548" s="396"/>
      <c r="MNC548" s="397"/>
      <c r="MND548" s="415"/>
      <c r="MNE548" s="393"/>
      <c r="MNF548" s="392"/>
      <c r="MNG548" s="395"/>
      <c r="MNH548" s="396"/>
      <c r="MNI548" s="397"/>
      <c r="MNJ548" s="415"/>
      <c r="MNK548" s="393"/>
      <c r="MNL548" s="392"/>
      <c r="MNM548" s="395"/>
      <c r="MNN548" s="396"/>
      <c r="MNO548" s="397"/>
      <c r="MNP548" s="415"/>
      <c r="MNQ548" s="393"/>
      <c r="MNR548" s="392"/>
      <c r="MNS548" s="395"/>
      <c r="MNT548" s="396"/>
      <c r="MNU548" s="397"/>
      <c r="MNV548" s="415"/>
      <c r="MNW548" s="393"/>
      <c r="MNX548" s="392"/>
      <c r="MNY548" s="395"/>
      <c r="MNZ548" s="396"/>
      <c r="MOA548" s="397"/>
      <c r="MOB548" s="415"/>
      <c r="MOC548" s="393"/>
      <c r="MOD548" s="392"/>
      <c r="MOE548" s="395"/>
      <c r="MOF548" s="396"/>
      <c r="MOG548" s="397"/>
      <c r="MOH548" s="415"/>
      <c r="MOI548" s="393"/>
      <c r="MOJ548" s="392"/>
      <c r="MOK548" s="395"/>
      <c r="MOL548" s="396"/>
      <c r="MOM548" s="397"/>
      <c r="MON548" s="415"/>
      <c r="MOO548" s="393"/>
      <c r="MOP548" s="392"/>
      <c r="MOQ548" s="395"/>
      <c r="MOR548" s="396"/>
      <c r="MOS548" s="397"/>
      <c r="MOT548" s="415"/>
      <c r="MOU548" s="393"/>
      <c r="MOV548" s="392"/>
      <c r="MOW548" s="395"/>
      <c r="MOX548" s="396"/>
      <c r="MOY548" s="397"/>
      <c r="MOZ548" s="415"/>
      <c r="MPA548" s="393"/>
      <c r="MPB548" s="392"/>
      <c r="MPC548" s="395"/>
      <c r="MPD548" s="396"/>
      <c r="MPE548" s="397"/>
      <c r="MPF548" s="415"/>
      <c r="MPG548" s="393"/>
      <c r="MPH548" s="392"/>
      <c r="MPI548" s="395"/>
      <c r="MPJ548" s="396"/>
      <c r="MPK548" s="397"/>
      <c r="MPL548" s="415"/>
      <c r="MPM548" s="393"/>
      <c r="MPN548" s="392"/>
      <c r="MPO548" s="395"/>
      <c r="MPP548" s="396"/>
      <c r="MPQ548" s="397"/>
      <c r="MPR548" s="415"/>
      <c r="MPS548" s="393"/>
      <c r="MPT548" s="392"/>
      <c r="MPU548" s="395"/>
      <c r="MPV548" s="396"/>
      <c r="MPW548" s="397"/>
      <c r="MPX548" s="415"/>
      <c r="MPY548" s="393"/>
      <c r="MPZ548" s="392"/>
      <c r="MQA548" s="395"/>
      <c r="MQB548" s="396"/>
      <c r="MQC548" s="397"/>
      <c r="MQD548" s="415"/>
      <c r="MQE548" s="393"/>
      <c r="MQF548" s="392"/>
      <c r="MQG548" s="395"/>
      <c r="MQH548" s="396"/>
      <c r="MQI548" s="397"/>
      <c r="MQJ548" s="415"/>
      <c r="MQK548" s="393"/>
      <c r="MQL548" s="392"/>
      <c r="MQM548" s="395"/>
      <c r="MQN548" s="396"/>
      <c r="MQO548" s="397"/>
      <c r="MQP548" s="415"/>
      <c r="MQQ548" s="393"/>
      <c r="MQR548" s="392"/>
      <c r="MQS548" s="395"/>
      <c r="MQT548" s="396"/>
      <c r="MQU548" s="397"/>
      <c r="MQV548" s="415"/>
      <c r="MQW548" s="393"/>
      <c r="MQX548" s="392"/>
      <c r="MQY548" s="395"/>
      <c r="MQZ548" s="396"/>
      <c r="MRA548" s="397"/>
      <c r="MRB548" s="415"/>
      <c r="MRC548" s="393"/>
      <c r="MRD548" s="392"/>
      <c r="MRE548" s="395"/>
      <c r="MRF548" s="396"/>
      <c r="MRG548" s="397"/>
      <c r="MRH548" s="415"/>
      <c r="MRI548" s="393"/>
      <c r="MRJ548" s="392"/>
      <c r="MRK548" s="395"/>
      <c r="MRL548" s="396"/>
      <c r="MRM548" s="397"/>
      <c r="MRN548" s="415"/>
      <c r="MRO548" s="393"/>
      <c r="MRP548" s="392"/>
      <c r="MRQ548" s="395"/>
      <c r="MRR548" s="396"/>
      <c r="MRS548" s="397"/>
      <c r="MRT548" s="415"/>
      <c r="MRU548" s="393"/>
      <c r="MRV548" s="392"/>
      <c r="MRW548" s="395"/>
      <c r="MRX548" s="396"/>
      <c r="MRY548" s="397"/>
      <c r="MRZ548" s="415"/>
      <c r="MSA548" s="393"/>
      <c r="MSB548" s="392"/>
      <c r="MSC548" s="395"/>
      <c r="MSD548" s="396"/>
      <c r="MSE548" s="397"/>
      <c r="MSF548" s="415"/>
      <c r="MSG548" s="393"/>
      <c r="MSH548" s="392"/>
      <c r="MSI548" s="395"/>
      <c r="MSJ548" s="396"/>
      <c r="MSK548" s="397"/>
      <c r="MSL548" s="415"/>
      <c r="MSM548" s="393"/>
      <c r="MSN548" s="392"/>
      <c r="MSO548" s="395"/>
      <c r="MSP548" s="396"/>
      <c r="MSQ548" s="397"/>
      <c r="MSR548" s="415"/>
      <c r="MSS548" s="393"/>
      <c r="MST548" s="392"/>
      <c r="MSU548" s="395"/>
      <c r="MSV548" s="396"/>
      <c r="MSW548" s="397"/>
      <c r="MSX548" s="415"/>
      <c r="MSY548" s="393"/>
      <c r="MSZ548" s="392"/>
      <c r="MTA548" s="395"/>
      <c r="MTB548" s="396"/>
      <c r="MTC548" s="397"/>
      <c r="MTD548" s="415"/>
      <c r="MTE548" s="393"/>
      <c r="MTF548" s="392"/>
      <c r="MTG548" s="395"/>
      <c r="MTH548" s="396"/>
      <c r="MTI548" s="397"/>
      <c r="MTJ548" s="415"/>
      <c r="MTK548" s="393"/>
      <c r="MTL548" s="392"/>
      <c r="MTM548" s="395"/>
      <c r="MTN548" s="396"/>
      <c r="MTO548" s="397"/>
      <c r="MTP548" s="415"/>
      <c r="MTQ548" s="393"/>
      <c r="MTR548" s="392"/>
      <c r="MTS548" s="395"/>
      <c r="MTT548" s="396"/>
      <c r="MTU548" s="397"/>
      <c r="MTV548" s="415"/>
      <c r="MTW548" s="393"/>
      <c r="MTX548" s="392"/>
      <c r="MTY548" s="395"/>
      <c r="MTZ548" s="396"/>
      <c r="MUA548" s="397"/>
      <c r="MUB548" s="415"/>
      <c r="MUC548" s="393"/>
      <c r="MUD548" s="392"/>
      <c r="MUE548" s="395"/>
      <c r="MUF548" s="396"/>
      <c r="MUG548" s="397"/>
      <c r="MUH548" s="415"/>
      <c r="MUI548" s="393"/>
      <c r="MUJ548" s="392"/>
      <c r="MUK548" s="395"/>
      <c r="MUL548" s="396"/>
      <c r="MUM548" s="397"/>
      <c r="MUN548" s="415"/>
      <c r="MUO548" s="393"/>
      <c r="MUP548" s="392"/>
      <c r="MUQ548" s="395"/>
      <c r="MUR548" s="396"/>
      <c r="MUS548" s="397"/>
      <c r="MUT548" s="415"/>
      <c r="MUU548" s="393"/>
      <c r="MUV548" s="392"/>
      <c r="MUW548" s="395"/>
      <c r="MUX548" s="396"/>
      <c r="MUY548" s="397"/>
      <c r="MUZ548" s="415"/>
      <c r="MVA548" s="393"/>
      <c r="MVB548" s="392"/>
      <c r="MVC548" s="395"/>
      <c r="MVD548" s="396"/>
      <c r="MVE548" s="397"/>
      <c r="MVF548" s="415"/>
      <c r="MVG548" s="393"/>
      <c r="MVH548" s="392"/>
      <c r="MVI548" s="395"/>
      <c r="MVJ548" s="396"/>
      <c r="MVK548" s="397"/>
      <c r="MVL548" s="415"/>
      <c r="MVM548" s="393"/>
      <c r="MVN548" s="392"/>
      <c r="MVO548" s="395"/>
      <c r="MVP548" s="396"/>
      <c r="MVQ548" s="397"/>
      <c r="MVR548" s="415"/>
      <c r="MVS548" s="393"/>
      <c r="MVT548" s="392"/>
      <c r="MVU548" s="395"/>
      <c r="MVV548" s="396"/>
      <c r="MVW548" s="397"/>
      <c r="MVX548" s="415"/>
      <c r="MVY548" s="393"/>
      <c r="MVZ548" s="392"/>
      <c r="MWA548" s="395"/>
      <c r="MWB548" s="396"/>
      <c r="MWC548" s="397"/>
      <c r="MWD548" s="415"/>
      <c r="MWE548" s="393"/>
      <c r="MWF548" s="392"/>
      <c r="MWG548" s="395"/>
      <c r="MWH548" s="396"/>
      <c r="MWI548" s="397"/>
      <c r="MWJ548" s="415"/>
      <c r="MWK548" s="393"/>
      <c r="MWL548" s="392"/>
      <c r="MWM548" s="395"/>
      <c r="MWN548" s="396"/>
      <c r="MWO548" s="397"/>
      <c r="MWP548" s="415"/>
      <c r="MWQ548" s="393"/>
      <c r="MWR548" s="392"/>
      <c r="MWS548" s="395"/>
      <c r="MWT548" s="396"/>
      <c r="MWU548" s="397"/>
      <c r="MWV548" s="415"/>
      <c r="MWW548" s="393"/>
      <c r="MWX548" s="392"/>
      <c r="MWY548" s="395"/>
      <c r="MWZ548" s="396"/>
      <c r="MXA548" s="397"/>
      <c r="MXB548" s="415"/>
      <c r="MXC548" s="393"/>
      <c r="MXD548" s="392"/>
      <c r="MXE548" s="395"/>
      <c r="MXF548" s="396"/>
      <c r="MXG548" s="397"/>
      <c r="MXH548" s="415"/>
      <c r="MXI548" s="393"/>
      <c r="MXJ548" s="392"/>
      <c r="MXK548" s="395"/>
      <c r="MXL548" s="396"/>
      <c r="MXM548" s="397"/>
      <c r="MXN548" s="415"/>
      <c r="MXO548" s="393"/>
      <c r="MXP548" s="392"/>
      <c r="MXQ548" s="395"/>
      <c r="MXR548" s="396"/>
      <c r="MXS548" s="397"/>
      <c r="MXT548" s="415"/>
      <c r="MXU548" s="393"/>
      <c r="MXV548" s="392"/>
      <c r="MXW548" s="395"/>
      <c r="MXX548" s="396"/>
      <c r="MXY548" s="397"/>
      <c r="MXZ548" s="415"/>
      <c r="MYA548" s="393"/>
      <c r="MYB548" s="392"/>
      <c r="MYC548" s="395"/>
      <c r="MYD548" s="396"/>
      <c r="MYE548" s="397"/>
      <c r="MYF548" s="415"/>
      <c r="MYG548" s="393"/>
      <c r="MYH548" s="392"/>
      <c r="MYI548" s="395"/>
      <c r="MYJ548" s="396"/>
      <c r="MYK548" s="397"/>
      <c r="MYL548" s="415"/>
      <c r="MYM548" s="393"/>
      <c r="MYN548" s="392"/>
      <c r="MYO548" s="395"/>
      <c r="MYP548" s="396"/>
      <c r="MYQ548" s="397"/>
      <c r="MYR548" s="415"/>
      <c r="MYS548" s="393"/>
      <c r="MYT548" s="392"/>
      <c r="MYU548" s="395"/>
      <c r="MYV548" s="396"/>
      <c r="MYW548" s="397"/>
      <c r="MYX548" s="415"/>
      <c r="MYY548" s="393"/>
      <c r="MYZ548" s="392"/>
      <c r="MZA548" s="395"/>
      <c r="MZB548" s="396"/>
      <c r="MZC548" s="397"/>
      <c r="MZD548" s="415"/>
      <c r="MZE548" s="393"/>
      <c r="MZF548" s="392"/>
      <c r="MZG548" s="395"/>
      <c r="MZH548" s="396"/>
      <c r="MZI548" s="397"/>
      <c r="MZJ548" s="415"/>
      <c r="MZK548" s="393"/>
      <c r="MZL548" s="392"/>
      <c r="MZM548" s="395"/>
      <c r="MZN548" s="396"/>
      <c r="MZO548" s="397"/>
      <c r="MZP548" s="415"/>
      <c r="MZQ548" s="393"/>
      <c r="MZR548" s="392"/>
      <c r="MZS548" s="395"/>
      <c r="MZT548" s="396"/>
      <c r="MZU548" s="397"/>
      <c r="MZV548" s="415"/>
      <c r="MZW548" s="393"/>
      <c r="MZX548" s="392"/>
      <c r="MZY548" s="395"/>
      <c r="MZZ548" s="396"/>
      <c r="NAA548" s="397"/>
      <c r="NAB548" s="415"/>
      <c r="NAC548" s="393"/>
      <c r="NAD548" s="392"/>
      <c r="NAE548" s="395"/>
      <c r="NAF548" s="396"/>
      <c r="NAG548" s="397"/>
      <c r="NAH548" s="415"/>
      <c r="NAI548" s="393"/>
      <c r="NAJ548" s="392"/>
      <c r="NAK548" s="395"/>
      <c r="NAL548" s="396"/>
      <c r="NAM548" s="397"/>
      <c r="NAN548" s="415"/>
      <c r="NAO548" s="393"/>
      <c r="NAP548" s="392"/>
      <c r="NAQ548" s="395"/>
      <c r="NAR548" s="396"/>
      <c r="NAS548" s="397"/>
      <c r="NAT548" s="415"/>
      <c r="NAU548" s="393"/>
      <c r="NAV548" s="392"/>
      <c r="NAW548" s="395"/>
      <c r="NAX548" s="396"/>
      <c r="NAY548" s="397"/>
      <c r="NAZ548" s="415"/>
      <c r="NBA548" s="393"/>
      <c r="NBB548" s="392"/>
      <c r="NBC548" s="395"/>
      <c r="NBD548" s="396"/>
      <c r="NBE548" s="397"/>
      <c r="NBF548" s="415"/>
      <c r="NBG548" s="393"/>
      <c r="NBH548" s="392"/>
      <c r="NBI548" s="395"/>
      <c r="NBJ548" s="396"/>
      <c r="NBK548" s="397"/>
      <c r="NBL548" s="415"/>
      <c r="NBM548" s="393"/>
      <c r="NBN548" s="392"/>
      <c r="NBO548" s="395"/>
      <c r="NBP548" s="396"/>
      <c r="NBQ548" s="397"/>
      <c r="NBR548" s="415"/>
      <c r="NBS548" s="393"/>
      <c r="NBT548" s="392"/>
      <c r="NBU548" s="395"/>
      <c r="NBV548" s="396"/>
      <c r="NBW548" s="397"/>
      <c r="NBX548" s="415"/>
      <c r="NBY548" s="393"/>
      <c r="NBZ548" s="392"/>
      <c r="NCA548" s="395"/>
      <c r="NCB548" s="396"/>
      <c r="NCC548" s="397"/>
      <c r="NCD548" s="415"/>
      <c r="NCE548" s="393"/>
      <c r="NCF548" s="392"/>
      <c r="NCG548" s="395"/>
      <c r="NCH548" s="396"/>
      <c r="NCI548" s="397"/>
      <c r="NCJ548" s="415"/>
      <c r="NCK548" s="393"/>
      <c r="NCL548" s="392"/>
      <c r="NCM548" s="395"/>
      <c r="NCN548" s="396"/>
      <c r="NCO548" s="397"/>
      <c r="NCP548" s="415"/>
      <c r="NCQ548" s="393"/>
      <c r="NCR548" s="392"/>
      <c r="NCS548" s="395"/>
      <c r="NCT548" s="396"/>
      <c r="NCU548" s="397"/>
      <c r="NCV548" s="415"/>
      <c r="NCW548" s="393"/>
      <c r="NCX548" s="392"/>
      <c r="NCY548" s="395"/>
      <c r="NCZ548" s="396"/>
      <c r="NDA548" s="397"/>
      <c r="NDB548" s="415"/>
      <c r="NDC548" s="393"/>
      <c r="NDD548" s="392"/>
      <c r="NDE548" s="395"/>
      <c r="NDF548" s="396"/>
      <c r="NDG548" s="397"/>
      <c r="NDH548" s="415"/>
      <c r="NDI548" s="393"/>
      <c r="NDJ548" s="392"/>
      <c r="NDK548" s="395"/>
      <c r="NDL548" s="396"/>
      <c r="NDM548" s="397"/>
      <c r="NDN548" s="415"/>
      <c r="NDO548" s="393"/>
      <c r="NDP548" s="392"/>
      <c r="NDQ548" s="395"/>
      <c r="NDR548" s="396"/>
      <c r="NDS548" s="397"/>
      <c r="NDT548" s="415"/>
      <c r="NDU548" s="393"/>
      <c r="NDV548" s="392"/>
      <c r="NDW548" s="395"/>
      <c r="NDX548" s="396"/>
      <c r="NDY548" s="397"/>
      <c r="NDZ548" s="415"/>
      <c r="NEA548" s="393"/>
      <c r="NEB548" s="392"/>
      <c r="NEC548" s="395"/>
      <c r="NED548" s="396"/>
      <c r="NEE548" s="397"/>
      <c r="NEF548" s="415"/>
      <c r="NEG548" s="393"/>
      <c r="NEH548" s="392"/>
      <c r="NEI548" s="395"/>
      <c r="NEJ548" s="396"/>
      <c r="NEK548" s="397"/>
      <c r="NEL548" s="415"/>
      <c r="NEM548" s="393"/>
      <c r="NEN548" s="392"/>
      <c r="NEO548" s="395"/>
      <c r="NEP548" s="396"/>
      <c r="NEQ548" s="397"/>
      <c r="NER548" s="415"/>
      <c r="NES548" s="393"/>
      <c r="NET548" s="392"/>
      <c r="NEU548" s="395"/>
      <c r="NEV548" s="396"/>
      <c r="NEW548" s="397"/>
      <c r="NEX548" s="415"/>
      <c r="NEY548" s="393"/>
      <c r="NEZ548" s="392"/>
      <c r="NFA548" s="395"/>
      <c r="NFB548" s="396"/>
      <c r="NFC548" s="397"/>
      <c r="NFD548" s="415"/>
      <c r="NFE548" s="393"/>
      <c r="NFF548" s="392"/>
      <c r="NFG548" s="395"/>
      <c r="NFH548" s="396"/>
      <c r="NFI548" s="397"/>
      <c r="NFJ548" s="415"/>
      <c r="NFK548" s="393"/>
      <c r="NFL548" s="392"/>
      <c r="NFM548" s="395"/>
      <c r="NFN548" s="396"/>
      <c r="NFO548" s="397"/>
      <c r="NFP548" s="415"/>
      <c r="NFQ548" s="393"/>
      <c r="NFR548" s="392"/>
      <c r="NFS548" s="395"/>
      <c r="NFT548" s="396"/>
      <c r="NFU548" s="397"/>
      <c r="NFV548" s="415"/>
      <c r="NFW548" s="393"/>
      <c r="NFX548" s="392"/>
      <c r="NFY548" s="395"/>
      <c r="NFZ548" s="396"/>
      <c r="NGA548" s="397"/>
      <c r="NGB548" s="415"/>
      <c r="NGC548" s="393"/>
      <c r="NGD548" s="392"/>
      <c r="NGE548" s="395"/>
      <c r="NGF548" s="396"/>
      <c r="NGG548" s="397"/>
      <c r="NGH548" s="415"/>
      <c r="NGI548" s="393"/>
      <c r="NGJ548" s="392"/>
      <c r="NGK548" s="395"/>
      <c r="NGL548" s="396"/>
      <c r="NGM548" s="397"/>
      <c r="NGN548" s="415"/>
      <c r="NGO548" s="393"/>
      <c r="NGP548" s="392"/>
      <c r="NGQ548" s="395"/>
      <c r="NGR548" s="396"/>
      <c r="NGS548" s="397"/>
      <c r="NGT548" s="415"/>
      <c r="NGU548" s="393"/>
      <c r="NGV548" s="392"/>
      <c r="NGW548" s="395"/>
      <c r="NGX548" s="396"/>
      <c r="NGY548" s="397"/>
      <c r="NGZ548" s="415"/>
      <c r="NHA548" s="393"/>
      <c r="NHB548" s="392"/>
      <c r="NHC548" s="395"/>
      <c r="NHD548" s="396"/>
      <c r="NHE548" s="397"/>
      <c r="NHF548" s="415"/>
      <c r="NHG548" s="393"/>
      <c r="NHH548" s="392"/>
      <c r="NHI548" s="395"/>
      <c r="NHJ548" s="396"/>
      <c r="NHK548" s="397"/>
      <c r="NHL548" s="415"/>
      <c r="NHM548" s="393"/>
      <c r="NHN548" s="392"/>
      <c r="NHO548" s="395"/>
      <c r="NHP548" s="396"/>
      <c r="NHQ548" s="397"/>
      <c r="NHR548" s="415"/>
      <c r="NHS548" s="393"/>
      <c r="NHT548" s="392"/>
      <c r="NHU548" s="395"/>
      <c r="NHV548" s="396"/>
      <c r="NHW548" s="397"/>
      <c r="NHX548" s="415"/>
      <c r="NHY548" s="393"/>
      <c r="NHZ548" s="392"/>
      <c r="NIA548" s="395"/>
      <c r="NIB548" s="396"/>
      <c r="NIC548" s="397"/>
      <c r="NID548" s="415"/>
      <c r="NIE548" s="393"/>
      <c r="NIF548" s="392"/>
      <c r="NIG548" s="395"/>
      <c r="NIH548" s="396"/>
      <c r="NII548" s="397"/>
      <c r="NIJ548" s="415"/>
      <c r="NIK548" s="393"/>
      <c r="NIL548" s="392"/>
      <c r="NIM548" s="395"/>
      <c r="NIN548" s="396"/>
      <c r="NIO548" s="397"/>
      <c r="NIP548" s="415"/>
      <c r="NIQ548" s="393"/>
      <c r="NIR548" s="392"/>
      <c r="NIS548" s="395"/>
      <c r="NIT548" s="396"/>
      <c r="NIU548" s="397"/>
      <c r="NIV548" s="415"/>
      <c r="NIW548" s="393"/>
      <c r="NIX548" s="392"/>
      <c r="NIY548" s="395"/>
      <c r="NIZ548" s="396"/>
      <c r="NJA548" s="397"/>
      <c r="NJB548" s="415"/>
      <c r="NJC548" s="393"/>
      <c r="NJD548" s="392"/>
      <c r="NJE548" s="395"/>
      <c r="NJF548" s="396"/>
      <c r="NJG548" s="397"/>
      <c r="NJH548" s="415"/>
      <c r="NJI548" s="393"/>
      <c r="NJJ548" s="392"/>
      <c r="NJK548" s="395"/>
      <c r="NJL548" s="396"/>
      <c r="NJM548" s="397"/>
      <c r="NJN548" s="415"/>
      <c r="NJO548" s="393"/>
      <c r="NJP548" s="392"/>
      <c r="NJQ548" s="395"/>
      <c r="NJR548" s="396"/>
      <c r="NJS548" s="397"/>
      <c r="NJT548" s="415"/>
      <c r="NJU548" s="393"/>
      <c r="NJV548" s="392"/>
      <c r="NJW548" s="395"/>
      <c r="NJX548" s="396"/>
      <c r="NJY548" s="397"/>
      <c r="NJZ548" s="415"/>
      <c r="NKA548" s="393"/>
      <c r="NKB548" s="392"/>
      <c r="NKC548" s="395"/>
      <c r="NKD548" s="396"/>
      <c r="NKE548" s="397"/>
      <c r="NKF548" s="415"/>
      <c r="NKG548" s="393"/>
      <c r="NKH548" s="392"/>
      <c r="NKI548" s="395"/>
      <c r="NKJ548" s="396"/>
      <c r="NKK548" s="397"/>
      <c r="NKL548" s="415"/>
      <c r="NKM548" s="393"/>
      <c r="NKN548" s="392"/>
      <c r="NKO548" s="395"/>
      <c r="NKP548" s="396"/>
      <c r="NKQ548" s="397"/>
      <c r="NKR548" s="415"/>
      <c r="NKS548" s="393"/>
      <c r="NKT548" s="392"/>
      <c r="NKU548" s="395"/>
      <c r="NKV548" s="396"/>
      <c r="NKW548" s="397"/>
      <c r="NKX548" s="415"/>
      <c r="NKY548" s="393"/>
      <c r="NKZ548" s="392"/>
      <c r="NLA548" s="395"/>
      <c r="NLB548" s="396"/>
      <c r="NLC548" s="397"/>
      <c r="NLD548" s="415"/>
      <c r="NLE548" s="393"/>
      <c r="NLF548" s="392"/>
      <c r="NLG548" s="395"/>
      <c r="NLH548" s="396"/>
      <c r="NLI548" s="397"/>
      <c r="NLJ548" s="415"/>
      <c r="NLK548" s="393"/>
      <c r="NLL548" s="392"/>
      <c r="NLM548" s="395"/>
      <c r="NLN548" s="396"/>
      <c r="NLO548" s="397"/>
      <c r="NLP548" s="415"/>
      <c r="NLQ548" s="393"/>
      <c r="NLR548" s="392"/>
      <c r="NLS548" s="395"/>
      <c r="NLT548" s="396"/>
      <c r="NLU548" s="397"/>
      <c r="NLV548" s="415"/>
      <c r="NLW548" s="393"/>
      <c r="NLX548" s="392"/>
      <c r="NLY548" s="395"/>
      <c r="NLZ548" s="396"/>
      <c r="NMA548" s="397"/>
      <c r="NMB548" s="415"/>
      <c r="NMC548" s="393"/>
      <c r="NMD548" s="392"/>
      <c r="NME548" s="395"/>
      <c r="NMF548" s="396"/>
      <c r="NMG548" s="397"/>
      <c r="NMH548" s="415"/>
      <c r="NMI548" s="393"/>
      <c r="NMJ548" s="392"/>
      <c r="NMK548" s="395"/>
      <c r="NML548" s="396"/>
      <c r="NMM548" s="397"/>
      <c r="NMN548" s="415"/>
      <c r="NMO548" s="393"/>
      <c r="NMP548" s="392"/>
      <c r="NMQ548" s="395"/>
      <c r="NMR548" s="396"/>
      <c r="NMS548" s="397"/>
      <c r="NMT548" s="415"/>
      <c r="NMU548" s="393"/>
      <c r="NMV548" s="392"/>
      <c r="NMW548" s="395"/>
      <c r="NMX548" s="396"/>
      <c r="NMY548" s="397"/>
      <c r="NMZ548" s="415"/>
      <c r="NNA548" s="393"/>
      <c r="NNB548" s="392"/>
      <c r="NNC548" s="395"/>
      <c r="NND548" s="396"/>
      <c r="NNE548" s="397"/>
      <c r="NNF548" s="415"/>
      <c r="NNG548" s="393"/>
      <c r="NNH548" s="392"/>
      <c r="NNI548" s="395"/>
      <c r="NNJ548" s="396"/>
      <c r="NNK548" s="397"/>
      <c r="NNL548" s="415"/>
      <c r="NNM548" s="393"/>
      <c r="NNN548" s="392"/>
      <c r="NNO548" s="395"/>
      <c r="NNP548" s="396"/>
      <c r="NNQ548" s="397"/>
      <c r="NNR548" s="415"/>
      <c r="NNS548" s="393"/>
      <c r="NNT548" s="392"/>
      <c r="NNU548" s="395"/>
      <c r="NNV548" s="396"/>
      <c r="NNW548" s="397"/>
      <c r="NNX548" s="415"/>
      <c r="NNY548" s="393"/>
      <c r="NNZ548" s="392"/>
      <c r="NOA548" s="395"/>
      <c r="NOB548" s="396"/>
      <c r="NOC548" s="397"/>
      <c r="NOD548" s="415"/>
      <c r="NOE548" s="393"/>
      <c r="NOF548" s="392"/>
      <c r="NOG548" s="395"/>
      <c r="NOH548" s="396"/>
      <c r="NOI548" s="397"/>
      <c r="NOJ548" s="415"/>
      <c r="NOK548" s="393"/>
      <c r="NOL548" s="392"/>
      <c r="NOM548" s="395"/>
      <c r="NON548" s="396"/>
      <c r="NOO548" s="397"/>
      <c r="NOP548" s="415"/>
      <c r="NOQ548" s="393"/>
      <c r="NOR548" s="392"/>
      <c r="NOS548" s="395"/>
      <c r="NOT548" s="396"/>
      <c r="NOU548" s="397"/>
      <c r="NOV548" s="415"/>
      <c r="NOW548" s="393"/>
      <c r="NOX548" s="392"/>
      <c r="NOY548" s="395"/>
      <c r="NOZ548" s="396"/>
      <c r="NPA548" s="397"/>
      <c r="NPB548" s="415"/>
      <c r="NPC548" s="393"/>
      <c r="NPD548" s="392"/>
      <c r="NPE548" s="395"/>
      <c r="NPF548" s="396"/>
      <c r="NPG548" s="397"/>
      <c r="NPH548" s="415"/>
      <c r="NPI548" s="393"/>
      <c r="NPJ548" s="392"/>
      <c r="NPK548" s="395"/>
      <c r="NPL548" s="396"/>
      <c r="NPM548" s="397"/>
      <c r="NPN548" s="415"/>
      <c r="NPO548" s="393"/>
      <c r="NPP548" s="392"/>
      <c r="NPQ548" s="395"/>
      <c r="NPR548" s="396"/>
      <c r="NPS548" s="397"/>
      <c r="NPT548" s="415"/>
      <c r="NPU548" s="393"/>
      <c r="NPV548" s="392"/>
      <c r="NPW548" s="395"/>
      <c r="NPX548" s="396"/>
      <c r="NPY548" s="397"/>
      <c r="NPZ548" s="415"/>
      <c r="NQA548" s="393"/>
      <c r="NQB548" s="392"/>
      <c r="NQC548" s="395"/>
      <c r="NQD548" s="396"/>
      <c r="NQE548" s="397"/>
      <c r="NQF548" s="415"/>
      <c r="NQG548" s="393"/>
      <c r="NQH548" s="392"/>
      <c r="NQI548" s="395"/>
      <c r="NQJ548" s="396"/>
      <c r="NQK548" s="397"/>
      <c r="NQL548" s="415"/>
      <c r="NQM548" s="393"/>
      <c r="NQN548" s="392"/>
      <c r="NQO548" s="395"/>
      <c r="NQP548" s="396"/>
      <c r="NQQ548" s="397"/>
      <c r="NQR548" s="415"/>
      <c r="NQS548" s="393"/>
      <c r="NQT548" s="392"/>
      <c r="NQU548" s="395"/>
      <c r="NQV548" s="396"/>
      <c r="NQW548" s="397"/>
      <c r="NQX548" s="415"/>
      <c r="NQY548" s="393"/>
      <c r="NQZ548" s="392"/>
      <c r="NRA548" s="395"/>
      <c r="NRB548" s="396"/>
      <c r="NRC548" s="397"/>
      <c r="NRD548" s="415"/>
      <c r="NRE548" s="393"/>
      <c r="NRF548" s="392"/>
      <c r="NRG548" s="395"/>
      <c r="NRH548" s="396"/>
      <c r="NRI548" s="397"/>
      <c r="NRJ548" s="415"/>
      <c r="NRK548" s="393"/>
      <c r="NRL548" s="392"/>
      <c r="NRM548" s="395"/>
      <c r="NRN548" s="396"/>
      <c r="NRO548" s="397"/>
      <c r="NRP548" s="415"/>
      <c r="NRQ548" s="393"/>
      <c r="NRR548" s="392"/>
      <c r="NRS548" s="395"/>
      <c r="NRT548" s="396"/>
      <c r="NRU548" s="397"/>
      <c r="NRV548" s="415"/>
      <c r="NRW548" s="393"/>
      <c r="NRX548" s="392"/>
      <c r="NRY548" s="395"/>
      <c r="NRZ548" s="396"/>
      <c r="NSA548" s="397"/>
      <c r="NSB548" s="415"/>
      <c r="NSC548" s="393"/>
      <c r="NSD548" s="392"/>
      <c r="NSE548" s="395"/>
      <c r="NSF548" s="396"/>
      <c r="NSG548" s="397"/>
      <c r="NSH548" s="415"/>
      <c r="NSI548" s="393"/>
      <c r="NSJ548" s="392"/>
      <c r="NSK548" s="395"/>
      <c r="NSL548" s="396"/>
      <c r="NSM548" s="397"/>
      <c r="NSN548" s="415"/>
      <c r="NSO548" s="393"/>
      <c r="NSP548" s="392"/>
      <c r="NSQ548" s="395"/>
      <c r="NSR548" s="396"/>
      <c r="NSS548" s="397"/>
      <c r="NST548" s="415"/>
      <c r="NSU548" s="393"/>
      <c r="NSV548" s="392"/>
      <c r="NSW548" s="395"/>
      <c r="NSX548" s="396"/>
      <c r="NSY548" s="397"/>
      <c r="NSZ548" s="415"/>
      <c r="NTA548" s="393"/>
      <c r="NTB548" s="392"/>
      <c r="NTC548" s="395"/>
      <c r="NTD548" s="396"/>
      <c r="NTE548" s="397"/>
      <c r="NTF548" s="415"/>
      <c r="NTG548" s="393"/>
      <c r="NTH548" s="392"/>
      <c r="NTI548" s="395"/>
      <c r="NTJ548" s="396"/>
      <c r="NTK548" s="397"/>
      <c r="NTL548" s="415"/>
      <c r="NTM548" s="393"/>
      <c r="NTN548" s="392"/>
      <c r="NTO548" s="395"/>
      <c r="NTP548" s="396"/>
      <c r="NTQ548" s="397"/>
      <c r="NTR548" s="415"/>
      <c r="NTS548" s="393"/>
      <c r="NTT548" s="392"/>
      <c r="NTU548" s="395"/>
      <c r="NTV548" s="396"/>
      <c r="NTW548" s="397"/>
      <c r="NTX548" s="415"/>
      <c r="NTY548" s="393"/>
      <c r="NTZ548" s="392"/>
      <c r="NUA548" s="395"/>
      <c r="NUB548" s="396"/>
      <c r="NUC548" s="397"/>
      <c r="NUD548" s="415"/>
      <c r="NUE548" s="393"/>
      <c r="NUF548" s="392"/>
      <c r="NUG548" s="395"/>
      <c r="NUH548" s="396"/>
      <c r="NUI548" s="397"/>
      <c r="NUJ548" s="415"/>
      <c r="NUK548" s="393"/>
      <c r="NUL548" s="392"/>
      <c r="NUM548" s="395"/>
      <c r="NUN548" s="396"/>
      <c r="NUO548" s="397"/>
      <c r="NUP548" s="415"/>
      <c r="NUQ548" s="393"/>
      <c r="NUR548" s="392"/>
      <c r="NUS548" s="395"/>
      <c r="NUT548" s="396"/>
      <c r="NUU548" s="397"/>
      <c r="NUV548" s="415"/>
      <c r="NUW548" s="393"/>
      <c r="NUX548" s="392"/>
      <c r="NUY548" s="395"/>
      <c r="NUZ548" s="396"/>
      <c r="NVA548" s="397"/>
      <c r="NVB548" s="415"/>
      <c r="NVC548" s="393"/>
      <c r="NVD548" s="392"/>
      <c r="NVE548" s="395"/>
      <c r="NVF548" s="396"/>
      <c r="NVG548" s="397"/>
      <c r="NVH548" s="415"/>
      <c r="NVI548" s="393"/>
      <c r="NVJ548" s="392"/>
      <c r="NVK548" s="395"/>
      <c r="NVL548" s="396"/>
      <c r="NVM548" s="397"/>
      <c r="NVN548" s="415"/>
      <c r="NVO548" s="393"/>
      <c r="NVP548" s="392"/>
      <c r="NVQ548" s="395"/>
      <c r="NVR548" s="396"/>
      <c r="NVS548" s="397"/>
      <c r="NVT548" s="415"/>
      <c r="NVU548" s="393"/>
      <c r="NVV548" s="392"/>
      <c r="NVW548" s="395"/>
      <c r="NVX548" s="396"/>
      <c r="NVY548" s="397"/>
      <c r="NVZ548" s="415"/>
      <c r="NWA548" s="393"/>
      <c r="NWB548" s="392"/>
      <c r="NWC548" s="395"/>
      <c r="NWD548" s="396"/>
      <c r="NWE548" s="397"/>
      <c r="NWF548" s="415"/>
      <c r="NWG548" s="393"/>
      <c r="NWH548" s="392"/>
      <c r="NWI548" s="395"/>
      <c r="NWJ548" s="396"/>
      <c r="NWK548" s="397"/>
      <c r="NWL548" s="415"/>
      <c r="NWM548" s="393"/>
      <c r="NWN548" s="392"/>
      <c r="NWO548" s="395"/>
      <c r="NWP548" s="396"/>
      <c r="NWQ548" s="397"/>
      <c r="NWR548" s="415"/>
      <c r="NWS548" s="393"/>
      <c r="NWT548" s="392"/>
      <c r="NWU548" s="395"/>
      <c r="NWV548" s="396"/>
      <c r="NWW548" s="397"/>
      <c r="NWX548" s="415"/>
      <c r="NWY548" s="393"/>
      <c r="NWZ548" s="392"/>
      <c r="NXA548" s="395"/>
      <c r="NXB548" s="396"/>
      <c r="NXC548" s="397"/>
      <c r="NXD548" s="415"/>
      <c r="NXE548" s="393"/>
      <c r="NXF548" s="392"/>
      <c r="NXG548" s="395"/>
      <c r="NXH548" s="396"/>
      <c r="NXI548" s="397"/>
      <c r="NXJ548" s="415"/>
      <c r="NXK548" s="393"/>
      <c r="NXL548" s="392"/>
      <c r="NXM548" s="395"/>
      <c r="NXN548" s="396"/>
      <c r="NXO548" s="397"/>
      <c r="NXP548" s="415"/>
      <c r="NXQ548" s="393"/>
      <c r="NXR548" s="392"/>
      <c r="NXS548" s="395"/>
      <c r="NXT548" s="396"/>
      <c r="NXU548" s="397"/>
      <c r="NXV548" s="415"/>
      <c r="NXW548" s="393"/>
      <c r="NXX548" s="392"/>
      <c r="NXY548" s="395"/>
      <c r="NXZ548" s="396"/>
      <c r="NYA548" s="397"/>
      <c r="NYB548" s="415"/>
      <c r="NYC548" s="393"/>
      <c r="NYD548" s="392"/>
      <c r="NYE548" s="395"/>
      <c r="NYF548" s="396"/>
      <c r="NYG548" s="397"/>
      <c r="NYH548" s="415"/>
      <c r="NYI548" s="393"/>
      <c r="NYJ548" s="392"/>
      <c r="NYK548" s="395"/>
      <c r="NYL548" s="396"/>
      <c r="NYM548" s="397"/>
      <c r="NYN548" s="415"/>
      <c r="NYO548" s="393"/>
      <c r="NYP548" s="392"/>
      <c r="NYQ548" s="395"/>
      <c r="NYR548" s="396"/>
      <c r="NYS548" s="397"/>
      <c r="NYT548" s="415"/>
      <c r="NYU548" s="393"/>
      <c r="NYV548" s="392"/>
      <c r="NYW548" s="395"/>
      <c r="NYX548" s="396"/>
      <c r="NYY548" s="397"/>
      <c r="NYZ548" s="415"/>
      <c r="NZA548" s="393"/>
      <c r="NZB548" s="392"/>
      <c r="NZC548" s="395"/>
      <c r="NZD548" s="396"/>
      <c r="NZE548" s="397"/>
      <c r="NZF548" s="415"/>
      <c r="NZG548" s="393"/>
      <c r="NZH548" s="392"/>
      <c r="NZI548" s="395"/>
      <c r="NZJ548" s="396"/>
      <c r="NZK548" s="397"/>
      <c r="NZL548" s="415"/>
      <c r="NZM548" s="393"/>
      <c r="NZN548" s="392"/>
      <c r="NZO548" s="395"/>
      <c r="NZP548" s="396"/>
      <c r="NZQ548" s="397"/>
      <c r="NZR548" s="415"/>
      <c r="NZS548" s="393"/>
      <c r="NZT548" s="392"/>
      <c r="NZU548" s="395"/>
      <c r="NZV548" s="396"/>
      <c r="NZW548" s="397"/>
      <c r="NZX548" s="415"/>
      <c r="NZY548" s="393"/>
      <c r="NZZ548" s="392"/>
      <c r="OAA548" s="395"/>
      <c r="OAB548" s="396"/>
      <c r="OAC548" s="397"/>
      <c r="OAD548" s="415"/>
      <c r="OAE548" s="393"/>
      <c r="OAF548" s="392"/>
      <c r="OAG548" s="395"/>
      <c r="OAH548" s="396"/>
      <c r="OAI548" s="397"/>
      <c r="OAJ548" s="415"/>
      <c r="OAK548" s="393"/>
      <c r="OAL548" s="392"/>
      <c r="OAM548" s="395"/>
      <c r="OAN548" s="396"/>
      <c r="OAO548" s="397"/>
      <c r="OAP548" s="415"/>
      <c r="OAQ548" s="393"/>
      <c r="OAR548" s="392"/>
      <c r="OAS548" s="395"/>
      <c r="OAT548" s="396"/>
      <c r="OAU548" s="397"/>
      <c r="OAV548" s="415"/>
      <c r="OAW548" s="393"/>
      <c r="OAX548" s="392"/>
      <c r="OAY548" s="395"/>
      <c r="OAZ548" s="396"/>
      <c r="OBA548" s="397"/>
      <c r="OBB548" s="415"/>
      <c r="OBC548" s="393"/>
      <c r="OBD548" s="392"/>
      <c r="OBE548" s="395"/>
      <c r="OBF548" s="396"/>
      <c r="OBG548" s="397"/>
      <c r="OBH548" s="415"/>
      <c r="OBI548" s="393"/>
      <c r="OBJ548" s="392"/>
      <c r="OBK548" s="395"/>
      <c r="OBL548" s="396"/>
      <c r="OBM548" s="397"/>
      <c r="OBN548" s="415"/>
      <c r="OBO548" s="393"/>
      <c r="OBP548" s="392"/>
      <c r="OBQ548" s="395"/>
      <c r="OBR548" s="396"/>
      <c r="OBS548" s="397"/>
      <c r="OBT548" s="415"/>
      <c r="OBU548" s="393"/>
      <c r="OBV548" s="392"/>
      <c r="OBW548" s="395"/>
      <c r="OBX548" s="396"/>
      <c r="OBY548" s="397"/>
      <c r="OBZ548" s="415"/>
      <c r="OCA548" s="393"/>
      <c r="OCB548" s="392"/>
      <c r="OCC548" s="395"/>
      <c r="OCD548" s="396"/>
      <c r="OCE548" s="397"/>
      <c r="OCF548" s="415"/>
      <c r="OCG548" s="393"/>
      <c r="OCH548" s="392"/>
      <c r="OCI548" s="395"/>
      <c r="OCJ548" s="396"/>
      <c r="OCK548" s="397"/>
      <c r="OCL548" s="415"/>
      <c r="OCM548" s="393"/>
      <c r="OCN548" s="392"/>
      <c r="OCO548" s="395"/>
      <c r="OCP548" s="396"/>
      <c r="OCQ548" s="397"/>
      <c r="OCR548" s="415"/>
      <c r="OCS548" s="393"/>
      <c r="OCT548" s="392"/>
      <c r="OCU548" s="395"/>
      <c r="OCV548" s="396"/>
      <c r="OCW548" s="397"/>
      <c r="OCX548" s="415"/>
      <c r="OCY548" s="393"/>
      <c r="OCZ548" s="392"/>
      <c r="ODA548" s="395"/>
      <c r="ODB548" s="396"/>
      <c r="ODC548" s="397"/>
      <c r="ODD548" s="415"/>
      <c r="ODE548" s="393"/>
      <c r="ODF548" s="392"/>
      <c r="ODG548" s="395"/>
      <c r="ODH548" s="396"/>
      <c r="ODI548" s="397"/>
      <c r="ODJ548" s="415"/>
      <c r="ODK548" s="393"/>
      <c r="ODL548" s="392"/>
      <c r="ODM548" s="395"/>
      <c r="ODN548" s="396"/>
      <c r="ODO548" s="397"/>
      <c r="ODP548" s="415"/>
      <c r="ODQ548" s="393"/>
      <c r="ODR548" s="392"/>
      <c r="ODS548" s="395"/>
      <c r="ODT548" s="396"/>
      <c r="ODU548" s="397"/>
      <c r="ODV548" s="415"/>
      <c r="ODW548" s="393"/>
      <c r="ODX548" s="392"/>
      <c r="ODY548" s="395"/>
      <c r="ODZ548" s="396"/>
      <c r="OEA548" s="397"/>
      <c r="OEB548" s="415"/>
      <c r="OEC548" s="393"/>
      <c r="OED548" s="392"/>
      <c r="OEE548" s="395"/>
      <c r="OEF548" s="396"/>
      <c r="OEG548" s="397"/>
      <c r="OEH548" s="415"/>
      <c r="OEI548" s="393"/>
      <c r="OEJ548" s="392"/>
      <c r="OEK548" s="395"/>
      <c r="OEL548" s="396"/>
      <c r="OEM548" s="397"/>
      <c r="OEN548" s="415"/>
      <c r="OEO548" s="393"/>
      <c r="OEP548" s="392"/>
      <c r="OEQ548" s="395"/>
      <c r="OER548" s="396"/>
      <c r="OES548" s="397"/>
      <c r="OET548" s="415"/>
      <c r="OEU548" s="393"/>
      <c r="OEV548" s="392"/>
      <c r="OEW548" s="395"/>
      <c r="OEX548" s="396"/>
      <c r="OEY548" s="397"/>
      <c r="OEZ548" s="415"/>
      <c r="OFA548" s="393"/>
      <c r="OFB548" s="392"/>
      <c r="OFC548" s="395"/>
      <c r="OFD548" s="396"/>
      <c r="OFE548" s="397"/>
      <c r="OFF548" s="415"/>
      <c r="OFG548" s="393"/>
      <c r="OFH548" s="392"/>
      <c r="OFI548" s="395"/>
      <c r="OFJ548" s="396"/>
      <c r="OFK548" s="397"/>
      <c r="OFL548" s="415"/>
      <c r="OFM548" s="393"/>
      <c r="OFN548" s="392"/>
      <c r="OFO548" s="395"/>
      <c r="OFP548" s="396"/>
      <c r="OFQ548" s="397"/>
      <c r="OFR548" s="415"/>
      <c r="OFS548" s="393"/>
      <c r="OFT548" s="392"/>
      <c r="OFU548" s="395"/>
      <c r="OFV548" s="396"/>
      <c r="OFW548" s="397"/>
      <c r="OFX548" s="415"/>
      <c r="OFY548" s="393"/>
      <c r="OFZ548" s="392"/>
      <c r="OGA548" s="395"/>
      <c r="OGB548" s="396"/>
      <c r="OGC548" s="397"/>
      <c r="OGD548" s="415"/>
      <c r="OGE548" s="393"/>
      <c r="OGF548" s="392"/>
      <c r="OGG548" s="395"/>
      <c r="OGH548" s="396"/>
      <c r="OGI548" s="397"/>
      <c r="OGJ548" s="415"/>
      <c r="OGK548" s="393"/>
      <c r="OGL548" s="392"/>
      <c r="OGM548" s="395"/>
      <c r="OGN548" s="396"/>
      <c r="OGO548" s="397"/>
      <c r="OGP548" s="415"/>
      <c r="OGQ548" s="393"/>
      <c r="OGR548" s="392"/>
      <c r="OGS548" s="395"/>
      <c r="OGT548" s="396"/>
      <c r="OGU548" s="397"/>
      <c r="OGV548" s="415"/>
      <c r="OGW548" s="393"/>
      <c r="OGX548" s="392"/>
      <c r="OGY548" s="395"/>
      <c r="OGZ548" s="396"/>
      <c r="OHA548" s="397"/>
      <c r="OHB548" s="415"/>
      <c r="OHC548" s="393"/>
      <c r="OHD548" s="392"/>
      <c r="OHE548" s="395"/>
      <c r="OHF548" s="396"/>
      <c r="OHG548" s="397"/>
      <c r="OHH548" s="415"/>
      <c r="OHI548" s="393"/>
      <c r="OHJ548" s="392"/>
      <c r="OHK548" s="395"/>
      <c r="OHL548" s="396"/>
      <c r="OHM548" s="397"/>
      <c r="OHN548" s="415"/>
      <c r="OHO548" s="393"/>
      <c r="OHP548" s="392"/>
      <c r="OHQ548" s="395"/>
      <c r="OHR548" s="396"/>
      <c r="OHS548" s="397"/>
      <c r="OHT548" s="415"/>
      <c r="OHU548" s="393"/>
      <c r="OHV548" s="392"/>
      <c r="OHW548" s="395"/>
      <c r="OHX548" s="396"/>
      <c r="OHY548" s="397"/>
      <c r="OHZ548" s="415"/>
      <c r="OIA548" s="393"/>
      <c r="OIB548" s="392"/>
      <c r="OIC548" s="395"/>
      <c r="OID548" s="396"/>
      <c r="OIE548" s="397"/>
      <c r="OIF548" s="415"/>
      <c r="OIG548" s="393"/>
      <c r="OIH548" s="392"/>
      <c r="OII548" s="395"/>
      <c r="OIJ548" s="396"/>
      <c r="OIK548" s="397"/>
      <c r="OIL548" s="415"/>
      <c r="OIM548" s="393"/>
      <c r="OIN548" s="392"/>
      <c r="OIO548" s="395"/>
      <c r="OIP548" s="396"/>
      <c r="OIQ548" s="397"/>
      <c r="OIR548" s="415"/>
      <c r="OIS548" s="393"/>
      <c r="OIT548" s="392"/>
      <c r="OIU548" s="395"/>
      <c r="OIV548" s="396"/>
      <c r="OIW548" s="397"/>
      <c r="OIX548" s="415"/>
      <c r="OIY548" s="393"/>
      <c r="OIZ548" s="392"/>
      <c r="OJA548" s="395"/>
      <c r="OJB548" s="396"/>
      <c r="OJC548" s="397"/>
      <c r="OJD548" s="415"/>
      <c r="OJE548" s="393"/>
      <c r="OJF548" s="392"/>
      <c r="OJG548" s="395"/>
      <c r="OJH548" s="396"/>
      <c r="OJI548" s="397"/>
      <c r="OJJ548" s="415"/>
      <c r="OJK548" s="393"/>
      <c r="OJL548" s="392"/>
      <c r="OJM548" s="395"/>
      <c r="OJN548" s="396"/>
      <c r="OJO548" s="397"/>
      <c r="OJP548" s="415"/>
      <c r="OJQ548" s="393"/>
      <c r="OJR548" s="392"/>
      <c r="OJS548" s="395"/>
      <c r="OJT548" s="396"/>
      <c r="OJU548" s="397"/>
      <c r="OJV548" s="415"/>
      <c r="OJW548" s="393"/>
      <c r="OJX548" s="392"/>
      <c r="OJY548" s="395"/>
      <c r="OJZ548" s="396"/>
      <c r="OKA548" s="397"/>
      <c r="OKB548" s="415"/>
      <c r="OKC548" s="393"/>
      <c r="OKD548" s="392"/>
      <c r="OKE548" s="395"/>
      <c r="OKF548" s="396"/>
      <c r="OKG548" s="397"/>
      <c r="OKH548" s="415"/>
      <c r="OKI548" s="393"/>
      <c r="OKJ548" s="392"/>
      <c r="OKK548" s="395"/>
      <c r="OKL548" s="396"/>
      <c r="OKM548" s="397"/>
      <c r="OKN548" s="415"/>
      <c r="OKO548" s="393"/>
      <c r="OKP548" s="392"/>
      <c r="OKQ548" s="395"/>
      <c r="OKR548" s="396"/>
      <c r="OKS548" s="397"/>
      <c r="OKT548" s="415"/>
      <c r="OKU548" s="393"/>
      <c r="OKV548" s="392"/>
      <c r="OKW548" s="395"/>
      <c r="OKX548" s="396"/>
      <c r="OKY548" s="397"/>
      <c r="OKZ548" s="415"/>
      <c r="OLA548" s="393"/>
      <c r="OLB548" s="392"/>
      <c r="OLC548" s="395"/>
      <c r="OLD548" s="396"/>
      <c r="OLE548" s="397"/>
      <c r="OLF548" s="415"/>
      <c r="OLG548" s="393"/>
      <c r="OLH548" s="392"/>
      <c r="OLI548" s="395"/>
      <c r="OLJ548" s="396"/>
      <c r="OLK548" s="397"/>
      <c r="OLL548" s="415"/>
      <c r="OLM548" s="393"/>
      <c r="OLN548" s="392"/>
      <c r="OLO548" s="395"/>
      <c r="OLP548" s="396"/>
      <c r="OLQ548" s="397"/>
      <c r="OLR548" s="415"/>
      <c r="OLS548" s="393"/>
      <c r="OLT548" s="392"/>
      <c r="OLU548" s="395"/>
      <c r="OLV548" s="396"/>
      <c r="OLW548" s="397"/>
      <c r="OLX548" s="415"/>
      <c r="OLY548" s="393"/>
      <c r="OLZ548" s="392"/>
      <c r="OMA548" s="395"/>
      <c r="OMB548" s="396"/>
      <c r="OMC548" s="397"/>
      <c r="OMD548" s="415"/>
      <c r="OME548" s="393"/>
      <c r="OMF548" s="392"/>
      <c r="OMG548" s="395"/>
      <c r="OMH548" s="396"/>
      <c r="OMI548" s="397"/>
      <c r="OMJ548" s="415"/>
      <c r="OMK548" s="393"/>
      <c r="OML548" s="392"/>
      <c r="OMM548" s="395"/>
      <c r="OMN548" s="396"/>
      <c r="OMO548" s="397"/>
      <c r="OMP548" s="415"/>
      <c r="OMQ548" s="393"/>
      <c r="OMR548" s="392"/>
      <c r="OMS548" s="395"/>
      <c r="OMT548" s="396"/>
      <c r="OMU548" s="397"/>
      <c r="OMV548" s="415"/>
      <c r="OMW548" s="393"/>
      <c r="OMX548" s="392"/>
      <c r="OMY548" s="395"/>
      <c r="OMZ548" s="396"/>
      <c r="ONA548" s="397"/>
      <c r="ONB548" s="415"/>
      <c r="ONC548" s="393"/>
      <c r="OND548" s="392"/>
      <c r="ONE548" s="395"/>
      <c r="ONF548" s="396"/>
      <c r="ONG548" s="397"/>
      <c r="ONH548" s="415"/>
      <c r="ONI548" s="393"/>
      <c r="ONJ548" s="392"/>
      <c r="ONK548" s="395"/>
      <c r="ONL548" s="396"/>
      <c r="ONM548" s="397"/>
      <c r="ONN548" s="415"/>
      <c r="ONO548" s="393"/>
      <c r="ONP548" s="392"/>
      <c r="ONQ548" s="395"/>
      <c r="ONR548" s="396"/>
      <c r="ONS548" s="397"/>
      <c r="ONT548" s="415"/>
      <c r="ONU548" s="393"/>
      <c r="ONV548" s="392"/>
      <c r="ONW548" s="395"/>
      <c r="ONX548" s="396"/>
      <c r="ONY548" s="397"/>
      <c r="ONZ548" s="415"/>
      <c r="OOA548" s="393"/>
      <c r="OOB548" s="392"/>
      <c r="OOC548" s="395"/>
      <c r="OOD548" s="396"/>
      <c r="OOE548" s="397"/>
      <c r="OOF548" s="415"/>
      <c r="OOG548" s="393"/>
      <c r="OOH548" s="392"/>
      <c r="OOI548" s="395"/>
      <c r="OOJ548" s="396"/>
      <c r="OOK548" s="397"/>
      <c r="OOL548" s="415"/>
      <c r="OOM548" s="393"/>
      <c r="OON548" s="392"/>
      <c r="OOO548" s="395"/>
      <c r="OOP548" s="396"/>
      <c r="OOQ548" s="397"/>
      <c r="OOR548" s="415"/>
      <c r="OOS548" s="393"/>
      <c r="OOT548" s="392"/>
      <c r="OOU548" s="395"/>
      <c r="OOV548" s="396"/>
      <c r="OOW548" s="397"/>
      <c r="OOX548" s="415"/>
      <c r="OOY548" s="393"/>
      <c r="OOZ548" s="392"/>
      <c r="OPA548" s="395"/>
      <c r="OPB548" s="396"/>
      <c r="OPC548" s="397"/>
      <c r="OPD548" s="415"/>
      <c r="OPE548" s="393"/>
      <c r="OPF548" s="392"/>
      <c r="OPG548" s="395"/>
      <c r="OPH548" s="396"/>
      <c r="OPI548" s="397"/>
      <c r="OPJ548" s="415"/>
      <c r="OPK548" s="393"/>
      <c r="OPL548" s="392"/>
      <c r="OPM548" s="395"/>
      <c r="OPN548" s="396"/>
      <c r="OPO548" s="397"/>
      <c r="OPP548" s="415"/>
      <c r="OPQ548" s="393"/>
      <c r="OPR548" s="392"/>
      <c r="OPS548" s="395"/>
      <c r="OPT548" s="396"/>
      <c r="OPU548" s="397"/>
      <c r="OPV548" s="415"/>
      <c r="OPW548" s="393"/>
      <c r="OPX548" s="392"/>
      <c r="OPY548" s="395"/>
      <c r="OPZ548" s="396"/>
      <c r="OQA548" s="397"/>
      <c r="OQB548" s="415"/>
      <c r="OQC548" s="393"/>
      <c r="OQD548" s="392"/>
      <c r="OQE548" s="395"/>
      <c r="OQF548" s="396"/>
      <c r="OQG548" s="397"/>
      <c r="OQH548" s="415"/>
      <c r="OQI548" s="393"/>
      <c r="OQJ548" s="392"/>
      <c r="OQK548" s="395"/>
      <c r="OQL548" s="396"/>
      <c r="OQM548" s="397"/>
      <c r="OQN548" s="415"/>
      <c r="OQO548" s="393"/>
      <c r="OQP548" s="392"/>
      <c r="OQQ548" s="395"/>
      <c r="OQR548" s="396"/>
      <c r="OQS548" s="397"/>
      <c r="OQT548" s="415"/>
      <c r="OQU548" s="393"/>
      <c r="OQV548" s="392"/>
      <c r="OQW548" s="395"/>
      <c r="OQX548" s="396"/>
      <c r="OQY548" s="397"/>
      <c r="OQZ548" s="415"/>
      <c r="ORA548" s="393"/>
      <c r="ORB548" s="392"/>
      <c r="ORC548" s="395"/>
      <c r="ORD548" s="396"/>
      <c r="ORE548" s="397"/>
      <c r="ORF548" s="415"/>
      <c r="ORG548" s="393"/>
      <c r="ORH548" s="392"/>
      <c r="ORI548" s="395"/>
      <c r="ORJ548" s="396"/>
      <c r="ORK548" s="397"/>
      <c r="ORL548" s="415"/>
      <c r="ORM548" s="393"/>
      <c r="ORN548" s="392"/>
      <c r="ORO548" s="395"/>
      <c r="ORP548" s="396"/>
      <c r="ORQ548" s="397"/>
      <c r="ORR548" s="415"/>
      <c r="ORS548" s="393"/>
      <c r="ORT548" s="392"/>
      <c r="ORU548" s="395"/>
      <c r="ORV548" s="396"/>
      <c r="ORW548" s="397"/>
      <c r="ORX548" s="415"/>
      <c r="ORY548" s="393"/>
      <c r="ORZ548" s="392"/>
      <c r="OSA548" s="395"/>
      <c r="OSB548" s="396"/>
      <c r="OSC548" s="397"/>
      <c r="OSD548" s="415"/>
      <c r="OSE548" s="393"/>
      <c r="OSF548" s="392"/>
      <c r="OSG548" s="395"/>
      <c r="OSH548" s="396"/>
      <c r="OSI548" s="397"/>
      <c r="OSJ548" s="415"/>
      <c r="OSK548" s="393"/>
      <c r="OSL548" s="392"/>
      <c r="OSM548" s="395"/>
      <c r="OSN548" s="396"/>
      <c r="OSO548" s="397"/>
      <c r="OSP548" s="415"/>
      <c r="OSQ548" s="393"/>
      <c r="OSR548" s="392"/>
      <c r="OSS548" s="395"/>
      <c r="OST548" s="396"/>
      <c r="OSU548" s="397"/>
      <c r="OSV548" s="415"/>
      <c r="OSW548" s="393"/>
      <c r="OSX548" s="392"/>
      <c r="OSY548" s="395"/>
      <c r="OSZ548" s="396"/>
      <c r="OTA548" s="397"/>
      <c r="OTB548" s="415"/>
      <c r="OTC548" s="393"/>
      <c r="OTD548" s="392"/>
      <c r="OTE548" s="395"/>
      <c r="OTF548" s="396"/>
      <c r="OTG548" s="397"/>
      <c r="OTH548" s="415"/>
      <c r="OTI548" s="393"/>
      <c r="OTJ548" s="392"/>
      <c r="OTK548" s="395"/>
      <c r="OTL548" s="396"/>
      <c r="OTM548" s="397"/>
      <c r="OTN548" s="415"/>
      <c r="OTO548" s="393"/>
      <c r="OTP548" s="392"/>
      <c r="OTQ548" s="395"/>
      <c r="OTR548" s="396"/>
      <c r="OTS548" s="397"/>
      <c r="OTT548" s="415"/>
      <c r="OTU548" s="393"/>
      <c r="OTV548" s="392"/>
      <c r="OTW548" s="395"/>
      <c r="OTX548" s="396"/>
      <c r="OTY548" s="397"/>
      <c r="OTZ548" s="415"/>
      <c r="OUA548" s="393"/>
      <c r="OUB548" s="392"/>
      <c r="OUC548" s="395"/>
      <c r="OUD548" s="396"/>
      <c r="OUE548" s="397"/>
      <c r="OUF548" s="415"/>
      <c r="OUG548" s="393"/>
      <c r="OUH548" s="392"/>
      <c r="OUI548" s="395"/>
      <c r="OUJ548" s="396"/>
      <c r="OUK548" s="397"/>
      <c r="OUL548" s="415"/>
      <c r="OUM548" s="393"/>
      <c r="OUN548" s="392"/>
      <c r="OUO548" s="395"/>
      <c r="OUP548" s="396"/>
      <c r="OUQ548" s="397"/>
      <c r="OUR548" s="415"/>
      <c r="OUS548" s="393"/>
      <c r="OUT548" s="392"/>
      <c r="OUU548" s="395"/>
      <c r="OUV548" s="396"/>
      <c r="OUW548" s="397"/>
      <c r="OUX548" s="415"/>
      <c r="OUY548" s="393"/>
      <c r="OUZ548" s="392"/>
      <c r="OVA548" s="395"/>
      <c r="OVB548" s="396"/>
      <c r="OVC548" s="397"/>
      <c r="OVD548" s="415"/>
      <c r="OVE548" s="393"/>
      <c r="OVF548" s="392"/>
      <c r="OVG548" s="395"/>
      <c r="OVH548" s="396"/>
      <c r="OVI548" s="397"/>
      <c r="OVJ548" s="415"/>
      <c r="OVK548" s="393"/>
      <c r="OVL548" s="392"/>
      <c r="OVM548" s="395"/>
      <c r="OVN548" s="396"/>
      <c r="OVO548" s="397"/>
      <c r="OVP548" s="415"/>
      <c r="OVQ548" s="393"/>
      <c r="OVR548" s="392"/>
      <c r="OVS548" s="395"/>
      <c r="OVT548" s="396"/>
      <c r="OVU548" s="397"/>
      <c r="OVV548" s="415"/>
      <c r="OVW548" s="393"/>
      <c r="OVX548" s="392"/>
      <c r="OVY548" s="395"/>
      <c r="OVZ548" s="396"/>
      <c r="OWA548" s="397"/>
      <c r="OWB548" s="415"/>
      <c r="OWC548" s="393"/>
      <c r="OWD548" s="392"/>
      <c r="OWE548" s="395"/>
      <c r="OWF548" s="396"/>
      <c r="OWG548" s="397"/>
      <c r="OWH548" s="415"/>
      <c r="OWI548" s="393"/>
      <c r="OWJ548" s="392"/>
      <c r="OWK548" s="395"/>
      <c r="OWL548" s="396"/>
      <c r="OWM548" s="397"/>
      <c r="OWN548" s="415"/>
      <c r="OWO548" s="393"/>
      <c r="OWP548" s="392"/>
      <c r="OWQ548" s="395"/>
      <c r="OWR548" s="396"/>
      <c r="OWS548" s="397"/>
      <c r="OWT548" s="415"/>
      <c r="OWU548" s="393"/>
      <c r="OWV548" s="392"/>
      <c r="OWW548" s="395"/>
      <c r="OWX548" s="396"/>
      <c r="OWY548" s="397"/>
      <c r="OWZ548" s="415"/>
      <c r="OXA548" s="393"/>
      <c r="OXB548" s="392"/>
      <c r="OXC548" s="395"/>
      <c r="OXD548" s="396"/>
      <c r="OXE548" s="397"/>
      <c r="OXF548" s="415"/>
      <c r="OXG548" s="393"/>
      <c r="OXH548" s="392"/>
      <c r="OXI548" s="395"/>
      <c r="OXJ548" s="396"/>
      <c r="OXK548" s="397"/>
      <c r="OXL548" s="415"/>
      <c r="OXM548" s="393"/>
      <c r="OXN548" s="392"/>
      <c r="OXO548" s="395"/>
      <c r="OXP548" s="396"/>
      <c r="OXQ548" s="397"/>
      <c r="OXR548" s="415"/>
      <c r="OXS548" s="393"/>
      <c r="OXT548" s="392"/>
      <c r="OXU548" s="395"/>
      <c r="OXV548" s="396"/>
      <c r="OXW548" s="397"/>
      <c r="OXX548" s="415"/>
      <c r="OXY548" s="393"/>
      <c r="OXZ548" s="392"/>
      <c r="OYA548" s="395"/>
      <c r="OYB548" s="396"/>
      <c r="OYC548" s="397"/>
      <c r="OYD548" s="415"/>
      <c r="OYE548" s="393"/>
      <c r="OYF548" s="392"/>
      <c r="OYG548" s="395"/>
      <c r="OYH548" s="396"/>
      <c r="OYI548" s="397"/>
      <c r="OYJ548" s="415"/>
      <c r="OYK548" s="393"/>
      <c r="OYL548" s="392"/>
      <c r="OYM548" s="395"/>
      <c r="OYN548" s="396"/>
      <c r="OYO548" s="397"/>
      <c r="OYP548" s="415"/>
      <c r="OYQ548" s="393"/>
      <c r="OYR548" s="392"/>
      <c r="OYS548" s="395"/>
      <c r="OYT548" s="396"/>
      <c r="OYU548" s="397"/>
      <c r="OYV548" s="415"/>
      <c r="OYW548" s="393"/>
      <c r="OYX548" s="392"/>
      <c r="OYY548" s="395"/>
      <c r="OYZ548" s="396"/>
      <c r="OZA548" s="397"/>
      <c r="OZB548" s="415"/>
      <c r="OZC548" s="393"/>
      <c r="OZD548" s="392"/>
      <c r="OZE548" s="395"/>
      <c r="OZF548" s="396"/>
      <c r="OZG548" s="397"/>
      <c r="OZH548" s="415"/>
      <c r="OZI548" s="393"/>
      <c r="OZJ548" s="392"/>
      <c r="OZK548" s="395"/>
      <c r="OZL548" s="396"/>
      <c r="OZM548" s="397"/>
      <c r="OZN548" s="415"/>
      <c r="OZO548" s="393"/>
      <c r="OZP548" s="392"/>
      <c r="OZQ548" s="395"/>
      <c r="OZR548" s="396"/>
      <c r="OZS548" s="397"/>
      <c r="OZT548" s="415"/>
      <c r="OZU548" s="393"/>
      <c r="OZV548" s="392"/>
      <c r="OZW548" s="395"/>
      <c r="OZX548" s="396"/>
      <c r="OZY548" s="397"/>
      <c r="OZZ548" s="415"/>
      <c r="PAA548" s="393"/>
      <c r="PAB548" s="392"/>
      <c r="PAC548" s="395"/>
      <c r="PAD548" s="396"/>
      <c r="PAE548" s="397"/>
      <c r="PAF548" s="415"/>
      <c r="PAG548" s="393"/>
      <c r="PAH548" s="392"/>
      <c r="PAI548" s="395"/>
      <c r="PAJ548" s="396"/>
      <c r="PAK548" s="397"/>
      <c r="PAL548" s="415"/>
      <c r="PAM548" s="393"/>
      <c r="PAN548" s="392"/>
      <c r="PAO548" s="395"/>
      <c r="PAP548" s="396"/>
      <c r="PAQ548" s="397"/>
      <c r="PAR548" s="415"/>
      <c r="PAS548" s="393"/>
      <c r="PAT548" s="392"/>
      <c r="PAU548" s="395"/>
      <c r="PAV548" s="396"/>
      <c r="PAW548" s="397"/>
      <c r="PAX548" s="415"/>
      <c r="PAY548" s="393"/>
      <c r="PAZ548" s="392"/>
      <c r="PBA548" s="395"/>
      <c r="PBB548" s="396"/>
      <c r="PBC548" s="397"/>
      <c r="PBD548" s="415"/>
      <c r="PBE548" s="393"/>
      <c r="PBF548" s="392"/>
      <c r="PBG548" s="395"/>
      <c r="PBH548" s="396"/>
      <c r="PBI548" s="397"/>
      <c r="PBJ548" s="415"/>
      <c r="PBK548" s="393"/>
      <c r="PBL548" s="392"/>
      <c r="PBM548" s="395"/>
      <c r="PBN548" s="396"/>
      <c r="PBO548" s="397"/>
      <c r="PBP548" s="415"/>
      <c r="PBQ548" s="393"/>
      <c r="PBR548" s="392"/>
      <c r="PBS548" s="395"/>
      <c r="PBT548" s="396"/>
      <c r="PBU548" s="397"/>
      <c r="PBV548" s="415"/>
      <c r="PBW548" s="393"/>
      <c r="PBX548" s="392"/>
      <c r="PBY548" s="395"/>
      <c r="PBZ548" s="396"/>
      <c r="PCA548" s="397"/>
      <c r="PCB548" s="415"/>
      <c r="PCC548" s="393"/>
      <c r="PCD548" s="392"/>
      <c r="PCE548" s="395"/>
      <c r="PCF548" s="396"/>
      <c r="PCG548" s="397"/>
      <c r="PCH548" s="415"/>
      <c r="PCI548" s="393"/>
      <c r="PCJ548" s="392"/>
      <c r="PCK548" s="395"/>
      <c r="PCL548" s="396"/>
      <c r="PCM548" s="397"/>
      <c r="PCN548" s="415"/>
      <c r="PCO548" s="393"/>
      <c r="PCP548" s="392"/>
      <c r="PCQ548" s="395"/>
      <c r="PCR548" s="396"/>
      <c r="PCS548" s="397"/>
      <c r="PCT548" s="415"/>
      <c r="PCU548" s="393"/>
      <c r="PCV548" s="392"/>
      <c r="PCW548" s="395"/>
      <c r="PCX548" s="396"/>
      <c r="PCY548" s="397"/>
      <c r="PCZ548" s="415"/>
      <c r="PDA548" s="393"/>
      <c r="PDB548" s="392"/>
      <c r="PDC548" s="395"/>
      <c r="PDD548" s="396"/>
      <c r="PDE548" s="397"/>
      <c r="PDF548" s="415"/>
      <c r="PDG548" s="393"/>
      <c r="PDH548" s="392"/>
      <c r="PDI548" s="395"/>
      <c r="PDJ548" s="396"/>
      <c r="PDK548" s="397"/>
      <c r="PDL548" s="415"/>
      <c r="PDM548" s="393"/>
      <c r="PDN548" s="392"/>
      <c r="PDO548" s="395"/>
      <c r="PDP548" s="396"/>
      <c r="PDQ548" s="397"/>
      <c r="PDR548" s="415"/>
      <c r="PDS548" s="393"/>
      <c r="PDT548" s="392"/>
      <c r="PDU548" s="395"/>
      <c r="PDV548" s="396"/>
      <c r="PDW548" s="397"/>
      <c r="PDX548" s="415"/>
      <c r="PDY548" s="393"/>
      <c r="PDZ548" s="392"/>
      <c r="PEA548" s="395"/>
      <c r="PEB548" s="396"/>
      <c r="PEC548" s="397"/>
      <c r="PED548" s="415"/>
      <c r="PEE548" s="393"/>
      <c r="PEF548" s="392"/>
      <c r="PEG548" s="395"/>
      <c r="PEH548" s="396"/>
      <c r="PEI548" s="397"/>
      <c r="PEJ548" s="415"/>
      <c r="PEK548" s="393"/>
      <c r="PEL548" s="392"/>
      <c r="PEM548" s="395"/>
      <c r="PEN548" s="396"/>
      <c r="PEO548" s="397"/>
      <c r="PEP548" s="415"/>
      <c r="PEQ548" s="393"/>
      <c r="PER548" s="392"/>
      <c r="PES548" s="395"/>
      <c r="PET548" s="396"/>
      <c r="PEU548" s="397"/>
      <c r="PEV548" s="415"/>
      <c r="PEW548" s="393"/>
      <c r="PEX548" s="392"/>
      <c r="PEY548" s="395"/>
      <c r="PEZ548" s="396"/>
      <c r="PFA548" s="397"/>
      <c r="PFB548" s="415"/>
      <c r="PFC548" s="393"/>
      <c r="PFD548" s="392"/>
      <c r="PFE548" s="395"/>
      <c r="PFF548" s="396"/>
      <c r="PFG548" s="397"/>
      <c r="PFH548" s="415"/>
      <c r="PFI548" s="393"/>
      <c r="PFJ548" s="392"/>
      <c r="PFK548" s="395"/>
      <c r="PFL548" s="396"/>
      <c r="PFM548" s="397"/>
      <c r="PFN548" s="415"/>
      <c r="PFO548" s="393"/>
      <c r="PFP548" s="392"/>
      <c r="PFQ548" s="395"/>
      <c r="PFR548" s="396"/>
      <c r="PFS548" s="397"/>
      <c r="PFT548" s="415"/>
      <c r="PFU548" s="393"/>
      <c r="PFV548" s="392"/>
      <c r="PFW548" s="395"/>
      <c r="PFX548" s="396"/>
      <c r="PFY548" s="397"/>
      <c r="PFZ548" s="415"/>
      <c r="PGA548" s="393"/>
      <c r="PGB548" s="392"/>
      <c r="PGC548" s="395"/>
      <c r="PGD548" s="396"/>
      <c r="PGE548" s="397"/>
      <c r="PGF548" s="415"/>
      <c r="PGG548" s="393"/>
      <c r="PGH548" s="392"/>
      <c r="PGI548" s="395"/>
      <c r="PGJ548" s="396"/>
      <c r="PGK548" s="397"/>
      <c r="PGL548" s="415"/>
      <c r="PGM548" s="393"/>
      <c r="PGN548" s="392"/>
      <c r="PGO548" s="395"/>
      <c r="PGP548" s="396"/>
      <c r="PGQ548" s="397"/>
      <c r="PGR548" s="415"/>
      <c r="PGS548" s="393"/>
      <c r="PGT548" s="392"/>
      <c r="PGU548" s="395"/>
      <c r="PGV548" s="396"/>
      <c r="PGW548" s="397"/>
      <c r="PGX548" s="415"/>
      <c r="PGY548" s="393"/>
      <c r="PGZ548" s="392"/>
      <c r="PHA548" s="395"/>
      <c r="PHB548" s="396"/>
      <c r="PHC548" s="397"/>
      <c r="PHD548" s="415"/>
      <c r="PHE548" s="393"/>
      <c r="PHF548" s="392"/>
      <c r="PHG548" s="395"/>
      <c r="PHH548" s="396"/>
      <c r="PHI548" s="397"/>
      <c r="PHJ548" s="415"/>
      <c r="PHK548" s="393"/>
      <c r="PHL548" s="392"/>
      <c r="PHM548" s="395"/>
      <c r="PHN548" s="396"/>
      <c r="PHO548" s="397"/>
      <c r="PHP548" s="415"/>
      <c r="PHQ548" s="393"/>
      <c r="PHR548" s="392"/>
      <c r="PHS548" s="395"/>
      <c r="PHT548" s="396"/>
      <c r="PHU548" s="397"/>
      <c r="PHV548" s="415"/>
      <c r="PHW548" s="393"/>
      <c r="PHX548" s="392"/>
      <c r="PHY548" s="395"/>
      <c r="PHZ548" s="396"/>
      <c r="PIA548" s="397"/>
      <c r="PIB548" s="415"/>
      <c r="PIC548" s="393"/>
      <c r="PID548" s="392"/>
      <c r="PIE548" s="395"/>
      <c r="PIF548" s="396"/>
      <c r="PIG548" s="397"/>
      <c r="PIH548" s="415"/>
      <c r="PII548" s="393"/>
      <c r="PIJ548" s="392"/>
      <c r="PIK548" s="395"/>
      <c r="PIL548" s="396"/>
      <c r="PIM548" s="397"/>
      <c r="PIN548" s="415"/>
      <c r="PIO548" s="393"/>
      <c r="PIP548" s="392"/>
      <c r="PIQ548" s="395"/>
      <c r="PIR548" s="396"/>
      <c r="PIS548" s="397"/>
      <c r="PIT548" s="415"/>
      <c r="PIU548" s="393"/>
      <c r="PIV548" s="392"/>
      <c r="PIW548" s="395"/>
      <c r="PIX548" s="396"/>
      <c r="PIY548" s="397"/>
      <c r="PIZ548" s="415"/>
      <c r="PJA548" s="393"/>
      <c r="PJB548" s="392"/>
      <c r="PJC548" s="395"/>
      <c r="PJD548" s="396"/>
      <c r="PJE548" s="397"/>
      <c r="PJF548" s="415"/>
      <c r="PJG548" s="393"/>
      <c r="PJH548" s="392"/>
      <c r="PJI548" s="395"/>
      <c r="PJJ548" s="396"/>
      <c r="PJK548" s="397"/>
      <c r="PJL548" s="415"/>
      <c r="PJM548" s="393"/>
      <c r="PJN548" s="392"/>
      <c r="PJO548" s="395"/>
      <c r="PJP548" s="396"/>
      <c r="PJQ548" s="397"/>
      <c r="PJR548" s="415"/>
      <c r="PJS548" s="393"/>
      <c r="PJT548" s="392"/>
      <c r="PJU548" s="395"/>
      <c r="PJV548" s="396"/>
      <c r="PJW548" s="397"/>
      <c r="PJX548" s="415"/>
      <c r="PJY548" s="393"/>
      <c r="PJZ548" s="392"/>
      <c r="PKA548" s="395"/>
      <c r="PKB548" s="396"/>
      <c r="PKC548" s="397"/>
      <c r="PKD548" s="415"/>
      <c r="PKE548" s="393"/>
      <c r="PKF548" s="392"/>
      <c r="PKG548" s="395"/>
      <c r="PKH548" s="396"/>
      <c r="PKI548" s="397"/>
      <c r="PKJ548" s="415"/>
      <c r="PKK548" s="393"/>
      <c r="PKL548" s="392"/>
      <c r="PKM548" s="395"/>
      <c r="PKN548" s="396"/>
      <c r="PKO548" s="397"/>
      <c r="PKP548" s="415"/>
      <c r="PKQ548" s="393"/>
      <c r="PKR548" s="392"/>
      <c r="PKS548" s="395"/>
      <c r="PKT548" s="396"/>
      <c r="PKU548" s="397"/>
      <c r="PKV548" s="415"/>
      <c r="PKW548" s="393"/>
      <c r="PKX548" s="392"/>
      <c r="PKY548" s="395"/>
      <c r="PKZ548" s="396"/>
      <c r="PLA548" s="397"/>
      <c r="PLB548" s="415"/>
      <c r="PLC548" s="393"/>
      <c r="PLD548" s="392"/>
      <c r="PLE548" s="395"/>
      <c r="PLF548" s="396"/>
      <c r="PLG548" s="397"/>
      <c r="PLH548" s="415"/>
      <c r="PLI548" s="393"/>
      <c r="PLJ548" s="392"/>
      <c r="PLK548" s="395"/>
      <c r="PLL548" s="396"/>
      <c r="PLM548" s="397"/>
      <c r="PLN548" s="415"/>
      <c r="PLO548" s="393"/>
      <c r="PLP548" s="392"/>
      <c r="PLQ548" s="395"/>
      <c r="PLR548" s="396"/>
      <c r="PLS548" s="397"/>
      <c r="PLT548" s="415"/>
      <c r="PLU548" s="393"/>
      <c r="PLV548" s="392"/>
      <c r="PLW548" s="395"/>
      <c r="PLX548" s="396"/>
      <c r="PLY548" s="397"/>
      <c r="PLZ548" s="415"/>
      <c r="PMA548" s="393"/>
      <c r="PMB548" s="392"/>
      <c r="PMC548" s="395"/>
      <c r="PMD548" s="396"/>
      <c r="PME548" s="397"/>
      <c r="PMF548" s="415"/>
      <c r="PMG548" s="393"/>
      <c r="PMH548" s="392"/>
      <c r="PMI548" s="395"/>
      <c r="PMJ548" s="396"/>
      <c r="PMK548" s="397"/>
      <c r="PML548" s="415"/>
      <c r="PMM548" s="393"/>
      <c r="PMN548" s="392"/>
      <c r="PMO548" s="395"/>
      <c r="PMP548" s="396"/>
      <c r="PMQ548" s="397"/>
      <c r="PMR548" s="415"/>
      <c r="PMS548" s="393"/>
      <c r="PMT548" s="392"/>
      <c r="PMU548" s="395"/>
      <c r="PMV548" s="396"/>
      <c r="PMW548" s="397"/>
      <c r="PMX548" s="415"/>
      <c r="PMY548" s="393"/>
      <c r="PMZ548" s="392"/>
      <c r="PNA548" s="395"/>
      <c r="PNB548" s="396"/>
      <c r="PNC548" s="397"/>
      <c r="PND548" s="415"/>
      <c r="PNE548" s="393"/>
      <c r="PNF548" s="392"/>
      <c r="PNG548" s="395"/>
      <c r="PNH548" s="396"/>
      <c r="PNI548" s="397"/>
      <c r="PNJ548" s="415"/>
      <c r="PNK548" s="393"/>
      <c r="PNL548" s="392"/>
      <c r="PNM548" s="395"/>
      <c r="PNN548" s="396"/>
      <c r="PNO548" s="397"/>
      <c r="PNP548" s="415"/>
      <c r="PNQ548" s="393"/>
      <c r="PNR548" s="392"/>
      <c r="PNS548" s="395"/>
      <c r="PNT548" s="396"/>
      <c r="PNU548" s="397"/>
      <c r="PNV548" s="415"/>
      <c r="PNW548" s="393"/>
      <c r="PNX548" s="392"/>
      <c r="PNY548" s="395"/>
      <c r="PNZ548" s="396"/>
      <c r="POA548" s="397"/>
      <c r="POB548" s="415"/>
      <c r="POC548" s="393"/>
      <c r="POD548" s="392"/>
      <c r="POE548" s="395"/>
      <c r="POF548" s="396"/>
      <c r="POG548" s="397"/>
      <c r="POH548" s="415"/>
      <c r="POI548" s="393"/>
      <c r="POJ548" s="392"/>
      <c r="POK548" s="395"/>
      <c r="POL548" s="396"/>
      <c r="POM548" s="397"/>
      <c r="PON548" s="415"/>
      <c r="POO548" s="393"/>
      <c r="POP548" s="392"/>
      <c r="POQ548" s="395"/>
      <c r="POR548" s="396"/>
      <c r="POS548" s="397"/>
      <c r="POT548" s="415"/>
      <c r="POU548" s="393"/>
      <c r="POV548" s="392"/>
      <c r="POW548" s="395"/>
      <c r="POX548" s="396"/>
      <c r="POY548" s="397"/>
      <c r="POZ548" s="415"/>
      <c r="PPA548" s="393"/>
      <c r="PPB548" s="392"/>
      <c r="PPC548" s="395"/>
      <c r="PPD548" s="396"/>
      <c r="PPE548" s="397"/>
      <c r="PPF548" s="415"/>
      <c r="PPG548" s="393"/>
      <c r="PPH548" s="392"/>
      <c r="PPI548" s="395"/>
      <c r="PPJ548" s="396"/>
      <c r="PPK548" s="397"/>
      <c r="PPL548" s="415"/>
      <c r="PPM548" s="393"/>
      <c r="PPN548" s="392"/>
      <c r="PPO548" s="395"/>
      <c r="PPP548" s="396"/>
      <c r="PPQ548" s="397"/>
      <c r="PPR548" s="415"/>
      <c r="PPS548" s="393"/>
      <c r="PPT548" s="392"/>
      <c r="PPU548" s="395"/>
      <c r="PPV548" s="396"/>
      <c r="PPW548" s="397"/>
      <c r="PPX548" s="415"/>
      <c r="PPY548" s="393"/>
      <c r="PPZ548" s="392"/>
      <c r="PQA548" s="395"/>
      <c r="PQB548" s="396"/>
      <c r="PQC548" s="397"/>
      <c r="PQD548" s="415"/>
      <c r="PQE548" s="393"/>
      <c r="PQF548" s="392"/>
      <c r="PQG548" s="395"/>
      <c r="PQH548" s="396"/>
      <c r="PQI548" s="397"/>
      <c r="PQJ548" s="415"/>
      <c r="PQK548" s="393"/>
      <c r="PQL548" s="392"/>
      <c r="PQM548" s="395"/>
      <c r="PQN548" s="396"/>
      <c r="PQO548" s="397"/>
      <c r="PQP548" s="415"/>
      <c r="PQQ548" s="393"/>
      <c r="PQR548" s="392"/>
      <c r="PQS548" s="395"/>
      <c r="PQT548" s="396"/>
      <c r="PQU548" s="397"/>
      <c r="PQV548" s="415"/>
      <c r="PQW548" s="393"/>
      <c r="PQX548" s="392"/>
      <c r="PQY548" s="395"/>
      <c r="PQZ548" s="396"/>
      <c r="PRA548" s="397"/>
      <c r="PRB548" s="415"/>
      <c r="PRC548" s="393"/>
      <c r="PRD548" s="392"/>
      <c r="PRE548" s="395"/>
      <c r="PRF548" s="396"/>
      <c r="PRG548" s="397"/>
      <c r="PRH548" s="415"/>
      <c r="PRI548" s="393"/>
      <c r="PRJ548" s="392"/>
      <c r="PRK548" s="395"/>
      <c r="PRL548" s="396"/>
      <c r="PRM548" s="397"/>
      <c r="PRN548" s="415"/>
      <c r="PRO548" s="393"/>
      <c r="PRP548" s="392"/>
      <c r="PRQ548" s="395"/>
      <c r="PRR548" s="396"/>
      <c r="PRS548" s="397"/>
      <c r="PRT548" s="415"/>
      <c r="PRU548" s="393"/>
      <c r="PRV548" s="392"/>
      <c r="PRW548" s="395"/>
      <c r="PRX548" s="396"/>
      <c r="PRY548" s="397"/>
      <c r="PRZ548" s="415"/>
      <c r="PSA548" s="393"/>
      <c r="PSB548" s="392"/>
      <c r="PSC548" s="395"/>
      <c r="PSD548" s="396"/>
      <c r="PSE548" s="397"/>
      <c r="PSF548" s="415"/>
      <c r="PSG548" s="393"/>
      <c r="PSH548" s="392"/>
      <c r="PSI548" s="395"/>
      <c r="PSJ548" s="396"/>
      <c r="PSK548" s="397"/>
      <c r="PSL548" s="415"/>
      <c r="PSM548" s="393"/>
      <c r="PSN548" s="392"/>
      <c r="PSO548" s="395"/>
      <c r="PSP548" s="396"/>
      <c r="PSQ548" s="397"/>
      <c r="PSR548" s="415"/>
      <c r="PSS548" s="393"/>
      <c r="PST548" s="392"/>
      <c r="PSU548" s="395"/>
      <c r="PSV548" s="396"/>
      <c r="PSW548" s="397"/>
      <c r="PSX548" s="415"/>
      <c r="PSY548" s="393"/>
      <c r="PSZ548" s="392"/>
      <c r="PTA548" s="395"/>
      <c r="PTB548" s="396"/>
      <c r="PTC548" s="397"/>
      <c r="PTD548" s="415"/>
      <c r="PTE548" s="393"/>
      <c r="PTF548" s="392"/>
      <c r="PTG548" s="395"/>
      <c r="PTH548" s="396"/>
      <c r="PTI548" s="397"/>
      <c r="PTJ548" s="415"/>
      <c r="PTK548" s="393"/>
      <c r="PTL548" s="392"/>
      <c r="PTM548" s="395"/>
      <c r="PTN548" s="396"/>
      <c r="PTO548" s="397"/>
      <c r="PTP548" s="415"/>
      <c r="PTQ548" s="393"/>
      <c r="PTR548" s="392"/>
      <c r="PTS548" s="395"/>
      <c r="PTT548" s="396"/>
      <c r="PTU548" s="397"/>
      <c r="PTV548" s="415"/>
      <c r="PTW548" s="393"/>
      <c r="PTX548" s="392"/>
      <c r="PTY548" s="395"/>
      <c r="PTZ548" s="396"/>
      <c r="PUA548" s="397"/>
      <c r="PUB548" s="415"/>
      <c r="PUC548" s="393"/>
      <c r="PUD548" s="392"/>
      <c r="PUE548" s="395"/>
      <c r="PUF548" s="396"/>
      <c r="PUG548" s="397"/>
      <c r="PUH548" s="415"/>
      <c r="PUI548" s="393"/>
      <c r="PUJ548" s="392"/>
      <c r="PUK548" s="395"/>
      <c r="PUL548" s="396"/>
      <c r="PUM548" s="397"/>
      <c r="PUN548" s="415"/>
      <c r="PUO548" s="393"/>
      <c r="PUP548" s="392"/>
      <c r="PUQ548" s="395"/>
      <c r="PUR548" s="396"/>
      <c r="PUS548" s="397"/>
      <c r="PUT548" s="415"/>
      <c r="PUU548" s="393"/>
      <c r="PUV548" s="392"/>
      <c r="PUW548" s="395"/>
      <c r="PUX548" s="396"/>
      <c r="PUY548" s="397"/>
      <c r="PUZ548" s="415"/>
      <c r="PVA548" s="393"/>
      <c r="PVB548" s="392"/>
      <c r="PVC548" s="395"/>
      <c r="PVD548" s="396"/>
      <c r="PVE548" s="397"/>
      <c r="PVF548" s="415"/>
      <c r="PVG548" s="393"/>
      <c r="PVH548" s="392"/>
      <c r="PVI548" s="395"/>
      <c r="PVJ548" s="396"/>
      <c r="PVK548" s="397"/>
      <c r="PVL548" s="415"/>
      <c r="PVM548" s="393"/>
      <c r="PVN548" s="392"/>
      <c r="PVO548" s="395"/>
      <c r="PVP548" s="396"/>
      <c r="PVQ548" s="397"/>
      <c r="PVR548" s="415"/>
      <c r="PVS548" s="393"/>
      <c r="PVT548" s="392"/>
      <c r="PVU548" s="395"/>
      <c r="PVV548" s="396"/>
      <c r="PVW548" s="397"/>
      <c r="PVX548" s="415"/>
      <c r="PVY548" s="393"/>
      <c r="PVZ548" s="392"/>
      <c r="PWA548" s="395"/>
      <c r="PWB548" s="396"/>
      <c r="PWC548" s="397"/>
      <c r="PWD548" s="415"/>
      <c r="PWE548" s="393"/>
      <c r="PWF548" s="392"/>
      <c r="PWG548" s="395"/>
      <c r="PWH548" s="396"/>
      <c r="PWI548" s="397"/>
      <c r="PWJ548" s="415"/>
      <c r="PWK548" s="393"/>
      <c r="PWL548" s="392"/>
      <c r="PWM548" s="395"/>
      <c r="PWN548" s="396"/>
      <c r="PWO548" s="397"/>
      <c r="PWP548" s="415"/>
      <c r="PWQ548" s="393"/>
      <c r="PWR548" s="392"/>
      <c r="PWS548" s="395"/>
      <c r="PWT548" s="396"/>
      <c r="PWU548" s="397"/>
      <c r="PWV548" s="415"/>
      <c r="PWW548" s="393"/>
      <c r="PWX548" s="392"/>
      <c r="PWY548" s="395"/>
      <c r="PWZ548" s="396"/>
      <c r="PXA548" s="397"/>
      <c r="PXB548" s="415"/>
      <c r="PXC548" s="393"/>
      <c r="PXD548" s="392"/>
      <c r="PXE548" s="395"/>
      <c r="PXF548" s="396"/>
      <c r="PXG548" s="397"/>
      <c r="PXH548" s="415"/>
      <c r="PXI548" s="393"/>
      <c r="PXJ548" s="392"/>
      <c r="PXK548" s="395"/>
      <c r="PXL548" s="396"/>
      <c r="PXM548" s="397"/>
      <c r="PXN548" s="415"/>
      <c r="PXO548" s="393"/>
      <c r="PXP548" s="392"/>
      <c r="PXQ548" s="395"/>
      <c r="PXR548" s="396"/>
      <c r="PXS548" s="397"/>
      <c r="PXT548" s="415"/>
      <c r="PXU548" s="393"/>
      <c r="PXV548" s="392"/>
      <c r="PXW548" s="395"/>
      <c r="PXX548" s="396"/>
      <c r="PXY548" s="397"/>
      <c r="PXZ548" s="415"/>
      <c r="PYA548" s="393"/>
      <c r="PYB548" s="392"/>
      <c r="PYC548" s="395"/>
      <c r="PYD548" s="396"/>
      <c r="PYE548" s="397"/>
      <c r="PYF548" s="415"/>
      <c r="PYG548" s="393"/>
      <c r="PYH548" s="392"/>
      <c r="PYI548" s="395"/>
      <c r="PYJ548" s="396"/>
      <c r="PYK548" s="397"/>
      <c r="PYL548" s="415"/>
      <c r="PYM548" s="393"/>
      <c r="PYN548" s="392"/>
      <c r="PYO548" s="395"/>
      <c r="PYP548" s="396"/>
      <c r="PYQ548" s="397"/>
      <c r="PYR548" s="415"/>
      <c r="PYS548" s="393"/>
      <c r="PYT548" s="392"/>
      <c r="PYU548" s="395"/>
      <c r="PYV548" s="396"/>
      <c r="PYW548" s="397"/>
      <c r="PYX548" s="415"/>
      <c r="PYY548" s="393"/>
      <c r="PYZ548" s="392"/>
      <c r="PZA548" s="395"/>
      <c r="PZB548" s="396"/>
      <c r="PZC548" s="397"/>
      <c r="PZD548" s="415"/>
      <c r="PZE548" s="393"/>
      <c r="PZF548" s="392"/>
      <c r="PZG548" s="395"/>
      <c r="PZH548" s="396"/>
      <c r="PZI548" s="397"/>
      <c r="PZJ548" s="415"/>
      <c r="PZK548" s="393"/>
      <c r="PZL548" s="392"/>
      <c r="PZM548" s="395"/>
      <c r="PZN548" s="396"/>
      <c r="PZO548" s="397"/>
      <c r="PZP548" s="415"/>
      <c r="PZQ548" s="393"/>
      <c r="PZR548" s="392"/>
      <c r="PZS548" s="395"/>
      <c r="PZT548" s="396"/>
      <c r="PZU548" s="397"/>
      <c r="PZV548" s="415"/>
      <c r="PZW548" s="393"/>
      <c r="PZX548" s="392"/>
      <c r="PZY548" s="395"/>
      <c r="PZZ548" s="396"/>
      <c r="QAA548" s="397"/>
      <c r="QAB548" s="415"/>
      <c r="QAC548" s="393"/>
      <c r="QAD548" s="392"/>
      <c r="QAE548" s="395"/>
      <c r="QAF548" s="396"/>
      <c r="QAG548" s="397"/>
      <c r="QAH548" s="415"/>
      <c r="QAI548" s="393"/>
      <c r="QAJ548" s="392"/>
      <c r="QAK548" s="395"/>
      <c r="QAL548" s="396"/>
      <c r="QAM548" s="397"/>
      <c r="QAN548" s="415"/>
      <c r="QAO548" s="393"/>
      <c r="QAP548" s="392"/>
      <c r="QAQ548" s="395"/>
      <c r="QAR548" s="396"/>
      <c r="QAS548" s="397"/>
      <c r="QAT548" s="415"/>
      <c r="QAU548" s="393"/>
      <c r="QAV548" s="392"/>
      <c r="QAW548" s="395"/>
      <c r="QAX548" s="396"/>
      <c r="QAY548" s="397"/>
      <c r="QAZ548" s="415"/>
      <c r="QBA548" s="393"/>
      <c r="QBB548" s="392"/>
      <c r="QBC548" s="395"/>
      <c r="QBD548" s="396"/>
      <c r="QBE548" s="397"/>
      <c r="QBF548" s="415"/>
      <c r="QBG548" s="393"/>
      <c r="QBH548" s="392"/>
      <c r="QBI548" s="395"/>
      <c r="QBJ548" s="396"/>
      <c r="QBK548" s="397"/>
      <c r="QBL548" s="415"/>
      <c r="QBM548" s="393"/>
      <c r="QBN548" s="392"/>
      <c r="QBO548" s="395"/>
      <c r="QBP548" s="396"/>
      <c r="QBQ548" s="397"/>
      <c r="QBR548" s="415"/>
      <c r="QBS548" s="393"/>
      <c r="QBT548" s="392"/>
      <c r="QBU548" s="395"/>
      <c r="QBV548" s="396"/>
      <c r="QBW548" s="397"/>
      <c r="QBX548" s="415"/>
      <c r="QBY548" s="393"/>
      <c r="QBZ548" s="392"/>
      <c r="QCA548" s="395"/>
      <c r="QCB548" s="396"/>
      <c r="QCC548" s="397"/>
      <c r="QCD548" s="415"/>
      <c r="QCE548" s="393"/>
      <c r="QCF548" s="392"/>
      <c r="QCG548" s="395"/>
      <c r="QCH548" s="396"/>
      <c r="QCI548" s="397"/>
      <c r="QCJ548" s="415"/>
      <c r="QCK548" s="393"/>
      <c r="QCL548" s="392"/>
      <c r="QCM548" s="395"/>
      <c r="QCN548" s="396"/>
      <c r="QCO548" s="397"/>
      <c r="QCP548" s="415"/>
      <c r="QCQ548" s="393"/>
      <c r="QCR548" s="392"/>
      <c r="QCS548" s="395"/>
      <c r="QCT548" s="396"/>
      <c r="QCU548" s="397"/>
      <c r="QCV548" s="415"/>
      <c r="QCW548" s="393"/>
      <c r="QCX548" s="392"/>
      <c r="QCY548" s="395"/>
      <c r="QCZ548" s="396"/>
      <c r="QDA548" s="397"/>
      <c r="QDB548" s="415"/>
      <c r="QDC548" s="393"/>
      <c r="QDD548" s="392"/>
      <c r="QDE548" s="395"/>
      <c r="QDF548" s="396"/>
      <c r="QDG548" s="397"/>
      <c r="QDH548" s="415"/>
      <c r="QDI548" s="393"/>
      <c r="QDJ548" s="392"/>
      <c r="QDK548" s="395"/>
      <c r="QDL548" s="396"/>
      <c r="QDM548" s="397"/>
      <c r="QDN548" s="415"/>
      <c r="QDO548" s="393"/>
      <c r="QDP548" s="392"/>
      <c r="QDQ548" s="395"/>
      <c r="QDR548" s="396"/>
      <c r="QDS548" s="397"/>
      <c r="QDT548" s="415"/>
      <c r="QDU548" s="393"/>
      <c r="QDV548" s="392"/>
      <c r="QDW548" s="395"/>
      <c r="QDX548" s="396"/>
      <c r="QDY548" s="397"/>
      <c r="QDZ548" s="415"/>
      <c r="QEA548" s="393"/>
      <c r="QEB548" s="392"/>
      <c r="QEC548" s="395"/>
      <c r="QED548" s="396"/>
      <c r="QEE548" s="397"/>
      <c r="QEF548" s="415"/>
      <c r="QEG548" s="393"/>
      <c r="QEH548" s="392"/>
      <c r="QEI548" s="395"/>
      <c r="QEJ548" s="396"/>
      <c r="QEK548" s="397"/>
      <c r="QEL548" s="415"/>
      <c r="QEM548" s="393"/>
      <c r="QEN548" s="392"/>
      <c r="QEO548" s="395"/>
      <c r="QEP548" s="396"/>
      <c r="QEQ548" s="397"/>
      <c r="QER548" s="415"/>
      <c r="QES548" s="393"/>
      <c r="QET548" s="392"/>
      <c r="QEU548" s="395"/>
      <c r="QEV548" s="396"/>
      <c r="QEW548" s="397"/>
      <c r="QEX548" s="415"/>
      <c r="QEY548" s="393"/>
      <c r="QEZ548" s="392"/>
      <c r="QFA548" s="395"/>
      <c r="QFB548" s="396"/>
      <c r="QFC548" s="397"/>
      <c r="QFD548" s="415"/>
      <c r="QFE548" s="393"/>
      <c r="QFF548" s="392"/>
      <c r="QFG548" s="395"/>
      <c r="QFH548" s="396"/>
      <c r="QFI548" s="397"/>
      <c r="QFJ548" s="415"/>
      <c r="QFK548" s="393"/>
      <c r="QFL548" s="392"/>
      <c r="QFM548" s="395"/>
      <c r="QFN548" s="396"/>
      <c r="QFO548" s="397"/>
      <c r="QFP548" s="415"/>
      <c r="QFQ548" s="393"/>
      <c r="QFR548" s="392"/>
      <c r="QFS548" s="395"/>
      <c r="QFT548" s="396"/>
      <c r="QFU548" s="397"/>
      <c r="QFV548" s="415"/>
      <c r="QFW548" s="393"/>
      <c r="QFX548" s="392"/>
      <c r="QFY548" s="395"/>
      <c r="QFZ548" s="396"/>
      <c r="QGA548" s="397"/>
      <c r="QGB548" s="415"/>
      <c r="QGC548" s="393"/>
      <c r="QGD548" s="392"/>
      <c r="QGE548" s="395"/>
      <c r="QGF548" s="396"/>
      <c r="QGG548" s="397"/>
      <c r="QGH548" s="415"/>
      <c r="QGI548" s="393"/>
      <c r="QGJ548" s="392"/>
      <c r="QGK548" s="395"/>
      <c r="QGL548" s="396"/>
      <c r="QGM548" s="397"/>
      <c r="QGN548" s="415"/>
      <c r="QGO548" s="393"/>
      <c r="QGP548" s="392"/>
      <c r="QGQ548" s="395"/>
      <c r="QGR548" s="396"/>
      <c r="QGS548" s="397"/>
      <c r="QGT548" s="415"/>
      <c r="QGU548" s="393"/>
      <c r="QGV548" s="392"/>
      <c r="QGW548" s="395"/>
      <c r="QGX548" s="396"/>
      <c r="QGY548" s="397"/>
      <c r="QGZ548" s="415"/>
      <c r="QHA548" s="393"/>
      <c r="QHB548" s="392"/>
      <c r="QHC548" s="395"/>
      <c r="QHD548" s="396"/>
      <c r="QHE548" s="397"/>
      <c r="QHF548" s="415"/>
      <c r="QHG548" s="393"/>
      <c r="QHH548" s="392"/>
      <c r="QHI548" s="395"/>
      <c r="QHJ548" s="396"/>
      <c r="QHK548" s="397"/>
      <c r="QHL548" s="415"/>
      <c r="QHM548" s="393"/>
      <c r="QHN548" s="392"/>
      <c r="QHO548" s="395"/>
      <c r="QHP548" s="396"/>
      <c r="QHQ548" s="397"/>
      <c r="QHR548" s="415"/>
      <c r="QHS548" s="393"/>
      <c r="QHT548" s="392"/>
      <c r="QHU548" s="395"/>
      <c r="QHV548" s="396"/>
      <c r="QHW548" s="397"/>
      <c r="QHX548" s="415"/>
      <c r="QHY548" s="393"/>
      <c r="QHZ548" s="392"/>
      <c r="QIA548" s="395"/>
      <c r="QIB548" s="396"/>
      <c r="QIC548" s="397"/>
      <c r="QID548" s="415"/>
      <c r="QIE548" s="393"/>
      <c r="QIF548" s="392"/>
      <c r="QIG548" s="395"/>
      <c r="QIH548" s="396"/>
      <c r="QII548" s="397"/>
      <c r="QIJ548" s="415"/>
      <c r="QIK548" s="393"/>
      <c r="QIL548" s="392"/>
      <c r="QIM548" s="395"/>
      <c r="QIN548" s="396"/>
      <c r="QIO548" s="397"/>
      <c r="QIP548" s="415"/>
      <c r="QIQ548" s="393"/>
      <c r="QIR548" s="392"/>
      <c r="QIS548" s="395"/>
      <c r="QIT548" s="396"/>
      <c r="QIU548" s="397"/>
      <c r="QIV548" s="415"/>
      <c r="QIW548" s="393"/>
      <c r="QIX548" s="392"/>
      <c r="QIY548" s="395"/>
      <c r="QIZ548" s="396"/>
      <c r="QJA548" s="397"/>
      <c r="QJB548" s="415"/>
      <c r="QJC548" s="393"/>
      <c r="QJD548" s="392"/>
      <c r="QJE548" s="395"/>
      <c r="QJF548" s="396"/>
      <c r="QJG548" s="397"/>
      <c r="QJH548" s="415"/>
      <c r="QJI548" s="393"/>
      <c r="QJJ548" s="392"/>
      <c r="QJK548" s="395"/>
      <c r="QJL548" s="396"/>
      <c r="QJM548" s="397"/>
      <c r="QJN548" s="415"/>
      <c r="QJO548" s="393"/>
      <c r="QJP548" s="392"/>
      <c r="QJQ548" s="395"/>
      <c r="QJR548" s="396"/>
      <c r="QJS548" s="397"/>
      <c r="QJT548" s="415"/>
      <c r="QJU548" s="393"/>
      <c r="QJV548" s="392"/>
      <c r="QJW548" s="395"/>
      <c r="QJX548" s="396"/>
      <c r="QJY548" s="397"/>
      <c r="QJZ548" s="415"/>
      <c r="QKA548" s="393"/>
      <c r="QKB548" s="392"/>
      <c r="QKC548" s="395"/>
      <c r="QKD548" s="396"/>
      <c r="QKE548" s="397"/>
      <c r="QKF548" s="415"/>
      <c r="QKG548" s="393"/>
      <c r="QKH548" s="392"/>
      <c r="QKI548" s="395"/>
      <c r="QKJ548" s="396"/>
      <c r="QKK548" s="397"/>
      <c r="QKL548" s="415"/>
      <c r="QKM548" s="393"/>
      <c r="QKN548" s="392"/>
      <c r="QKO548" s="395"/>
      <c r="QKP548" s="396"/>
      <c r="QKQ548" s="397"/>
      <c r="QKR548" s="415"/>
      <c r="QKS548" s="393"/>
      <c r="QKT548" s="392"/>
      <c r="QKU548" s="395"/>
      <c r="QKV548" s="396"/>
      <c r="QKW548" s="397"/>
      <c r="QKX548" s="415"/>
      <c r="QKY548" s="393"/>
      <c r="QKZ548" s="392"/>
      <c r="QLA548" s="395"/>
      <c r="QLB548" s="396"/>
      <c r="QLC548" s="397"/>
      <c r="QLD548" s="415"/>
      <c r="QLE548" s="393"/>
      <c r="QLF548" s="392"/>
      <c r="QLG548" s="395"/>
      <c r="QLH548" s="396"/>
      <c r="QLI548" s="397"/>
      <c r="QLJ548" s="415"/>
      <c r="QLK548" s="393"/>
      <c r="QLL548" s="392"/>
      <c r="QLM548" s="395"/>
      <c r="QLN548" s="396"/>
      <c r="QLO548" s="397"/>
      <c r="QLP548" s="415"/>
      <c r="QLQ548" s="393"/>
      <c r="QLR548" s="392"/>
      <c r="QLS548" s="395"/>
      <c r="QLT548" s="396"/>
      <c r="QLU548" s="397"/>
      <c r="QLV548" s="415"/>
      <c r="QLW548" s="393"/>
      <c r="QLX548" s="392"/>
      <c r="QLY548" s="395"/>
      <c r="QLZ548" s="396"/>
      <c r="QMA548" s="397"/>
      <c r="QMB548" s="415"/>
      <c r="QMC548" s="393"/>
      <c r="QMD548" s="392"/>
      <c r="QME548" s="395"/>
      <c r="QMF548" s="396"/>
      <c r="QMG548" s="397"/>
      <c r="QMH548" s="415"/>
      <c r="QMI548" s="393"/>
      <c r="QMJ548" s="392"/>
      <c r="QMK548" s="395"/>
      <c r="QML548" s="396"/>
      <c r="QMM548" s="397"/>
      <c r="QMN548" s="415"/>
      <c r="QMO548" s="393"/>
      <c r="QMP548" s="392"/>
      <c r="QMQ548" s="395"/>
      <c r="QMR548" s="396"/>
      <c r="QMS548" s="397"/>
      <c r="QMT548" s="415"/>
      <c r="QMU548" s="393"/>
      <c r="QMV548" s="392"/>
      <c r="QMW548" s="395"/>
      <c r="QMX548" s="396"/>
      <c r="QMY548" s="397"/>
      <c r="QMZ548" s="415"/>
      <c r="QNA548" s="393"/>
      <c r="QNB548" s="392"/>
      <c r="QNC548" s="395"/>
      <c r="QND548" s="396"/>
      <c r="QNE548" s="397"/>
      <c r="QNF548" s="415"/>
      <c r="QNG548" s="393"/>
      <c r="QNH548" s="392"/>
      <c r="QNI548" s="395"/>
      <c r="QNJ548" s="396"/>
      <c r="QNK548" s="397"/>
      <c r="QNL548" s="415"/>
      <c r="QNM548" s="393"/>
      <c r="QNN548" s="392"/>
      <c r="QNO548" s="395"/>
      <c r="QNP548" s="396"/>
      <c r="QNQ548" s="397"/>
      <c r="QNR548" s="415"/>
      <c r="QNS548" s="393"/>
      <c r="QNT548" s="392"/>
      <c r="QNU548" s="395"/>
      <c r="QNV548" s="396"/>
      <c r="QNW548" s="397"/>
      <c r="QNX548" s="415"/>
      <c r="QNY548" s="393"/>
      <c r="QNZ548" s="392"/>
      <c r="QOA548" s="395"/>
      <c r="QOB548" s="396"/>
      <c r="QOC548" s="397"/>
      <c r="QOD548" s="415"/>
      <c r="QOE548" s="393"/>
      <c r="QOF548" s="392"/>
      <c r="QOG548" s="395"/>
      <c r="QOH548" s="396"/>
      <c r="QOI548" s="397"/>
      <c r="QOJ548" s="415"/>
      <c r="QOK548" s="393"/>
      <c r="QOL548" s="392"/>
      <c r="QOM548" s="395"/>
      <c r="QON548" s="396"/>
      <c r="QOO548" s="397"/>
      <c r="QOP548" s="415"/>
      <c r="QOQ548" s="393"/>
      <c r="QOR548" s="392"/>
      <c r="QOS548" s="395"/>
      <c r="QOT548" s="396"/>
      <c r="QOU548" s="397"/>
      <c r="QOV548" s="415"/>
      <c r="QOW548" s="393"/>
      <c r="QOX548" s="392"/>
      <c r="QOY548" s="395"/>
      <c r="QOZ548" s="396"/>
      <c r="QPA548" s="397"/>
      <c r="QPB548" s="415"/>
      <c r="QPC548" s="393"/>
      <c r="QPD548" s="392"/>
      <c r="QPE548" s="395"/>
      <c r="QPF548" s="396"/>
      <c r="QPG548" s="397"/>
      <c r="QPH548" s="415"/>
      <c r="QPI548" s="393"/>
      <c r="QPJ548" s="392"/>
      <c r="QPK548" s="395"/>
      <c r="QPL548" s="396"/>
      <c r="QPM548" s="397"/>
      <c r="QPN548" s="415"/>
      <c r="QPO548" s="393"/>
      <c r="QPP548" s="392"/>
      <c r="QPQ548" s="395"/>
      <c r="QPR548" s="396"/>
      <c r="QPS548" s="397"/>
      <c r="QPT548" s="415"/>
      <c r="QPU548" s="393"/>
      <c r="QPV548" s="392"/>
      <c r="QPW548" s="395"/>
      <c r="QPX548" s="396"/>
      <c r="QPY548" s="397"/>
      <c r="QPZ548" s="415"/>
      <c r="QQA548" s="393"/>
      <c r="QQB548" s="392"/>
      <c r="QQC548" s="395"/>
      <c r="QQD548" s="396"/>
      <c r="QQE548" s="397"/>
      <c r="QQF548" s="415"/>
      <c r="QQG548" s="393"/>
      <c r="QQH548" s="392"/>
      <c r="QQI548" s="395"/>
      <c r="QQJ548" s="396"/>
      <c r="QQK548" s="397"/>
      <c r="QQL548" s="415"/>
      <c r="QQM548" s="393"/>
      <c r="QQN548" s="392"/>
      <c r="QQO548" s="395"/>
      <c r="QQP548" s="396"/>
      <c r="QQQ548" s="397"/>
      <c r="QQR548" s="415"/>
      <c r="QQS548" s="393"/>
      <c r="QQT548" s="392"/>
      <c r="QQU548" s="395"/>
      <c r="QQV548" s="396"/>
      <c r="QQW548" s="397"/>
      <c r="QQX548" s="415"/>
      <c r="QQY548" s="393"/>
      <c r="QQZ548" s="392"/>
      <c r="QRA548" s="395"/>
      <c r="QRB548" s="396"/>
      <c r="QRC548" s="397"/>
      <c r="QRD548" s="415"/>
      <c r="QRE548" s="393"/>
      <c r="QRF548" s="392"/>
      <c r="QRG548" s="395"/>
      <c r="QRH548" s="396"/>
      <c r="QRI548" s="397"/>
      <c r="QRJ548" s="415"/>
      <c r="QRK548" s="393"/>
      <c r="QRL548" s="392"/>
      <c r="QRM548" s="395"/>
      <c r="QRN548" s="396"/>
      <c r="QRO548" s="397"/>
      <c r="QRP548" s="415"/>
      <c r="QRQ548" s="393"/>
      <c r="QRR548" s="392"/>
      <c r="QRS548" s="395"/>
      <c r="QRT548" s="396"/>
      <c r="QRU548" s="397"/>
      <c r="QRV548" s="415"/>
      <c r="QRW548" s="393"/>
      <c r="QRX548" s="392"/>
      <c r="QRY548" s="395"/>
      <c r="QRZ548" s="396"/>
      <c r="QSA548" s="397"/>
      <c r="QSB548" s="415"/>
      <c r="QSC548" s="393"/>
      <c r="QSD548" s="392"/>
      <c r="QSE548" s="395"/>
      <c r="QSF548" s="396"/>
      <c r="QSG548" s="397"/>
      <c r="QSH548" s="415"/>
      <c r="QSI548" s="393"/>
      <c r="QSJ548" s="392"/>
      <c r="QSK548" s="395"/>
      <c r="QSL548" s="396"/>
      <c r="QSM548" s="397"/>
      <c r="QSN548" s="415"/>
      <c r="QSO548" s="393"/>
      <c r="QSP548" s="392"/>
      <c r="QSQ548" s="395"/>
      <c r="QSR548" s="396"/>
      <c r="QSS548" s="397"/>
      <c r="QST548" s="415"/>
      <c r="QSU548" s="393"/>
      <c r="QSV548" s="392"/>
      <c r="QSW548" s="395"/>
      <c r="QSX548" s="396"/>
      <c r="QSY548" s="397"/>
      <c r="QSZ548" s="415"/>
      <c r="QTA548" s="393"/>
      <c r="QTB548" s="392"/>
      <c r="QTC548" s="395"/>
      <c r="QTD548" s="396"/>
      <c r="QTE548" s="397"/>
      <c r="QTF548" s="415"/>
      <c r="QTG548" s="393"/>
      <c r="QTH548" s="392"/>
      <c r="QTI548" s="395"/>
      <c r="QTJ548" s="396"/>
      <c r="QTK548" s="397"/>
      <c r="QTL548" s="415"/>
      <c r="QTM548" s="393"/>
      <c r="QTN548" s="392"/>
      <c r="QTO548" s="395"/>
      <c r="QTP548" s="396"/>
      <c r="QTQ548" s="397"/>
      <c r="QTR548" s="415"/>
      <c r="QTS548" s="393"/>
      <c r="QTT548" s="392"/>
      <c r="QTU548" s="395"/>
      <c r="QTV548" s="396"/>
      <c r="QTW548" s="397"/>
      <c r="QTX548" s="415"/>
      <c r="QTY548" s="393"/>
      <c r="QTZ548" s="392"/>
      <c r="QUA548" s="395"/>
      <c r="QUB548" s="396"/>
      <c r="QUC548" s="397"/>
      <c r="QUD548" s="415"/>
      <c r="QUE548" s="393"/>
      <c r="QUF548" s="392"/>
      <c r="QUG548" s="395"/>
      <c r="QUH548" s="396"/>
      <c r="QUI548" s="397"/>
      <c r="QUJ548" s="415"/>
      <c r="QUK548" s="393"/>
      <c r="QUL548" s="392"/>
      <c r="QUM548" s="395"/>
      <c r="QUN548" s="396"/>
      <c r="QUO548" s="397"/>
      <c r="QUP548" s="415"/>
      <c r="QUQ548" s="393"/>
      <c r="QUR548" s="392"/>
      <c r="QUS548" s="395"/>
      <c r="QUT548" s="396"/>
      <c r="QUU548" s="397"/>
      <c r="QUV548" s="415"/>
      <c r="QUW548" s="393"/>
      <c r="QUX548" s="392"/>
      <c r="QUY548" s="395"/>
      <c r="QUZ548" s="396"/>
      <c r="QVA548" s="397"/>
      <c r="QVB548" s="415"/>
      <c r="QVC548" s="393"/>
      <c r="QVD548" s="392"/>
      <c r="QVE548" s="395"/>
      <c r="QVF548" s="396"/>
      <c r="QVG548" s="397"/>
      <c r="QVH548" s="415"/>
      <c r="QVI548" s="393"/>
      <c r="QVJ548" s="392"/>
      <c r="QVK548" s="395"/>
      <c r="QVL548" s="396"/>
      <c r="QVM548" s="397"/>
      <c r="QVN548" s="415"/>
      <c r="QVO548" s="393"/>
      <c r="QVP548" s="392"/>
      <c r="QVQ548" s="395"/>
      <c r="QVR548" s="396"/>
      <c r="QVS548" s="397"/>
      <c r="QVT548" s="415"/>
      <c r="QVU548" s="393"/>
      <c r="QVV548" s="392"/>
      <c r="QVW548" s="395"/>
      <c r="QVX548" s="396"/>
      <c r="QVY548" s="397"/>
      <c r="QVZ548" s="415"/>
      <c r="QWA548" s="393"/>
      <c r="QWB548" s="392"/>
      <c r="QWC548" s="395"/>
      <c r="QWD548" s="396"/>
      <c r="QWE548" s="397"/>
      <c r="QWF548" s="415"/>
      <c r="QWG548" s="393"/>
      <c r="QWH548" s="392"/>
      <c r="QWI548" s="395"/>
      <c r="QWJ548" s="396"/>
      <c r="QWK548" s="397"/>
      <c r="QWL548" s="415"/>
      <c r="QWM548" s="393"/>
      <c r="QWN548" s="392"/>
      <c r="QWO548" s="395"/>
      <c r="QWP548" s="396"/>
      <c r="QWQ548" s="397"/>
      <c r="QWR548" s="415"/>
      <c r="QWS548" s="393"/>
      <c r="QWT548" s="392"/>
      <c r="QWU548" s="395"/>
      <c r="QWV548" s="396"/>
      <c r="QWW548" s="397"/>
      <c r="QWX548" s="415"/>
      <c r="QWY548" s="393"/>
      <c r="QWZ548" s="392"/>
      <c r="QXA548" s="395"/>
      <c r="QXB548" s="396"/>
      <c r="QXC548" s="397"/>
      <c r="QXD548" s="415"/>
      <c r="QXE548" s="393"/>
      <c r="QXF548" s="392"/>
      <c r="QXG548" s="395"/>
      <c r="QXH548" s="396"/>
      <c r="QXI548" s="397"/>
      <c r="QXJ548" s="415"/>
      <c r="QXK548" s="393"/>
      <c r="QXL548" s="392"/>
      <c r="QXM548" s="395"/>
      <c r="QXN548" s="396"/>
      <c r="QXO548" s="397"/>
      <c r="QXP548" s="415"/>
      <c r="QXQ548" s="393"/>
      <c r="QXR548" s="392"/>
      <c r="QXS548" s="395"/>
      <c r="QXT548" s="396"/>
      <c r="QXU548" s="397"/>
      <c r="QXV548" s="415"/>
      <c r="QXW548" s="393"/>
      <c r="QXX548" s="392"/>
      <c r="QXY548" s="395"/>
      <c r="QXZ548" s="396"/>
      <c r="QYA548" s="397"/>
      <c r="QYB548" s="415"/>
      <c r="QYC548" s="393"/>
      <c r="QYD548" s="392"/>
      <c r="QYE548" s="395"/>
      <c r="QYF548" s="396"/>
      <c r="QYG548" s="397"/>
      <c r="QYH548" s="415"/>
      <c r="QYI548" s="393"/>
      <c r="QYJ548" s="392"/>
      <c r="QYK548" s="395"/>
      <c r="QYL548" s="396"/>
      <c r="QYM548" s="397"/>
      <c r="QYN548" s="415"/>
      <c r="QYO548" s="393"/>
      <c r="QYP548" s="392"/>
      <c r="QYQ548" s="395"/>
      <c r="QYR548" s="396"/>
      <c r="QYS548" s="397"/>
      <c r="QYT548" s="415"/>
      <c r="QYU548" s="393"/>
      <c r="QYV548" s="392"/>
      <c r="QYW548" s="395"/>
      <c r="QYX548" s="396"/>
      <c r="QYY548" s="397"/>
      <c r="QYZ548" s="415"/>
      <c r="QZA548" s="393"/>
      <c r="QZB548" s="392"/>
      <c r="QZC548" s="395"/>
      <c r="QZD548" s="396"/>
      <c r="QZE548" s="397"/>
      <c r="QZF548" s="415"/>
      <c r="QZG548" s="393"/>
      <c r="QZH548" s="392"/>
      <c r="QZI548" s="395"/>
      <c r="QZJ548" s="396"/>
      <c r="QZK548" s="397"/>
      <c r="QZL548" s="415"/>
      <c r="QZM548" s="393"/>
      <c r="QZN548" s="392"/>
      <c r="QZO548" s="395"/>
      <c r="QZP548" s="396"/>
      <c r="QZQ548" s="397"/>
      <c r="QZR548" s="415"/>
      <c r="QZS548" s="393"/>
      <c r="QZT548" s="392"/>
      <c r="QZU548" s="395"/>
      <c r="QZV548" s="396"/>
      <c r="QZW548" s="397"/>
      <c r="QZX548" s="415"/>
      <c r="QZY548" s="393"/>
      <c r="QZZ548" s="392"/>
      <c r="RAA548" s="395"/>
      <c r="RAB548" s="396"/>
      <c r="RAC548" s="397"/>
      <c r="RAD548" s="415"/>
      <c r="RAE548" s="393"/>
      <c r="RAF548" s="392"/>
      <c r="RAG548" s="395"/>
      <c r="RAH548" s="396"/>
      <c r="RAI548" s="397"/>
      <c r="RAJ548" s="415"/>
      <c r="RAK548" s="393"/>
      <c r="RAL548" s="392"/>
      <c r="RAM548" s="395"/>
      <c r="RAN548" s="396"/>
      <c r="RAO548" s="397"/>
      <c r="RAP548" s="415"/>
      <c r="RAQ548" s="393"/>
      <c r="RAR548" s="392"/>
      <c r="RAS548" s="395"/>
      <c r="RAT548" s="396"/>
      <c r="RAU548" s="397"/>
      <c r="RAV548" s="415"/>
      <c r="RAW548" s="393"/>
      <c r="RAX548" s="392"/>
      <c r="RAY548" s="395"/>
      <c r="RAZ548" s="396"/>
      <c r="RBA548" s="397"/>
      <c r="RBB548" s="415"/>
      <c r="RBC548" s="393"/>
      <c r="RBD548" s="392"/>
      <c r="RBE548" s="395"/>
      <c r="RBF548" s="396"/>
      <c r="RBG548" s="397"/>
      <c r="RBH548" s="415"/>
      <c r="RBI548" s="393"/>
      <c r="RBJ548" s="392"/>
      <c r="RBK548" s="395"/>
      <c r="RBL548" s="396"/>
      <c r="RBM548" s="397"/>
      <c r="RBN548" s="415"/>
      <c r="RBO548" s="393"/>
      <c r="RBP548" s="392"/>
      <c r="RBQ548" s="395"/>
      <c r="RBR548" s="396"/>
      <c r="RBS548" s="397"/>
      <c r="RBT548" s="415"/>
      <c r="RBU548" s="393"/>
      <c r="RBV548" s="392"/>
      <c r="RBW548" s="395"/>
      <c r="RBX548" s="396"/>
      <c r="RBY548" s="397"/>
      <c r="RBZ548" s="415"/>
      <c r="RCA548" s="393"/>
      <c r="RCB548" s="392"/>
      <c r="RCC548" s="395"/>
      <c r="RCD548" s="396"/>
      <c r="RCE548" s="397"/>
      <c r="RCF548" s="415"/>
      <c r="RCG548" s="393"/>
      <c r="RCH548" s="392"/>
      <c r="RCI548" s="395"/>
      <c r="RCJ548" s="396"/>
      <c r="RCK548" s="397"/>
      <c r="RCL548" s="415"/>
      <c r="RCM548" s="393"/>
      <c r="RCN548" s="392"/>
      <c r="RCO548" s="395"/>
      <c r="RCP548" s="396"/>
      <c r="RCQ548" s="397"/>
      <c r="RCR548" s="415"/>
      <c r="RCS548" s="393"/>
      <c r="RCT548" s="392"/>
      <c r="RCU548" s="395"/>
      <c r="RCV548" s="396"/>
      <c r="RCW548" s="397"/>
      <c r="RCX548" s="415"/>
      <c r="RCY548" s="393"/>
      <c r="RCZ548" s="392"/>
      <c r="RDA548" s="395"/>
      <c r="RDB548" s="396"/>
      <c r="RDC548" s="397"/>
      <c r="RDD548" s="415"/>
      <c r="RDE548" s="393"/>
      <c r="RDF548" s="392"/>
      <c r="RDG548" s="395"/>
      <c r="RDH548" s="396"/>
      <c r="RDI548" s="397"/>
      <c r="RDJ548" s="415"/>
      <c r="RDK548" s="393"/>
      <c r="RDL548" s="392"/>
      <c r="RDM548" s="395"/>
      <c r="RDN548" s="396"/>
      <c r="RDO548" s="397"/>
      <c r="RDP548" s="415"/>
      <c r="RDQ548" s="393"/>
      <c r="RDR548" s="392"/>
      <c r="RDS548" s="395"/>
      <c r="RDT548" s="396"/>
      <c r="RDU548" s="397"/>
      <c r="RDV548" s="415"/>
      <c r="RDW548" s="393"/>
      <c r="RDX548" s="392"/>
      <c r="RDY548" s="395"/>
      <c r="RDZ548" s="396"/>
      <c r="REA548" s="397"/>
      <c r="REB548" s="415"/>
      <c r="REC548" s="393"/>
      <c r="RED548" s="392"/>
      <c r="REE548" s="395"/>
      <c r="REF548" s="396"/>
      <c r="REG548" s="397"/>
      <c r="REH548" s="415"/>
      <c r="REI548" s="393"/>
      <c r="REJ548" s="392"/>
      <c r="REK548" s="395"/>
      <c r="REL548" s="396"/>
      <c r="REM548" s="397"/>
      <c r="REN548" s="415"/>
      <c r="REO548" s="393"/>
      <c r="REP548" s="392"/>
      <c r="REQ548" s="395"/>
      <c r="RER548" s="396"/>
      <c r="RES548" s="397"/>
      <c r="RET548" s="415"/>
      <c r="REU548" s="393"/>
      <c r="REV548" s="392"/>
      <c r="REW548" s="395"/>
      <c r="REX548" s="396"/>
      <c r="REY548" s="397"/>
      <c r="REZ548" s="415"/>
      <c r="RFA548" s="393"/>
      <c r="RFB548" s="392"/>
      <c r="RFC548" s="395"/>
      <c r="RFD548" s="396"/>
      <c r="RFE548" s="397"/>
      <c r="RFF548" s="415"/>
      <c r="RFG548" s="393"/>
      <c r="RFH548" s="392"/>
      <c r="RFI548" s="395"/>
      <c r="RFJ548" s="396"/>
      <c r="RFK548" s="397"/>
      <c r="RFL548" s="415"/>
      <c r="RFM548" s="393"/>
      <c r="RFN548" s="392"/>
      <c r="RFO548" s="395"/>
      <c r="RFP548" s="396"/>
      <c r="RFQ548" s="397"/>
      <c r="RFR548" s="415"/>
      <c r="RFS548" s="393"/>
      <c r="RFT548" s="392"/>
      <c r="RFU548" s="395"/>
      <c r="RFV548" s="396"/>
      <c r="RFW548" s="397"/>
      <c r="RFX548" s="415"/>
      <c r="RFY548" s="393"/>
      <c r="RFZ548" s="392"/>
      <c r="RGA548" s="395"/>
      <c r="RGB548" s="396"/>
      <c r="RGC548" s="397"/>
      <c r="RGD548" s="415"/>
      <c r="RGE548" s="393"/>
      <c r="RGF548" s="392"/>
      <c r="RGG548" s="395"/>
      <c r="RGH548" s="396"/>
      <c r="RGI548" s="397"/>
      <c r="RGJ548" s="415"/>
      <c r="RGK548" s="393"/>
      <c r="RGL548" s="392"/>
      <c r="RGM548" s="395"/>
      <c r="RGN548" s="396"/>
      <c r="RGO548" s="397"/>
      <c r="RGP548" s="415"/>
      <c r="RGQ548" s="393"/>
      <c r="RGR548" s="392"/>
      <c r="RGS548" s="395"/>
      <c r="RGT548" s="396"/>
      <c r="RGU548" s="397"/>
      <c r="RGV548" s="415"/>
      <c r="RGW548" s="393"/>
      <c r="RGX548" s="392"/>
      <c r="RGY548" s="395"/>
      <c r="RGZ548" s="396"/>
      <c r="RHA548" s="397"/>
      <c r="RHB548" s="415"/>
      <c r="RHC548" s="393"/>
      <c r="RHD548" s="392"/>
      <c r="RHE548" s="395"/>
      <c r="RHF548" s="396"/>
      <c r="RHG548" s="397"/>
      <c r="RHH548" s="415"/>
      <c r="RHI548" s="393"/>
      <c r="RHJ548" s="392"/>
      <c r="RHK548" s="395"/>
      <c r="RHL548" s="396"/>
      <c r="RHM548" s="397"/>
      <c r="RHN548" s="415"/>
      <c r="RHO548" s="393"/>
      <c r="RHP548" s="392"/>
      <c r="RHQ548" s="395"/>
      <c r="RHR548" s="396"/>
      <c r="RHS548" s="397"/>
      <c r="RHT548" s="415"/>
      <c r="RHU548" s="393"/>
      <c r="RHV548" s="392"/>
      <c r="RHW548" s="395"/>
      <c r="RHX548" s="396"/>
      <c r="RHY548" s="397"/>
      <c r="RHZ548" s="415"/>
      <c r="RIA548" s="393"/>
      <c r="RIB548" s="392"/>
      <c r="RIC548" s="395"/>
      <c r="RID548" s="396"/>
      <c r="RIE548" s="397"/>
      <c r="RIF548" s="415"/>
      <c r="RIG548" s="393"/>
      <c r="RIH548" s="392"/>
      <c r="RII548" s="395"/>
      <c r="RIJ548" s="396"/>
      <c r="RIK548" s="397"/>
      <c r="RIL548" s="415"/>
      <c r="RIM548" s="393"/>
      <c r="RIN548" s="392"/>
      <c r="RIO548" s="395"/>
      <c r="RIP548" s="396"/>
      <c r="RIQ548" s="397"/>
      <c r="RIR548" s="415"/>
      <c r="RIS548" s="393"/>
      <c r="RIT548" s="392"/>
      <c r="RIU548" s="395"/>
      <c r="RIV548" s="396"/>
      <c r="RIW548" s="397"/>
      <c r="RIX548" s="415"/>
      <c r="RIY548" s="393"/>
      <c r="RIZ548" s="392"/>
      <c r="RJA548" s="395"/>
      <c r="RJB548" s="396"/>
      <c r="RJC548" s="397"/>
      <c r="RJD548" s="415"/>
      <c r="RJE548" s="393"/>
      <c r="RJF548" s="392"/>
      <c r="RJG548" s="395"/>
      <c r="RJH548" s="396"/>
      <c r="RJI548" s="397"/>
      <c r="RJJ548" s="415"/>
      <c r="RJK548" s="393"/>
      <c r="RJL548" s="392"/>
      <c r="RJM548" s="395"/>
      <c r="RJN548" s="396"/>
      <c r="RJO548" s="397"/>
      <c r="RJP548" s="415"/>
      <c r="RJQ548" s="393"/>
      <c r="RJR548" s="392"/>
      <c r="RJS548" s="395"/>
      <c r="RJT548" s="396"/>
      <c r="RJU548" s="397"/>
      <c r="RJV548" s="415"/>
      <c r="RJW548" s="393"/>
      <c r="RJX548" s="392"/>
      <c r="RJY548" s="395"/>
      <c r="RJZ548" s="396"/>
      <c r="RKA548" s="397"/>
      <c r="RKB548" s="415"/>
      <c r="RKC548" s="393"/>
      <c r="RKD548" s="392"/>
      <c r="RKE548" s="395"/>
      <c r="RKF548" s="396"/>
      <c r="RKG548" s="397"/>
      <c r="RKH548" s="415"/>
      <c r="RKI548" s="393"/>
      <c r="RKJ548" s="392"/>
      <c r="RKK548" s="395"/>
      <c r="RKL548" s="396"/>
      <c r="RKM548" s="397"/>
      <c r="RKN548" s="415"/>
      <c r="RKO548" s="393"/>
      <c r="RKP548" s="392"/>
      <c r="RKQ548" s="395"/>
      <c r="RKR548" s="396"/>
      <c r="RKS548" s="397"/>
      <c r="RKT548" s="415"/>
      <c r="RKU548" s="393"/>
      <c r="RKV548" s="392"/>
      <c r="RKW548" s="395"/>
      <c r="RKX548" s="396"/>
      <c r="RKY548" s="397"/>
      <c r="RKZ548" s="415"/>
      <c r="RLA548" s="393"/>
      <c r="RLB548" s="392"/>
      <c r="RLC548" s="395"/>
      <c r="RLD548" s="396"/>
      <c r="RLE548" s="397"/>
      <c r="RLF548" s="415"/>
      <c r="RLG548" s="393"/>
      <c r="RLH548" s="392"/>
      <c r="RLI548" s="395"/>
      <c r="RLJ548" s="396"/>
      <c r="RLK548" s="397"/>
      <c r="RLL548" s="415"/>
      <c r="RLM548" s="393"/>
      <c r="RLN548" s="392"/>
      <c r="RLO548" s="395"/>
      <c r="RLP548" s="396"/>
      <c r="RLQ548" s="397"/>
      <c r="RLR548" s="415"/>
      <c r="RLS548" s="393"/>
      <c r="RLT548" s="392"/>
      <c r="RLU548" s="395"/>
      <c r="RLV548" s="396"/>
      <c r="RLW548" s="397"/>
      <c r="RLX548" s="415"/>
      <c r="RLY548" s="393"/>
      <c r="RLZ548" s="392"/>
      <c r="RMA548" s="395"/>
      <c r="RMB548" s="396"/>
      <c r="RMC548" s="397"/>
      <c r="RMD548" s="415"/>
      <c r="RME548" s="393"/>
      <c r="RMF548" s="392"/>
      <c r="RMG548" s="395"/>
      <c r="RMH548" s="396"/>
      <c r="RMI548" s="397"/>
      <c r="RMJ548" s="415"/>
      <c r="RMK548" s="393"/>
      <c r="RML548" s="392"/>
      <c r="RMM548" s="395"/>
      <c r="RMN548" s="396"/>
      <c r="RMO548" s="397"/>
      <c r="RMP548" s="415"/>
      <c r="RMQ548" s="393"/>
      <c r="RMR548" s="392"/>
      <c r="RMS548" s="395"/>
      <c r="RMT548" s="396"/>
      <c r="RMU548" s="397"/>
      <c r="RMV548" s="415"/>
      <c r="RMW548" s="393"/>
      <c r="RMX548" s="392"/>
      <c r="RMY548" s="395"/>
      <c r="RMZ548" s="396"/>
      <c r="RNA548" s="397"/>
      <c r="RNB548" s="415"/>
      <c r="RNC548" s="393"/>
      <c r="RND548" s="392"/>
      <c r="RNE548" s="395"/>
      <c r="RNF548" s="396"/>
      <c r="RNG548" s="397"/>
      <c r="RNH548" s="415"/>
      <c r="RNI548" s="393"/>
      <c r="RNJ548" s="392"/>
      <c r="RNK548" s="395"/>
      <c r="RNL548" s="396"/>
      <c r="RNM548" s="397"/>
      <c r="RNN548" s="415"/>
      <c r="RNO548" s="393"/>
      <c r="RNP548" s="392"/>
      <c r="RNQ548" s="395"/>
      <c r="RNR548" s="396"/>
      <c r="RNS548" s="397"/>
      <c r="RNT548" s="415"/>
      <c r="RNU548" s="393"/>
      <c r="RNV548" s="392"/>
      <c r="RNW548" s="395"/>
      <c r="RNX548" s="396"/>
      <c r="RNY548" s="397"/>
      <c r="RNZ548" s="415"/>
      <c r="ROA548" s="393"/>
      <c r="ROB548" s="392"/>
      <c r="ROC548" s="395"/>
      <c r="ROD548" s="396"/>
      <c r="ROE548" s="397"/>
      <c r="ROF548" s="415"/>
      <c r="ROG548" s="393"/>
      <c r="ROH548" s="392"/>
      <c r="ROI548" s="395"/>
      <c r="ROJ548" s="396"/>
      <c r="ROK548" s="397"/>
      <c r="ROL548" s="415"/>
      <c r="ROM548" s="393"/>
      <c r="RON548" s="392"/>
      <c r="ROO548" s="395"/>
      <c r="ROP548" s="396"/>
      <c r="ROQ548" s="397"/>
      <c r="ROR548" s="415"/>
      <c r="ROS548" s="393"/>
      <c r="ROT548" s="392"/>
      <c r="ROU548" s="395"/>
      <c r="ROV548" s="396"/>
      <c r="ROW548" s="397"/>
      <c r="ROX548" s="415"/>
      <c r="ROY548" s="393"/>
      <c r="ROZ548" s="392"/>
      <c r="RPA548" s="395"/>
      <c r="RPB548" s="396"/>
      <c r="RPC548" s="397"/>
      <c r="RPD548" s="415"/>
      <c r="RPE548" s="393"/>
      <c r="RPF548" s="392"/>
      <c r="RPG548" s="395"/>
      <c r="RPH548" s="396"/>
      <c r="RPI548" s="397"/>
      <c r="RPJ548" s="415"/>
      <c r="RPK548" s="393"/>
      <c r="RPL548" s="392"/>
      <c r="RPM548" s="395"/>
      <c r="RPN548" s="396"/>
      <c r="RPO548" s="397"/>
      <c r="RPP548" s="415"/>
      <c r="RPQ548" s="393"/>
      <c r="RPR548" s="392"/>
      <c r="RPS548" s="395"/>
      <c r="RPT548" s="396"/>
      <c r="RPU548" s="397"/>
      <c r="RPV548" s="415"/>
      <c r="RPW548" s="393"/>
      <c r="RPX548" s="392"/>
      <c r="RPY548" s="395"/>
      <c r="RPZ548" s="396"/>
      <c r="RQA548" s="397"/>
      <c r="RQB548" s="415"/>
      <c r="RQC548" s="393"/>
      <c r="RQD548" s="392"/>
      <c r="RQE548" s="395"/>
      <c r="RQF548" s="396"/>
      <c r="RQG548" s="397"/>
      <c r="RQH548" s="415"/>
      <c r="RQI548" s="393"/>
      <c r="RQJ548" s="392"/>
      <c r="RQK548" s="395"/>
      <c r="RQL548" s="396"/>
      <c r="RQM548" s="397"/>
      <c r="RQN548" s="415"/>
      <c r="RQO548" s="393"/>
      <c r="RQP548" s="392"/>
      <c r="RQQ548" s="395"/>
      <c r="RQR548" s="396"/>
      <c r="RQS548" s="397"/>
      <c r="RQT548" s="415"/>
      <c r="RQU548" s="393"/>
      <c r="RQV548" s="392"/>
      <c r="RQW548" s="395"/>
      <c r="RQX548" s="396"/>
      <c r="RQY548" s="397"/>
      <c r="RQZ548" s="415"/>
      <c r="RRA548" s="393"/>
      <c r="RRB548" s="392"/>
      <c r="RRC548" s="395"/>
      <c r="RRD548" s="396"/>
      <c r="RRE548" s="397"/>
      <c r="RRF548" s="415"/>
      <c r="RRG548" s="393"/>
      <c r="RRH548" s="392"/>
      <c r="RRI548" s="395"/>
      <c r="RRJ548" s="396"/>
      <c r="RRK548" s="397"/>
      <c r="RRL548" s="415"/>
      <c r="RRM548" s="393"/>
      <c r="RRN548" s="392"/>
      <c r="RRO548" s="395"/>
      <c r="RRP548" s="396"/>
      <c r="RRQ548" s="397"/>
      <c r="RRR548" s="415"/>
      <c r="RRS548" s="393"/>
      <c r="RRT548" s="392"/>
      <c r="RRU548" s="395"/>
      <c r="RRV548" s="396"/>
      <c r="RRW548" s="397"/>
      <c r="RRX548" s="415"/>
      <c r="RRY548" s="393"/>
      <c r="RRZ548" s="392"/>
      <c r="RSA548" s="395"/>
      <c r="RSB548" s="396"/>
      <c r="RSC548" s="397"/>
      <c r="RSD548" s="415"/>
      <c r="RSE548" s="393"/>
      <c r="RSF548" s="392"/>
      <c r="RSG548" s="395"/>
      <c r="RSH548" s="396"/>
      <c r="RSI548" s="397"/>
      <c r="RSJ548" s="415"/>
      <c r="RSK548" s="393"/>
      <c r="RSL548" s="392"/>
      <c r="RSM548" s="395"/>
      <c r="RSN548" s="396"/>
      <c r="RSO548" s="397"/>
      <c r="RSP548" s="415"/>
      <c r="RSQ548" s="393"/>
      <c r="RSR548" s="392"/>
      <c r="RSS548" s="395"/>
      <c r="RST548" s="396"/>
      <c r="RSU548" s="397"/>
      <c r="RSV548" s="415"/>
      <c r="RSW548" s="393"/>
      <c r="RSX548" s="392"/>
      <c r="RSY548" s="395"/>
      <c r="RSZ548" s="396"/>
      <c r="RTA548" s="397"/>
      <c r="RTB548" s="415"/>
      <c r="RTC548" s="393"/>
      <c r="RTD548" s="392"/>
      <c r="RTE548" s="395"/>
      <c r="RTF548" s="396"/>
      <c r="RTG548" s="397"/>
      <c r="RTH548" s="415"/>
      <c r="RTI548" s="393"/>
      <c r="RTJ548" s="392"/>
      <c r="RTK548" s="395"/>
      <c r="RTL548" s="396"/>
      <c r="RTM548" s="397"/>
      <c r="RTN548" s="415"/>
      <c r="RTO548" s="393"/>
      <c r="RTP548" s="392"/>
      <c r="RTQ548" s="395"/>
      <c r="RTR548" s="396"/>
      <c r="RTS548" s="397"/>
      <c r="RTT548" s="415"/>
      <c r="RTU548" s="393"/>
      <c r="RTV548" s="392"/>
      <c r="RTW548" s="395"/>
      <c r="RTX548" s="396"/>
      <c r="RTY548" s="397"/>
      <c r="RTZ548" s="415"/>
      <c r="RUA548" s="393"/>
      <c r="RUB548" s="392"/>
      <c r="RUC548" s="395"/>
      <c r="RUD548" s="396"/>
      <c r="RUE548" s="397"/>
      <c r="RUF548" s="415"/>
      <c r="RUG548" s="393"/>
      <c r="RUH548" s="392"/>
      <c r="RUI548" s="395"/>
      <c r="RUJ548" s="396"/>
      <c r="RUK548" s="397"/>
      <c r="RUL548" s="415"/>
      <c r="RUM548" s="393"/>
      <c r="RUN548" s="392"/>
      <c r="RUO548" s="395"/>
      <c r="RUP548" s="396"/>
      <c r="RUQ548" s="397"/>
      <c r="RUR548" s="415"/>
      <c r="RUS548" s="393"/>
      <c r="RUT548" s="392"/>
      <c r="RUU548" s="395"/>
      <c r="RUV548" s="396"/>
      <c r="RUW548" s="397"/>
      <c r="RUX548" s="415"/>
      <c r="RUY548" s="393"/>
      <c r="RUZ548" s="392"/>
      <c r="RVA548" s="395"/>
      <c r="RVB548" s="396"/>
      <c r="RVC548" s="397"/>
      <c r="RVD548" s="415"/>
      <c r="RVE548" s="393"/>
      <c r="RVF548" s="392"/>
      <c r="RVG548" s="395"/>
      <c r="RVH548" s="396"/>
      <c r="RVI548" s="397"/>
      <c r="RVJ548" s="415"/>
      <c r="RVK548" s="393"/>
      <c r="RVL548" s="392"/>
      <c r="RVM548" s="395"/>
      <c r="RVN548" s="396"/>
      <c r="RVO548" s="397"/>
      <c r="RVP548" s="415"/>
      <c r="RVQ548" s="393"/>
      <c r="RVR548" s="392"/>
      <c r="RVS548" s="395"/>
      <c r="RVT548" s="396"/>
      <c r="RVU548" s="397"/>
      <c r="RVV548" s="415"/>
      <c r="RVW548" s="393"/>
      <c r="RVX548" s="392"/>
      <c r="RVY548" s="395"/>
      <c r="RVZ548" s="396"/>
      <c r="RWA548" s="397"/>
      <c r="RWB548" s="415"/>
      <c r="RWC548" s="393"/>
      <c r="RWD548" s="392"/>
      <c r="RWE548" s="395"/>
      <c r="RWF548" s="396"/>
      <c r="RWG548" s="397"/>
      <c r="RWH548" s="415"/>
      <c r="RWI548" s="393"/>
      <c r="RWJ548" s="392"/>
      <c r="RWK548" s="395"/>
      <c r="RWL548" s="396"/>
      <c r="RWM548" s="397"/>
      <c r="RWN548" s="415"/>
      <c r="RWO548" s="393"/>
      <c r="RWP548" s="392"/>
      <c r="RWQ548" s="395"/>
      <c r="RWR548" s="396"/>
      <c r="RWS548" s="397"/>
      <c r="RWT548" s="415"/>
      <c r="RWU548" s="393"/>
      <c r="RWV548" s="392"/>
      <c r="RWW548" s="395"/>
      <c r="RWX548" s="396"/>
      <c r="RWY548" s="397"/>
      <c r="RWZ548" s="415"/>
      <c r="RXA548" s="393"/>
      <c r="RXB548" s="392"/>
      <c r="RXC548" s="395"/>
      <c r="RXD548" s="396"/>
      <c r="RXE548" s="397"/>
      <c r="RXF548" s="415"/>
      <c r="RXG548" s="393"/>
      <c r="RXH548" s="392"/>
      <c r="RXI548" s="395"/>
      <c r="RXJ548" s="396"/>
      <c r="RXK548" s="397"/>
      <c r="RXL548" s="415"/>
      <c r="RXM548" s="393"/>
      <c r="RXN548" s="392"/>
      <c r="RXO548" s="395"/>
      <c r="RXP548" s="396"/>
      <c r="RXQ548" s="397"/>
      <c r="RXR548" s="415"/>
      <c r="RXS548" s="393"/>
      <c r="RXT548" s="392"/>
      <c r="RXU548" s="395"/>
      <c r="RXV548" s="396"/>
      <c r="RXW548" s="397"/>
      <c r="RXX548" s="415"/>
      <c r="RXY548" s="393"/>
      <c r="RXZ548" s="392"/>
      <c r="RYA548" s="395"/>
      <c r="RYB548" s="396"/>
      <c r="RYC548" s="397"/>
      <c r="RYD548" s="415"/>
      <c r="RYE548" s="393"/>
      <c r="RYF548" s="392"/>
      <c r="RYG548" s="395"/>
      <c r="RYH548" s="396"/>
      <c r="RYI548" s="397"/>
      <c r="RYJ548" s="415"/>
      <c r="RYK548" s="393"/>
      <c r="RYL548" s="392"/>
      <c r="RYM548" s="395"/>
      <c r="RYN548" s="396"/>
      <c r="RYO548" s="397"/>
      <c r="RYP548" s="415"/>
      <c r="RYQ548" s="393"/>
      <c r="RYR548" s="392"/>
      <c r="RYS548" s="395"/>
      <c r="RYT548" s="396"/>
      <c r="RYU548" s="397"/>
      <c r="RYV548" s="415"/>
      <c r="RYW548" s="393"/>
      <c r="RYX548" s="392"/>
      <c r="RYY548" s="395"/>
      <c r="RYZ548" s="396"/>
      <c r="RZA548" s="397"/>
      <c r="RZB548" s="415"/>
      <c r="RZC548" s="393"/>
      <c r="RZD548" s="392"/>
      <c r="RZE548" s="395"/>
      <c r="RZF548" s="396"/>
      <c r="RZG548" s="397"/>
      <c r="RZH548" s="415"/>
      <c r="RZI548" s="393"/>
      <c r="RZJ548" s="392"/>
      <c r="RZK548" s="395"/>
      <c r="RZL548" s="396"/>
      <c r="RZM548" s="397"/>
      <c r="RZN548" s="415"/>
      <c r="RZO548" s="393"/>
      <c r="RZP548" s="392"/>
      <c r="RZQ548" s="395"/>
      <c r="RZR548" s="396"/>
      <c r="RZS548" s="397"/>
      <c r="RZT548" s="415"/>
      <c r="RZU548" s="393"/>
      <c r="RZV548" s="392"/>
      <c r="RZW548" s="395"/>
      <c r="RZX548" s="396"/>
      <c r="RZY548" s="397"/>
      <c r="RZZ548" s="415"/>
      <c r="SAA548" s="393"/>
      <c r="SAB548" s="392"/>
      <c r="SAC548" s="395"/>
      <c r="SAD548" s="396"/>
      <c r="SAE548" s="397"/>
      <c r="SAF548" s="415"/>
      <c r="SAG548" s="393"/>
      <c r="SAH548" s="392"/>
      <c r="SAI548" s="395"/>
      <c r="SAJ548" s="396"/>
      <c r="SAK548" s="397"/>
      <c r="SAL548" s="415"/>
      <c r="SAM548" s="393"/>
      <c r="SAN548" s="392"/>
      <c r="SAO548" s="395"/>
      <c r="SAP548" s="396"/>
      <c r="SAQ548" s="397"/>
      <c r="SAR548" s="415"/>
      <c r="SAS548" s="393"/>
      <c r="SAT548" s="392"/>
      <c r="SAU548" s="395"/>
      <c r="SAV548" s="396"/>
      <c r="SAW548" s="397"/>
      <c r="SAX548" s="415"/>
      <c r="SAY548" s="393"/>
      <c r="SAZ548" s="392"/>
      <c r="SBA548" s="395"/>
      <c r="SBB548" s="396"/>
      <c r="SBC548" s="397"/>
      <c r="SBD548" s="415"/>
      <c r="SBE548" s="393"/>
      <c r="SBF548" s="392"/>
      <c r="SBG548" s="395"/>
      <c r="SBH548" s="396"/>
      <c r="SBI548" s="397"/>
      <c r="SBJ548" s="415"/>
      <c r="SBK548" s="393"/>
      <c r="SBL548" s="392"/>
      <c r="SBM548" s="395"/>
      <c r="SBN548" s="396"/>
      <c r="SBO548" s="397"/>
      <c r="SBP548" s="415"/>
      <c r="SBQ548" s="393"/>
      <c r="SBR548" s="392"/>
      <c r="SBS548" s="395"/>
      <c r="SBT548" s="396"/>
      <c r="SBU548" s="397"/>
      <c r="SBV548" s="415"/>
      <c r="SBW548" s="393"/>
      <c r="SBX548" s="392"/>
      <c r="SBY548" s="395"/>
      <c r="SBZ548" s="396"/>
      <c r="SCA548" s="397"/>
      <c r="SCB548" s="415"/>
      <c r="SCC548" s="393"/>
      <c r="SCD548" s="392"/>
      <c r="SCE548" s="395"/>
      <c r="SCF548" s="396"/>
      <c r="SCG548" s="397"/>
      <c r="SCH548" s="415"/>
      <c r="SCI548" s="393"/>
      <c r="SCJ548" s="392"/>
      <c r="SCK548" s="395"/>
      <c r="SCL548" s="396"/>
      <c r="SCM548" s="397"/>
      <c r="SCN548" s="415"/>
      <c r="SCO548" s="393"/>
      <c r="SCP548" s="392"/>
      <c r="SCQ548" s="395"/>
      <c r="SCR548" s="396"/>
      <c r="SCS548" s="397"/>
      <c r="SCT548" s="415"/>
      <c r="SCU548" s="393"/>
      <c r="SCV548" s="392"/>
      <c r="SCW548" s="395"/>
      <c r="SCX548" s="396"/>
      <c r="SCY548" s="397"/>
      <c r="SCZ548" s="415"/>
      <c r="SDA548" s="393"/>
      <c r="SDB548" s="392"/>
      <c r="SDC548" s="395"/>
      <c r="SDD548" s="396"/>
      <c r="SDE548" s="397"/>
      <c r="SDF548" s="415"/>
      <c r="SDG548" s="393"/>
      <c r="SDH548" s="392"/>
      <c r="SDI548" s="395"/>
      <c r="SDJ548" s="396"/>
      <c r="SDK548" s="397"/>
      <c r="SDL548" s="415"/>
      <c r="SDM548" s="393"/>
      <c r="SDN548" s="392"/>
      <c r="SDO548" s="395"/>
      <c r="SDP548" s="396"/>
      <c r="SDQ548" s="397"/>
      <c r="SDR548" s="415"/>
      <c r="SDS548" s="393"/>
      <c r="SDT548" s="392"/>
      <c r="SDU548" s="395"/>
      <c r="SDV548" s="396"/>
      <c r="SDW548" s="397"/>
      <c r="SDX548" s="415"/>
      <c r="SDY548" s="393"/>
      <c r="SDZ548" s="392"/>
      <c r="SEA548" s="395"/>
      <c r="SEB548" s="396"/>
      <c r="SEC548" s="397"/>
      <c r="SED548" s="415"/>
      <c r="SEE548" s="393"/>
      <c r="SEF548" s="392"/>
      <c r="SEG548" s="395"/>
      <c r="SEH548" s="396"/>
      <c r="SEI548" s="397"/>
      <c r="SEJ548" s="415"/>
      <c r="SEK548" s="393"/>
      <c r="SEL548" s="392"/>
      <c r="SEM548" s="395"/>
      <c r="SEN548" s="396"/>
      <c r="SEO548" s="397"/>
      <c r="SEP548" s="415"/>
      <c r="SEQ548" s="393"/>
      <c r="SER548" s="392"/>
      <c r="SES548" s="395"/>
      <c r="SET548" s="396"/>
      <c r="SEU548" s="397"/>
      <c r="SEV548" s="415"/>
      <c r="SEW548" s="393"/>
      <c r="SEX548" s="392"/>
      <c r="SEY548" s="395"/>
      <c r="SEZ548" s="396"/>
      <c r="SFA548" s="397"/>
      <c r="SFB548" s="415"/>
      <c r="SFC548" s="393"/>
      <c r="SFD548" s="392"/>
      <c r="SFE548" s="395"/>
      <c r="SFF548" s="396"/>
      <c r="SFG548" s="397"/>
      <c r="SFH548" s="415"/>
      <c r="SFI548" s="393"/>
      <c r="SFJ548" s="392"/>
      <c r="SFK548" s="395"/>
      <c r="SFL548" s="396"/>
      <c r="SFM548" s="397"/>
      <c r="SFN548" s="415"/>
      <c r="SFO548" s="393"/>
      <c r="SFP548" s="392"/>
      <c r="SFQ548" s="395"/>
      <c r="SFR548" s="396"/>
      <c r="SFS548" s="397"/>
      <c r="SFT548" s="415"/>
      <c r="SFU548" s="393"/>
      <c r="SFV548" s="392"/>
      <c r="SFW548" s="395"/>
      <c r="SFX548" s="396"/>
      <c r="SFY548" s="397"/>
      <c r="SFZ548" s="415"/>
      <c r="SGA548" s="393"/>
      <c r="SGB548" s="392"/>
      <c r="SGC548" s="395"/>
      <c r="SGD548" s="396"/>
      <c r="SGE548" s="397"/>
      <c r="SGF548" s="415"/>
      <c r="SGG548" s="393"/>
      <c r="SGH548" s="392"/>
      <c r="SGI548" s="395"/>
      <c r="SGJ548" s="396"/>
      <c r="SGK548" s="397"/>
      <c r="SGL548" s="415"/>
      <c r="SGM548" s="393"/>
      <c r="SGN548" s="392"/>
      <c r="SGO548" s="395"/>
      <c r="SGP548" s="396"/>
      <c r="SGQ548" s="397"/>
      <c r="SGR548" s="415"/>
      <c r="SGS548" s="393"/>
      <c r="SGT548" s="392"/>
      <c r="SGU548" s="395"/>
      <c r="SGV548" s="396"/>
      <c r="SGW548" s="397"/>
      <c r="SGX548" s="415"/>
      <c r="SGY548" s="393"/>
      <c r="SGZ548" s="392"/>
      <c r="SHA548" s="395"/>
      <c r="SHB548" s="396"/>
      <c r="SHC548" s="397"/>
      <c r="SHD548" s="415"/>
      <c r="SHE548" s="393"/>
      <c r="SHF548" s="392"/>
      <c r="SHG548" s="395"/>
      <c r="SHH548" s="396"/>
      <c r="SHI548" s="397"/>
      <c r="SHJ548" s="415"/>
      <c r="SHK548" s="393"/>
      <c r="SHL548" s="392"/>
      <c r="SHM548" s="395"/>
      <c r="SHN548" s="396"/>
      <c r="SHO548" s="397"/>
      <c r="SHP548" s="415"/>
      <c r="SHQ548" s="393"/>
      <c r="SHR548" s="392"/>
      <c r="SHS548" s="395"/>
      <c r="SHT548" s="396"/>
      <c r="SHU548" s="397"/>
      <c r="SHV548" s="415"/>
      <c r="SHW548" s="393"/>
      <c r="SHX548" s="392"/>
      <c r="SHY548" s="395"/>
      <c r="SHZ548" s="396"/>
      <c r="SIA548" s="397"/>
      <c r="SIB548" s="415"/>
      <c r="SIC548" s="393"/>
      <c r="SID548" s="392"/>
      <c r="SIE548" s="395"/>
      <c r="SIF548" s="396"/>
      <c r="SIG548" s="397"/>
      <c r="SIH548" s="415"/>
      <c r="SII548" s="393"/>
      <c r="SIJ548" s="392"/>
      <c r="SIK548" s="395"/>
      <c r="SIL548" s="396"/>
      <c r="SIM548" s="397"/>
      <c r="SIN548" s="415"/>
      <c r="SIO548" s="393"/>
      <c r="SIP548" s="392"/>
      <c r="SIQ548" s="395"/>
      <c r="SIR548" s="396"/>
      <c r="SIS548" s="397"/>
      <c r="SIT548" s="415"/>
      <c r="SIU548" s="393"/>
      <c r="SIV548" s="392"/>
      <c r="SIW548" s="395"/>
      <c r="SIX548" s="396"/>
      <c r="SIY548" s="397"/>
      <c r="SIZ548" s="415"/>
      <c r="SJA548" s="393"/>
      <c r="SJB548" s="392"/>
      <c r="SJC548" s="395"/>
      <c r="SJD548" s="396"/>
      <c r="SJE548" s="397"/>
      <c r="SJF548" s="415"/>
      <c r="SJG548" s="393"/>
      <c r="SJH548" s="392"/>
      <c r="SJI548" s="395"/>
      <c r="SJJ548" s="396"/>
      <c r="SJK548" s="397"/>
      <c r="SJL548" s="415"/>
      <c r="SJM548" s="393"/>
      <c r="SJN548" s="392"/>
      <c r="SJO548" s="395"/>
      <c r="SJP548" s="396"/>
      <c r="SJQ548" s="397"/>
      <c r="SJR548" s="415"/>
      <c r="SJS548" s="393"/>
      <c r="SJT548" s="392"/>
      <c r="SJU548" s="395"/>
      <c r="SJV548" s="396"/>
      <c r="SJW548" s="397"/>
      <c r="SJX548" s="415"/>
      <c r="SJY548" s="393"/>
      <c r="SJZ548" s="392"/>
      <c r="SKA548" s="395"/>
      <c r="SKB548" s="396"/>
      <c r="SKC548" s="397"/>
      <c r="SKD548" s="415"/>
      <c r="SKE548" s="393"/>
      <c r="SKF548" s="392"/>
      <c r="SKG548" s="395"/>
      <c r="SKH548" s="396"/>
      <c r="SKI548" s="397"/>
      <c r="SKJ548" s="415"/>
      <c r="SKK548" s="393"/>
      <c r="SKL548" s="392"/>
      <c r="SKM548" s="395"/>
      <c r="SKN548" s="396"/>
      <c r="SKO548" s="397"/>
      <c r="SKP548" s="415"/>
      <c r="SKQ548" s="393"/>
      <c r="SKR548" s="392"/>
      <c r="SKS548" s="395"/>
      <c r="SKT548" s="396"/>
      <c r="SKU548" s="397"/>
      <c r="SKV548" s="415"/>
      <c r="SKW548" s="393"/>
      <c r="SKX548" s="392"/>
      <c r="SKY548" s="395"/>
      <c r="SKZ548" s="396"/>
      <c r="SLA548" s="397"/>
      <c r="SLB548" s="415"/>
      <c r="SLC548" s="393"/>
      <c r="SLD548" s="392"/>
      <c r="SLE548" s="395"/>
      <c r="SLF548" s="396"/>
      <c r="SLG548" s="397"/>
      <c r="SLH548" s="415"/>
      <c r="SLI548" s="393"/>
      <c r="SLJ548" s="392"/>
      <c r="SLK548" s="395"/>
      <c r="SLL548" s="396"/>
      <c r="SLM548" s="397"/>
      <c r="SLN548" s="415"/>
      <c r="SLO548" s="393"/>
      <c r="SLP548" s="392"/>
      <c r="SLQ548" s="395"/>
      <c r="SLR548" s="396"/>
      <c r="SLS548" s="397"/>
      <c r="SLT548" s="415"/>
      <c r="SLU548" s="393"/>
      <c r="SLV548" s="392"/>
      <c r="SLW548" s="395"/>
      <c r="SLX548" s="396"/>
      <c r="SLY548" s="397"/>
      <c r="SLZ548" s="415"/>
      <c r="SMA548" s="393"/>
      <c r="SMB548" s="392"/>
      <c r="SMC548" s="395"/>
      <c r="SMD548" s="396"/>
      <c r="SME548" s="397"/>
      <c r="SMF548" s="415"/>
      <c r="SMG548" s="393"/>
      <c r="SMH548" s="392"/>
      <c r="SMI548" s="395"/>
      <c r="SMJ548" s="396"/>
      <c r="SMK548" s="397"/>
      <c r="SML548" s="415"/>
      <c r="SMM548" s="393"/>
      <c r="SMN548" s="392"/>
      <c r="SMO548" s="395"/>
      <c r="SMP548" s="396"/>
      <c r="SMQ548" s="397"/>
      <c r="SMR548" s="415"/>
      <c r="SMS548" s="393"/>
      <c r="SMT548" s="392"/>
      <c r="SMU548" s="395"/>
      <c r="SMV548" s="396"/>
      <c r="SMW548" s="397"/>
      <c r="SMX548" s="415"/>
      <c r="SMY548" s="393"/>
      <c r="SMZ548" s="392"/>
      <c r="SNA548" s="395"/>
      <c r="SNB548" s="396"/>
      <c r="SNC548" s="397"/>
      <c r="SND548" s="415"/>
      <c r="SNE548" s="393"/>
      <c r="SNF548" s="392"/>
      <c r="SNG548" s="395"/>
      <c r="SNH548" s="396"/>
      <c r="SNI548" s="397"/>
      <c r="SNJ548" s="415"/>
      <c r="SNK548" s="393"/>
      <c r="SNL548" s="392"/>
      <c r="SNM548" s="395"/>
      <c r="SNN548" s="396"/>
      <c r="SNO548" s="397"/>
      <c r="SNP548" s="415"/>
      <c r="SNQ548" s="393"/>
      <c r="SNR548" s="392"/>
      <c r="SNS548" s="395"/>
      <c r="SNT548" s="396"/>
      <c r="SNU548" s="397"/>
      <c r="SNV548" s="415"/>
      <c r="SNW548" s="393"/>
      <c r="SNX548" s="392"/>
      <c r="SNY548" s="395"/>
      <c r="SNZ548" s="396"/>
      <c r="SOA548" s="397"/>
      <c r="SOB548" s="415"/>
      <c r="SOC548" s="393"/>
      <c r="SOD548" s="392"/>
      <c r="SOE548" s="395"/>
      <c r="SOF548" s="396"/>
      <c r="SOG548" s="397"/>
      <c r="SOH548" s="415"/>
      <c r="SOI548" s="393"/>
      <c r="SOJ548" s="392"/>
      <c r="SOK548" s="395"/>
      <c r="SOL548" s="396"/>
      <c r="SOM548" s="397"/>
      <c r="SON548" s="415"/>
      <c r="SOO548" s="393"/>
      <c r="SOP548" s="392"/>
      <c r="SOQ548" s="395"/>
      <c r="SOR548" s="396"/>
      <c r="SOS548" s="397"/>
      <c r="SOT548" s="415"/>
      <c r="SOU548" s="393"/>
      <c r="SOV548" s="392"/>
      <c r="SOW548" s="395"/>
      <c r="SOX548" s="396"/>
      <c r="SOY548" s="397"/>
      <c r="SOZ548" s="415"/>
      <c r="SPA548" s="393"/>
      <c r="SPB548" s="392"/>
      <c r="SPC548" s="395"/>
      <c r="SPD548" s="396"/>
      <c r="SPE548" s="397"/>
      <c r="SPF548" s="415"/>
      <c r="SPG548" s="393"/>
      <c r="SPH548" s="392"/>
      <c r="SPI548" s="395"/>
      <c r="SPJ548" s="396"/>
      <c r="SPK548" s="397"/>
      <c r="SPL548" s="415"/>
      <c r="SPM548" s="393"/>
      <c r="SPN548" s="392"/>
      <c r="SPO548" s="395"/>
      <c r="SPP548" s="396"/>
      <c r="SPQ548" s="397"/>
      <c r="SPR548" s="415"/>
      <c r="SPS548" s="393"/>
      <c r="SPT548" s="392"/>
      <c r="SPU548" s="395"/>
      <c r="SPV548" s="396"/>
      <c r="SPW548" s="397"/>
      <c r="SPX548" s="415"/>
      <c r="SPY548" s="393"/>
      <c r="SPZ548" s="392"/>
      <c r="SQA548" s="395"/>
      <c r="SQB548" s="396"/>
      <c r="SQC548" s="397"/>
      <c r="SQD548" s="415"/>
      <c r="SQE548" s="393"/>
      <c r="SQF548" s="392"/>
      <c r="SQG548" s="395"/>
      <c r="SQH548" s="396"/>
      <c r="SQI548" s="397"/>
      <c r="SQJ548" s="415"/>
      <c r="SQK548" s="393"/>
      <c r="SQL548" s="392"/>
      <c r="SQM548" s="395"/>
      <c r="SQN548" s="396"/>
      <c r="SQO548" s="397"/>
      <c r="SQP548" s="415"/>
      <c r="SQQ548" s="393"/>
      <c r="SQR548" s="392"/>
      <c r="SQS548" s="395"/>
      <c r="SQT548" s="396"/>
      <c r="SQU548" s="397"/>
      <c r="SQV548" s="415"/>
      <c r="SQW548" s="393"/>
      <c r="SQX548" s="392"/>
      <c r="SQY548" s="395"/>
      <c r="SQZ548" s="396"/>
      <c r="SRA548" s="397"/>
      <c r="SRB548" s="415"/>
      <c r="SRC548" s="393"/>
      <c r="SRD548" s="392"/>
      <c r="SRE548" s="395"/>
      <c r="SRF548" s="396"/>
      <c r="SRG548" s="397"/>
      <c r="SRH548" s="415"/>
      <c r="SRI548" s="393"/>
      <c r="SRJ548" s="392"/>
      <c r="SRK548" s="395"/>
      <c r="SRL548" s="396"/>
      <c r="SRM548" s="397"/>
      <c r="SRN548" s="415"/>
      <c r="SRO548" s="393"/>
      <c r="SRP548" s="392"/>
      <c r="SRQ548" s="395"/>
      <c r="SRR548" s="396"/>
      <c r="SRS548" s="397"/>
      <c r="SRT548" s="415"/>
      <c r="SRU548" s="393"/>
      <c r="SRV548" s="392"/>
      <c r="SRW548" s="395"/>
      <c r="SRX548" s="396"/>
      <c r="SRY548" s="397"/>
      <c r="SRZ548" s="415"/>
      <c r="SSA548" s="393"/>
      <c r="SSB548" s="392"/>
      <c r="SSC548" s="395"/>
      <c r="SSD548" s="396"/>
      <c r="SSE548" s="397"/>
      <c r="SSF548" s="415"/>
      <c r="SSG548" s="393"/>
      <c r="SSH548" s="392"/>
      <c r="SSI548" s="395"/>
      <c r="SSJ548" s="396"/>
      <c r="SSK548" s="397"/>
      <c r="SSL548" s="415"/>
      <c r="SSM548" s="393"/>
      <c r="SSN548" s="392"/>
      <c r="SSO548" s="395"/>
      <c r="SSP548" s="396"/>
      <c r="SSQ548" s="397"/>
      <c r="SSR548" s="415"/>
      <c r="SSS548" s="393"/>
      <c r="SST548" s="392"/>
      <c r="SSU548" s="395"/>
      <c r="SSV548" s="396"/>
      <c r="SSW548" s="397"/>
      <c r="SSX548" s="415"/>
      <c r="SSY548" s="393"/>
      <c r="SSZ548" s="392"/>
      <c r="STA548" s="395"/>
      <c r="STB548" s="396"/>
      <c r="STC548" s="397"/>
      <c r="STD548" s="415"/>
      <c r="STE548" s="393"/>
      <c r="STF548" s="392"/>
      <c r="STG548" s="395"/>
      <c r="STH548" s="396"/>
      <c r="STI548" s="397"/>
      <c r="STJ548" s="415"/>
      <c r="STK548" s="393"/>
      <c r="STL548" s="392"/>
      <c r="STM548" s="395"/>
      <c r="STN548" s="396"/>
      <c r="STO548" s="397"/>
      <c r="STP548" s="415"/>
      <c r="STQ548" s="393"/>
      <c r="STR548" s="392"/>
      <c r="STS548" s="395"/>
      <c r="STT548" s="396"/>
      <c r="STU548" s="397"/>
      <c r="STV548" s="415"/>
      <c r="STW548" s="393"/>
      <c r="STX548" s="392"/>
      <c r="STY548" s="395"/>
      <c r="STZ548" s="396"/>
      <c r="SUA548" s="397"/>
      <c r="SUB548" s="415"/>
      <c r="SUC548" s="393"/>
      <c r="SUD548" s="392"/>
      <c r="SUE548" s="395"/>
      <c r="SUF548" s="396"/>
      <c r="SUG548" s="397"/>
      <c r="SUH548" s="415"/>
      <c r="SUI548" s="393"/>
      <c r="SUJ548" s="392"/>
      <c r="SUK548" s="395"/>
      <c r="SUL548" s="396"/>
      <c r="SUM548" s="397"/>
      <c r="SUN548" s="415"/>
      <c r="SUO548" s="393"/>
      <c r="SUP548" s="392"/>
      <c r="SUQ548" s="395"/>
      <c r="SUR548" s="396"/>
      <c r="SUS548" s="397"/>
      <c r="SUT548" s="415"/>
      <c r="SUU548" s="393"/>
      <c r="SUV548" s="392"/>
      <c r="SUW548" s="395"/>
      <c r="SUX548" s="396"/>
      <c r="SUY548" s="397"/>
      <c r="SUZ548" s="415"/>
      <c r="SVA548" s="393"/>
      <c r="SVB548" s="392"/>
      <c r="SVC548" s="395"/>
      <c r="SVD548" s="396"/>
      <c r="SVE548" s="397"/>
      <c r="SVF548" s="415"/>
      <c r="SVG548" s="393"/>
      <c r="SVH548" s="392"/>
      <c r="SVI548" s="395"/>
      <c r="SVJ548" s="396"/>
      <c r="SVK548" s="397"/>
      <c r="SVL548" s="415"/>
      <c r="SVM548" s="393"/>
      <c r="SVN548" s="392"/>
      <c r="SVO548" s="395"/>
      <c r="SVP548" s="396"/>
      <c r="SVQ548" s="397"/>
      <c r="SVR548" s="415"/>
      <c r="SVS548" s="393"/>
      <c r="SVT548" s="392"/>
      <c r="SVU548" s="395"/>
      <c r="SVV548" s="396"/>
      <c r="SVW548" s="397"/>
      <c r="SVX548" s="415"/>
      <c r="SVY548" s="393"/>
      <c r="SVZ548" s="392"/>
      <c r="SWA548" s="395"/>
      <c r="SWB548" s="396"/>
      <c r="SWC548" s="397"/>
      <c r="SWD548" s="415"/>
      <c r="SWE548" s="393"/>
      <c r="SWF548" s="392"/>
      <c r="SWG548" s="395"/>
      <c r="SWH548" s="396"/>
      <c r="SWI548" s="397"/>
      <c r="SWJ548" s="415"/>
      <c r="SWK548" s="393"/>
      <c r="SWL548" s="392"/>
      <c r="SWM548" s="395"/>
      <c r="SWN548" s="396"/>
      <c r="SWO548" s="397"/>
      <c r="SWP548" s="415"/>
      <c r="SWQ548" s="393"/>
      <c r="SWR548" s="392"/>
      <c r="SWS548" s="395"/>
      <c r="SWT548" s="396"/>
      <c r="SWU548" s="397"/>
      <c r="SWV548" s="415"/>
      <c r="SWW548" s="393"/>
      <c r="SWX548" s="392"/>
      <c r="SWY548" s="395"/>
      <c r="SWZ548" s="396"/>
      <c r="SXA548" s="397"/>
      <c r="SXB548" s="415"/>
      <c r="SXC548" s="393"/>
      <c r="SXD548" s="392"/>
      <c r="SXE548" s="395"/>
      <c r="SXF548" s="396"/>
      <c r="SXG548" s="397"/>
      <c r="SXH548" s="415"/>
      <c r="SXI548" s="393"/>
      <c r="SXJ548" s="392"/>
      <c r="SXK548" s="395"/>
      <c r="SXL548" s="396"/>
      <c r="SXM548" s="397"/>
      <c r="SXN548" s="415"/>
      <c r="SXO548" s="393"/>
      <c r="SXP548" s="392"/>
      <c r="SXQ548" s="395"/>
      <c r="SXR548" s="396"/>
      <c r="SXS548" s="397"/>
      <c r="SXT548" s="415"/>
      <c r="SXU548" s="393"/>
      <c r="SXV548" s="392"/>
      <c r="SXW548" s="395"/>
      <c r="SXX548" s="396"/>
      <c r="SXY548" s="397"/>
      <c r="SXZ548" s="415"/>
      <c r="SYA548" s="393"/>
      <c r="SYB548" s="392"/>
      <c r="SYC548" s="395"/>
      <c r="SYD548" s="396"/>
      <c r="SYE548" s="397"/>
      <c r="SYF548" s="415"/>
      <c r="SYG548" s="393"/>
      <c r="SYH548" s="392"/>
      <c r="SYI548" s="395"/>
      <c r="SYJ548" s="396"/>
      <c r="SYK548" s="397"/>
      <c r="SYL548" s="415"/>
      <c r="SYM548" s="393"/>
      <c r="SYN548" s="392"/>
      <c r="SYO548" s="395"/>
      <c r="SYP548" s="396"/>
      <c r="SYQ548" s="397"/>
      <c r="SYR548" s="415"/>
      <c r="SYS548" s="393"/>
      <c r="SYT548" s="392"/>
      <c r="SYU548" s="395"/>
      <c r="SYV548" s="396"/>
      <c r="SYW548" s="397"/>
      <c r="SYX548" s="415"/>
      <c r="SYY548" s="393"/>
      <c r="SYZ548" s="392"/>
      <c r="SZA548" s="395"/>
      <c r="SZB548" s="396"/>
      <c r="SZC548" s="397"/>
      <c r="SZD548" s="415"/>
      <c r="SZE548" s="393"/>
      <c r="SZF548" s="392"/>
      <c r="SZG548" s="395"/>
      <c r="SZH548" s="396"/>
      <c r="SZI548" s="397"/>
      <c r="SZJ548" s="415"/>
      <c r="SZK548" s="393"/>
      <c r="SZL548" s="392"/>
      <c r="SZM548" s="395"/>
      <c r="SZN548" s="396"/>
      <c r="SZO548" s="397"/>
      <c r="SZP548" s="415"/>
      <c r="SZQ548" s="393"/>
      <c r="SZR548" s="392"/>
      <c r="SZS548" s="395"/>
      <c r="SZT548" s="396"/>
      <c r="SZU548" s="397"/>
      <c r="SZV548" s="415"/>
      <c r="SZW548" s="393"/>
      <c r="SZX548" s="392"/>
      <c r="SZY548" s="395"/>
      <c r="SZZ548" s="396"/>
      <c r="TAA548" s="397"/>
      <c r="TAB548" s="415"/>
      <c r="TAC548" s="393"/>
      <c r="TAD548" s="392"/>
      <c r="TAE548" s="395"/>
      <c r="TAF548" s="396"/>
      <c r="TAG548" s="397"/>
      <c r="TAH548" s="415"/>
      <c r="TAI548" s="393"/>
      <c r="TAJ548" s="392"/>
      <c r="TAK548" s="395"/>
      <c r="TAL548" s="396"/>
      <c r="TAM548" s="397"/>
      <c r="TAN548" s="415"/>
      <c r="TAO548" s="393"/>
      <c r="TAP548" s="392"/>
      <c r="TAQ548" s="395"/>
      <c r="TAR548" s="396"/>
      <c r="TAS548" s="397"/>
      <c r="TAT548" s="415"/>
      <c r="TAU548" s="393"/>
      <c r="TAV548" s="392"/>
      <c r="TAW548" s="395"/>
      <c r="TAX548" s="396"/>
      <c r="TAY548" s="397"/>
      <c r="TAZ548" s="415"/>
      <c r="TBA548" s="393"/>
      <c r="TBB548" s="392"/>
      <c r="TBC548" s="395"/>
      <c r="TBD548" s="396"/>
      <c r="TBE548" s="397"/>
      <c r="TBF548" s="415"/>
      <c r="TBG548" s="393"/>
      <c r="TBH548" s="392"/>
      <c r="TBI548" s="395"/>
      <c r="TBJ548" s="396"/>
      <c r="TBK548" s="397"/>
      <c r="TBL548" s="415"/>
      <c r="TBM548" s="393"/>
      <c r="TBN548" s="392"/>
      <c r="TBO548" s="395"/>
      <c r="TBP548" s="396"/>
      <c r="TBQ548" s="397"/>
      <c r="TBR548" s="415"/>
      <c r="TBS548" s="393"/>
      <c r="TBT548" s="392"/>
      <c r="TBU548" s="395"/>
      <c r="TBV548" s="396"/>
      <c r="TBW548" s="397"/>
      <c r="TBX548" s="415"/>
      <c r="TBY548" s="393"/>
      <c r="TBZ548" s="392"/>
      <c r="TCA548" s="395"/>
      <c r="TCB548" s="396"/>
      <c r="TCC548" s="397"/>
      <c r="TCD548" s="415"/>
      <c r="TCE548" s="393"/>
      <c r="TCF548" s="392"/>
      <c r="TCG548" s="395"/>
      <c r="TCH548" s="396"/>
      <c r="TCI548" s="397"/>
      <c r="TCJ548" s="415"/>
      <c r="TCK548" s="393"/>
      <c r="TCL548" s="392"/>
      <c r="TCM548" s="395"/>
      <c r="TCN548" s="396"/>
      <c r="TCO548" s="397"/>
      <c r="TCP548" s="415"/>
      <c r="TCQ548" s="393"/>
      <c r="TCR548" s="392"/>
      <c r="TCS548" s="395"/>
      <c r="TCT548" s="396"/>
      <c r="TCU548" s="397"/>
      <c r="TCV548" s="415"/>
      <c r="TCW548" s="393"/>
      <c r="TCX548" s="392"/>
      <c r="TCY548" s="395"/>
      <c r="TCZ548" s="396"/>
      <c r="TDA548" s="397"/>
      <c r="TDB548" s="415"/>
      <c r="TDC548" s="393"/>
      <c r="TDD548" s="392"/>
      <c r="TDE548" s="395"/>
      <c r="TDF548" s="396"/>
      <c r="TDG548" s="397"/>
      <c r="TDH548" s="415"/>
      <c r="TDI548" s="393"/>
      <c r="TDJ548" s="392"/>
      <c r="TDK548" s="395"/>
      <c r="TDL548" s="396"/>
      <c r="TDM548" s="397"/>
      <c r="TDN548" s="415"/>
      <c r="TDO548" s="393"/>
      <c r="TDP548" s="392"/>
      <c r="TDQ548" s="395"/>
      <c r="TDR548" s="396"/>
      <c r="TDS548" s="397"/>
      <c r="TDT548" s="415"/>
      <c r="TDU548" s="393"/>
      <c r="TDV548" s="392"/>
      <c r="TDW548" s="395"/>
      <c r="TDX548" s="396"/>
      <c r="TDY548" s="397"/>
      <c r="TDZ548" s="415"/>
      <c r="TEA548" s="393"/>
      <c r="TEB548" s="392"/>
      <c r="TEC548" s="395"/>
      <c r="TED548" s="396"/>
      <c r="TEE548" s="397"/>
      <c r="TEF548" s="415"/>
      <c r="TEG548" s="393"/>
      <c r="TEH548" s="392"/>
      <c r="TEI548" s="395"/>
      <c r="TEJ548" s="396"/>
      <c r="TEK548" s="397"/>
      <c r="TEL548" s="415"/>
      <c r="TEM548" s="393"/>
      <c r="TEN548" s="392"/>
      <c r="TEO548" s="395"/>
      <c r="TEP548" s="396"/>
      <c r="TEQ548" s="397"/>
      <c r="TER548" s="415"/>
      <c r="TES548" s="393"/>
      <c r="TET548" s="392"/>
      <c r="TEU548" s="395"/>
      <c r="TEV548" s="396"/>
      <c r="TEW548" s="397"/>
      <c r="TEX548" s="415"/>
      <c r="TEY548" s="393"/>
      <c r="TEZ548" s="392"/>
      <c r="TFA548" s="395"/>
      <c r="TFB548" s="396"/>
      <c r="TFC548" s="397"/>
      <c r="TFD548" s="415"/>
      <c r="TFE548" s="393"/>
      <c r="TFF548" s="392"/>
      <c r="TFG548" s="395"/>
      <c r="TFH548" s="396"/>
      <c r="TFI548" s="397"/>
      <c r="TFJ548" s="415"/>
      <c r="TFK548" s="393"/>
      <c r="TFL548" s="392"/>
      <c r="TFM548" s="395"/>
      <c r="TFN548" s="396"/>
      <c r="TFO548" s="397"/>
      <c r="TFP548" s="415"/>
      <c r="TFQ548" s="393"/>
      <c r="TFR548" s="392"/>
      <c r="TFS548" s="395"/>
      <c r="TFT548" s="396"/>
      <c r="TFU548" s="397"/>
      <c r="TFV548" s="415"/>
      <c r="TFW548" s="393"/>
      <c r="TFX548" s="392"/>
      <c r="TFY548" s="395"/>
      <c r="TFZ548" s="396"/>
      <c r="TGA548" s="397"/>
      <c r="TGB548" s="415"/>
      <c r="TGC548" s="393"/>
      <c r="TGD548" s="392"/>
      <c r="TGE548" s="395"/>
      <c r="TGF548" s="396"/>
      <c r="TGG548" s="397"/>
      <c r="TGH548" s="415"/>
      <c r="TGI548" s="393"/>
      <c r="TGJ548" s="392"/>
      <c r="TGK548" s="395"/>
      <c r="TGL548" s="396"/>
      <c r="TGM548" s="397"/>
      <c r="TGN548" s="415"/>
      <c r="TGO548" s="393"/>
      <c r="TGP548" s="392"/>
      <c r="TGQ548" s="395"/>
      <c r="TGR548" s="396"/>
      <c r="TGS548" s="397"/>
      <c r="TGT548" s="415"/>
      <c r="TGU548" s="393"/>
      <c r="TGV548" s="392"/>
      <c r="TGW548" s="395"/>
      <c r="TGX548" s="396"/>
      <c r="TGY548" s="397"/>
      <c r="TGZ548" s="415"/>
      <c r="THA548" s="393"/>
      <c r="THB548" s="392"/>
      <c r="THC548" s="395"/>
      <c r="THD548" s="396"/>
      <c r="THE548" s="397"/>
      <c r="THF548" s="415"/>
      <c r="THG548" s="393"/>
      <c r="THH548" s="392"/>
      <c r="THI548" s="395"/>
      <c r="THJ548" s="396"/>
      <c r="THK548" s="397"/>
      <c r="THL548" s="415"/>
      <c r="THM548" s="393"/>
      <c r="THN548" s="392"/>
      <c r="THO548" s="395"/>
      <c r="THP548" s="396"/>
      <c r="THQ548" s="397"/>
      <c r="THR548" s="415"/>
      <c r="THS548" s="393"/>
      <c r="THT548" s="392"/>
      <c r="THU548" s="395"/>
      <c r="THV548" s="396"/>
      <c r="THW548" s="397"/>
      <c r="THX548" s="415"/>
      <c r="THY548" s="393"/>
      <c r="THZ548" s="392"/>
      <c r="TIA548" s="395"/>
      <c r="TIB548" s="396"/>
      <c r="TIC548" s="397"/>
      <c r="TID548" s="415"/>
      <c r="TIE548" s="393"/>
      <c r="TIF548" s="392"/>
      <c r="TIG548" s="395"/>
      <c r="TIH548" s="396"/>
      <c r="TII548" s="397"/>
      <c r="TIJ548" s="415"/>
      <c r="TIK548" s="393"/>
      <c r="TIL548" s="392"/>
      <c r="TIM548" s="395"/>
      <c r="TIN548" s="396"/>
      <c r="TIO548" s="397"/>
      <c r="TIP548" s="415"/>
      <c r="TIQ548" s="393"/>
      <c r="TIR548" s="392"/>
      <c r="TIS548" s="395"/>
      <c r="TIT548" s="396"/>
      <c r="TIU548" s="397"/>
      <c r="TIV548" s="415"/>
      <c r="TIW548" s="393"/>
      <c r="TIX548" s="392"/>
      <c r="TIY548" s="395"/>
      <c r="TIZ548" s="396"/>
      <c r="TJA548" s="397"/>
      <c r="TJB548" s="415"/>
      <c r="TJC548" s="393"/>
      <c r="TJD548" s="392"/>
      <c r="TJE548" s="395"/>
      <c r="TJF548" s="396"/>
      <c r="TJG548" s="397"/>
      <c r="TJH548" s="415"/>
      <c r="TJI548" s="393"/>
      <c r="TJJ548" s="392"/>
      <c r="TJK548" s="395"/>
      <c r="TJL548" s="396"/>
      <c r="TJM548" s="397"/>
      <c r="TJN548" s="415"/>
      <c r="TJO548" s="393"/>
      <c r="TJP548" s="392"/>
      <c r="TJQ548" s="395"/>
      <c r="TJR548" s="396"/>
      <c r="TJS548" s="397"/>
      <c r="TJT548" s="415"/>
      <c r="TJU548" s="393"/>
      <c r="TJV548" s="392"/>
      <c r="TJW548" s="395"/>
      <c r="TJX548" s="396"/>
      <c r="TJY548" s="397"/>
      <c r="TJZ548" s="415"/>
      <c r="TKA548" s="393"/>
      <c r="TKB548" s="392"/>
      <c r="TKC548" s="395"/>
      <c r="TKD548" s="396"/>
      <c r="TKE548" s="397"/>
      <c r="TKF548" s="415"/>
      <c r="TKG548" s="393"/>
      <c r="TKH548" s="392"/>
      <c r="TKI548" s="395"/>
      <c r="TKJ548" s="396"/>
      <c r="TKK548" s="397"/>
      <c r="TKL548" s="415"/>
      <c r="TKM548" s="393"/>
      <c r="TKN548" s="392"/>
      <c r="TKO548" s="395"/>
      <c r="TKP548" s="396"/>
      <c r="TKQ548" s="397"/>
      <c r="TKR548" s="415"/>
      <c r="TKS548" s="393"/>
      <c r="TKT548" s="392"/>
      <c r="TKU548" s="395"/>
      <c r="TKV548" s="396"/>
      <c r="TKW548" s="397"/>
      <c r="TKX548" s="415"/>
      <c r="TKY548" s="393"/>
      <c r="TKZ548" s="392"/>
      <c r="TLA548" s="395"/>
      <c r="TLB548" s="396"/>
      <c r="TLC548" s="397"/>
      <c r="TLD548" s="415"/>
      <c r="TLE548" s="393"/>
      <c r="TLF548" s="392"/>
      <c r="TLG548" s="395"/>
      <c r="TLH548" s="396"/>
      <c r="TLI548" s="397"/>
      <c r="TLJ548" s="415"/>
      <c r="TLK548" s="393"/>
      <c r="TLL548" s="392"/>
      <c r="TLM548" s="395"/>
      <c r="TLN548" s="396"/>
      <c r="TLO548" s="397"/>
      <c r="TLP548" s="415"/>
      <c r="TLQ548" s="393"/>
      <c r="TLR548" s="392"/>
      <c r="TLS548" s="395"/>
      <c r="TLT548" s="396"/>
      <c r="TLU548" s="397"/>
      <c r="TLV548" s="415"/>
      <c r="TLW548" s="393"/>
      <c r="TLX548" s="392"/>
      <c r="TLY548" s="395"/>
      <c r="TLZ548" s="396"/>
      <c r="TMA548" s="397"/>
      <c r="TMB548" s="415"/>
      <c r="TMC548" s="393"/>
      <c r="TMD548" s="392"/>
      <c r="TME548" s="395"/>
      <c r="TMF548" s="396"/>
      <c r="TMG548" s="397"/>
      <c r="TMH548" s="415"/>
      <c r="TMI548" s="393"/>
      <c r="TMJ548" s="392"/>
      <c r="TMK548" s="395"/>
      <c r="TML548" s="396"/>
      <c r="TMM548" s="397"/>
      <c r="TMN548" s="415"/>
      <c r="TMO548" s="393"/>
      <c r="TMP548" s="392"/>
      <c r="TMQ548" s="395"/>
      <c r="TMR548" s="396"/>
      <c r="TMS548" s="397"/>
      <c r="TMT548" s="415"/>
      <c r="TMU548" s="393"/>
      <c r="TMV548" s="392"/>
      <c r="TMW548" s="395"/>
      <c r="TMX548" s="396"/>
      <c r="TMY548" s="397"/>
      <c r="TMZ548" s="415"/>
      <c r="TNA548" s="393"/>
      <c r="TNB548" s="392"/>
      <c r="TNC548" s="395"/>
      <c r="TND548" s="396"/>
      <c r="TNE548" s="397"/>
      <c r="TNF548" s="415"/>
      <c r="TNG548" s="393"/>
      <c r="TNH548" s="392"/>
      <c r="TNI548" s="395"/>
      <c r="TNJ548" s="396"/>
      <c r="TNK548" s="397"/>
      <c r="TNL548" s="415"/>
      <c r="TNM548" s="393"/>
      <c r="TNN548" s="392"/>
      <c r="TNO548" s="395"/>
      <c r="TNP548" s="396"/>
      <c r="TNQ548" s="397"/>
      <c r="TNR548" s="415"/>
      <c r="TNS548" s="393"/>
      <c r="TNT548" s="392"/>
      <c r="TNU548" s="395"/>
      <c r="TNV548" s="396"/>
      <c r="TNW548" s="397"/>
      <c r="TNX548" s="415"/>
      <c r="TNY548" s="393"/>
      <c r="TNZ548" s="392"/>
      <c r="TOA548" s="395"/>
      <c r="TOB548" s="396"/>
      <c r="TOC548" s="397"/>
      <c r="TOD548" s="415"/>
      <c r="TOE548" s="393"/>
      <c r="TOF548" s="392"/>
      <c r="TOG548" s="395"/>
      <c r="TOH548" s="396"/>
      <c r="TOI548" s="397"/>
      <c r="TOJ548" s="415"/>
      <c r="TOK548" s="393"/>
      <c r="TOL548" s="392"/>
      <c r="TOM548" s="395"/>
      <c r="TON548" s="396"/>
      <c r="TOO548" s="397"/>
      <c r="TOP548" s="415"/>
      <c r="TOQ548" s="393"/>
      <c r="TOR548" s="392"/>
      <c r="TOS548" s="395"/>
      <c r="TOT548" s="396"/>
      <c r="TOU548" s="397"/>
      <c r="TOV548" s="415"/>
      <c r="TOW548" s="393"/>
      <c r="TOX548" s="392"/>
      <c r="TOY548" s="395"/>
      <c r="TOZ548" s="396"/>
      <c r="TPA548" s="397"/>
      <c r="TPB548" s="415"/>
      <c r="TPC548" s="393"/>
      <c r="TPD548" s="392"/>
      <c r="TPE548" s="395"/>
      <c r="TPF548" s="396"/>
      <c r="TPG548" s="397"/>
      <c r="TPH548" s="415"/>
      <c r="TPI548" s="393"/>
      <c r="TPJ548" s="392"/>
      <c r="TPK548" s="395"/>
      <c r="TPL548" s="396"/>
      <c r="TPM548" s="397"/>
      <c r="TPN548" s="415"/>
      <c r="TPO548" s="393"/>
      <c r="TPP548" s="392"/>
      <c r="TPQ548" s="395"/>
      <c r="TPR548" s="396"/>
      <c r="TPS548" s="397"/>
      <c r="TPT548" s="415"/>
      <c r="TPU548" s="393"/>
      <c r="TPV548" s="392"/>
      <c r="TPW548" s="395"/>
      <c r="TPX548" s="396"/>
      <c r="TPY548" s="397"/>
      <c r="TPZ548" s="415"/>
      <c r="TQA548" s="393"/>
      <c r="TQB548" s="392"/>
      <c r="TQC548" s="395"/>
      <c r="TQD548" s="396"/>
      <c r="TQE548" s="397"/>
      <c r="TQF548" s="415"/>
      <c r="TQG548" s="393"/>
      <c r="TQH548" s="392"/>
      <c r="TQI548" s="395"/>
      <c r="TQJ548" s="396"/>
      <c r="TQK548" s="397"/>
      <c r="TQL548" s="415"/>
      <c r="TQM548" s="393"/>
      <c r="TQN548" s="392"/>
      <c r="TQO548" s="395"/>
      <c r="TQP548" s="396"/>
      <c r="TQQ548" s="397"/>
      <c r="TQR548" s="415"/>
      <c r="TQS548" s="393"/>
      <c r="TQT548" s="392"/>
      <c r="TQU548" s="395"/>
      <c r="TQV548" s="396"/>
      <c r="TQW548" s="397"/>
      <c r="TQX548" s="415"/>
      <c r="TQY548" s="393"/>
      <c r="TQZ548" s="392"/>
      <c r="TRA548" s="395"/>
      <c r="TRB548" s="396"/>
      <c r="TRC548" s="397"/>
      <c r="TRD548" s="415"/>
      <c r="TRE548" s="393"/>
      <c r="TRF548" s="392"/>
      <c r="TRG548" s="395"/>
      <c r="TRH548" s="396"/>
      <c r="TRI548" s="397"/>
      <c r="TRJ548" s="415"/>
      <c r="TRK548" s="393"/>
      <c r="TRL548" s="392"/>
      <c r="TRM548" s="395"/>
      <c r="TRN548" s="396"/>
      <c r="TRO548" s="397"/>
      <c r="TRP548" s="415"/>
      <c r="TRQ548" s="393"/>
      <c r="TRR548" s="392"/>
      <c r="TRS548" s="395"/>
      <c r="TRT548" s="396"/>
      <c r="TRU548" s="397"/>
      <c r="TRV548" s="415"/>
      <c r="TRW548" s="393"/>
      <c r="TRX548" s="392"/>
      <c r="TRY548" s="395"/>
      <c r="TRZ548" s="396"/>
      <c r="TSA548" s="397"/>
      <c r="TSB548" s="415"/>
      <c r="TSC548" s="393"/>
      <c r="TSD548" s="392"/>
      <c r="TSE548" s="395"/>
      <c r="TSF548" s="396"/>
      <c r="TSG548" s="397"/>
      <c r="TSH548" s="415"/>
      <c r="TSI548" s="393"/>
      <c r="TSJ548" s="392"/>
      <c r="TSK548" s="395"/>
      <c r="TSL548" s="396"/>
      <c r="TSM548" s="397"/>
      <c r="TSN548" s="415"/>
      <c r="TSO548" s="393"/>
      <c r="TSP548" s="392"/>
      <c r="TSQ548" s="395"/>
      <c r="TSR548" s="396"/>
      <c r="TSS548" s="397"/>
      <c r="TST548" s="415"/>
      <c r="TSU548" s="393"/>
      <c r="TSV548" s="392"/>
      <c r="TSW548" s="395"/>
      <c r="TSX548" s="396"/>
      <c r="TSY548" s="397"/>
      <c r="TSZ548" s="415"/>
      <c r="TTA548" s="393"/>
      <c r="TTB548" s="392"/>
      <c r="TTC548" s="395"/>
      <c r="TTD548" s="396"/>
      <c r="TTE548" s="397"/>
      <c r="TTF548" s="415"/>
      <c r="TTG548" s="393"/>
      <c r="TTH548" s="392"/>
      <c r="TTI548" s="395"/>
      <c r="TTJ548" s="396"/>
      <c r="TTK548" s="397"/>
      <c r="TTL548" s="415"/>
      <c r="TTM548" s="393"/>
      <c r="TTN548" s="392"/>
      <c r="TTO548" s="395"/>
      <c r="TTP548" s="396"/>
      <c r="TTQ548" s="397"/>
      <c r="TTR548" s="415"/>
      <c r="TTS548" s="393"/>
      <c r="TTT548" s="392"/>
      <c r="TTU548" s="395"/>
      <c r="TTV548" s="396"/>
      <c r="TTW548" s="397"/>
      <c r="TTX548" s="415"/>
      <c r="TTY548" s="393"/>
      <c r="TTZ548" s="392"/>
      <c r="TUA548" s="395"/>
      <c r="TUB548" s="396"/>
      <c r="TUC548" s="397"/>
      <c r="TUD548" s="415"/>
      <c r="TUE548" s="393"/>
      <c r="TUF548" s="392"/>
      <c r="TUG548" s="395"/>
      <c r="TUH548" s="396"/>
      <c r="TUI548" s="397"/>
      <c r="TUJ548" s="415"/>
      <c r="TUK548" s="393"/>
      <c r="TUL548" s="392"/>
      <c r="TUM548" s="395"/>
      <c r="TUN548" s="396"/>
      <c r="TUO548" s="397"/>
      <c r="TUP548" s="415"/>
      <c r="TUQ548" s="393"/>
      <c r="TUR548" s="392"/>
      <c r="TUS548" s="395"/>
      <c r="TUT548" s="396"/>
      <c r="TUU548" s="397"/>
      <c r="TUV548" s="415"/>
      <c r="TUW548" s="393"/>
      <c r="TUX548" s="392"/>
      <c r="TUY548" s="395"/>
      <c r="TUZ548" s="396"/>
      <c r="TVA548" s="397"/>
      <c r="TVB548" s="415"/>
      <c r="TVC548" s="393"/>
      <c r="TVD548" s="392"/>
      <c r="TVE548" s="395"/>
      <c r="TVF548" s="396"/>
      <c r="TVG548" s="397"/>
      <c r="TVH548" s="415"/>
      <c r="TVI548" s="393"/>
      <c r="TVJ548" s="392"/>
      <c r="TVK548" s="395"/>
      <c r="TVL548" s="396"/>
      <c r="TVM548" s="397"/>
      <c r="TVN548" s="415"/>
      <c r="TVO548" s="393"/>
      <c r="TVP548" s="392"/>
      <c r="TVQ548" s="395"/>
      <c r="TVR548" s="396"/>
      <c r="TVS548" s="397"/>
      <c r="TVT548" s="415"/>
      <c r="TVU548" s="393"/>
      <c r="TVV548" s="392"/>
      <c r="TVW548" s="395"/>
      <c r="TVX548" s="396"/>
      <c r="TVY548" s="397"/>
      <c r="TVZ548" s="415"/>
      <c r="TWA548" s="393"/>
      <c r="TWB548" s="392"/>
      <c r="TWC548" s="395"/>
      <c r="TWD548" s="396"/>
      <c r="TWE548" s="397"/>
      <c r="TWF548" s="415"/>
      <c r="TWG548" s="393"/>
      <c r="TWH548" s="392"/>
      <c r="TWI548" s="395"/>
      <c r="TWJ548" s="396"/>
      <c r="TWK548" s="397"/>
      <c r="TWL548" s="415"/>
      <c r="TWM548" s="393"/>
      <c r="TWN548" s="392"/>
      <c r="TWO548" s="395"/>
      <c r="TWP548" s="396"/>
      <c r="TWQ548" s="397"/>
      <c r="TWR548" s="415"/>
      <c r="TWS548" s="393"/>
      <c r="TWT548" s="392"/>
      <c r="TWU548" s="395"/>
      <c r="TWV548" s="396"/>
      <c r="TWW548" s="397"/>
      <c r="TWX548" s="415"/>
      <c r="TWY548" s="393"/>
      <c r="TWZ548" s="392"/>
      <c r="TXA548" s="395"/>
      <c r="TXB548" s="396"/>
      <c r="TXC548" s="397"/>
      <c r="TXD548" s="415"/>
      <c r="TXE548" s="393"/>
      <c r="TXF548" s="392"/>
      <c r="TXG548" s="395"/>
      <c r="TXH548" s="396"/>
      <c r="TXI548" s="397"/>
      <c r="TXJ548" s="415"/>
      <c r="TXK548" s="393"/>
      <c r="TXL548" s="392"/>
      <c r="TXM548" s="395"/>
      <c r="TXN548" s="396"/>
      <c r="TXO548" s="397"/>
      <c r="TXP548" s="415"/>
      <c r="TXQ548" s="393"/>
      <c r="TXR548" s="392"/>
      <c r="TXS548" s="395"/>
      <c r="TXT548" s="396"/>
      <c r="TXU548" s="397"/>
      <c r="TXV548" s="415"/>
      <c r="TXW548" s="393"/>
      <c r="TXX548" s="392"/>
      <c r="TXY548" s="395"/>
      <c r="TXZ548" s="396"/>
      <c r="TYA548" s="397"/>
      <c r="TYB548" s="415"/>
      <c r="TYC548" s="393"/>
      <c r="TYD548" s="392"/>
      <c r="TYE548" s="395"/>
      <c r="TYF548" s="396"/>
      <c r="TYG548" s="397"/>
      <c r="TYH548" s="415"/>
      <c r="TYI548" s="393"/>
      <c r="TYJ548" s="392"/>
      <c r="TYK548" s="395"/>
      <c r="TYL548" s="396"/>
      <c r="TYM548" s="397"/>
      <c r="TYN548" s="415"/>
      <c r="TYO548" s="393"/>
      <c r="TYP548" s="392"/>
      <c r="TYQ548" s="395"/>
      <c r="TYR548" s="396"/>
      <c r="TYS548" s="397"/>
      <c r="TYT548" s="415"/>
      <c r="TYU548" s="393"/>
      <c r="TYV548" s="392"/>
      <c r="TYW548" s="395"/>
      <c r="TYX548" s="396"/>
      <c r="TYY548" s="397"/>
      <c r="TYZ548" s="415"/>
      <c r="TZA548" s="393"/>
      <c r="TZB548" s="392"/>
      <c r="TZC548" s="395"/>
      <c r="TZD548" s="396"/>
      <c r="TZE548" s="397"/>
      <c r="TZF548" s="415"/>
      <c r="TZG548" s="393"/>
      <c r="TZH548" s="392"/>
      <c r="TZI548" s="395"/>
      <c r="TZJ548" s="396"/>
      <c r="TZK548" s="397"/>
      <c r="TZL548" s="415"/>
      <c r="TZM548" s="393"/>
      <c r="TZN548" s="392"/>
      <c r="TZO548" s="395"/>
      <c r="TZP548" s="396"/>
      <c r="TZQ548" s="397"/>
      <c r="TZR548" s="415"/>
      <c r="TZS548" s="393"/>
      <c r="TZT548" s="392"/>
      <c r="TZU548" s="395"/>
      <c r="TZV548" s="396"/>
      <c r="TZW548" s="397"/>
      <c r="TZX548" s="415"/>
      <c r="TZY548" s="393"/>
      <c r="TZZ548" s="392"/>
      <c r="UAA548" s="395"/>
      <c r="UAB548" s="396"/>
      <c r="UAC548" s="397"/>
      <c r="UAD548" s="415"/>
      <c r="UAE548" s="393"/>
      <c r="UAF548" s="392"/>
      <c r="UAG548" s="395"/>
      <c r="UAH548" s="396"/>
      <c r="UAI548" s="397"/>
      <c r="UAJ548" s="415"/>
      <c r="UAK548" s="393"/>
      <c r="UAL548" s="392"/>
      <c r="UAM548" s="395"/>
      <c r="UAN548" s="396"/>
      <c r="UAO548" s="397"/>
      <c r="UAP548" s="415"/>
      <c r="UAQ548" s="393"/>
      <c r="UAR548" s="392"/>
      <c r="UAS548" s="395"/>
      <c r="UAT548" s="396"/>
      <c r="UAU548" s="397"/>
      <c r="UAV548" s="415"/>
      <c r="UAW548" s="393"/>
      <c r="UAX548" s="392"/>
      <c r="UAY548" s="395"/>
      <c r="UAZ548" s="396"/>
      <c r="UBA548" s="397"/>
      <c r="UBB548" s="415"/>
      <c r="UBC548" s="393"/>
      <c r="UBD548" s="392"/>
      <c r="UBE548" s="395"/>
      <c r="UBF548" s="396"/>
      <c r="UBG548" s="397"/>
      <c r="UBH548" s="415"/>
      <c r="UBI548" s="393"/>
      <c r="UBJ548" s="392"/>
      <c r="UBK548" s="395"/>
      <c r="UBL548" s="396"/>
      <c r="UBM548" s="397"/>
      <c r="UBN548" s="415"/>
      <c r="UBO548" s="393"/>
      <c r="UBP548" s="392"/>
      <c r="UBQ548" s="395"/>
      <c r="UBR548" s="396"/>
      <c r="UBS548" s="397"/>
      <c r="UBT548" s="415"/>
      <c r="UBU548" s="393"/>
      <c r="UBV548" s="392"/>
      <c r="UBW548" s="395"/>
      <c r="UBX548" s="396"/>
      <c r="UBY548" s="397"/>
      <c r="UBZ548" s="415"/>
      <c r="UCA548" s="393"/>
      <c r="UCB548" s="392"/>
      <c r="UCC548" s="395"/>
      <c r="UCD548" s="396"/>
      <c r="UCE548" s="397"/>
      <c r="UCF548" s="415"/>
      <c r="UCG548" s="393"/>
      <c r="UCH548" s="392"/>
      <c r="UCI548" s="395"/>
      <c r="UCJ548" s="396"/>
      <c r="UCK548" s="397"/>
      <c r="UCL548" s="415"/>
      <c r="UCM548" s="393"/>
      <c r="UCN548" s="392"/>
      <c r="UCO548" s="395"/>
      <c r="UCP548" s="396"/>
      <c r="UCQ548" s="397"/>
      <c r="UCR548" s="415"/>
      <c r="UCS548" s="393"/>
      <c r="UCT548" s="392"/>
      <c r="UCU548" s="395"/>
      <c r="UCV548" s="396"/>
      <c r="UCW548" s="397"/>
      <c r="UCX548" s="415"/>
      <c r="UCY548" s="393"/>
      <c r="UCZ548" s="392"/>
      <c r="UDA548" s="395"/>
      <c r="UDB548" s="396"/>
      <c r="UDC548" s="397"/>
      <c r="UDD548" s="415"/>
      <c r="UDE548" s="393"/>
      <c r="UDF548" s="392"/>
      <c r="UDG548" s="395"/>
      <c r="UDH548" s="396"/>
      <c r="UDI548" s="397"/>
      <c r="UDJ548" s="415"/>
      <c r="UDK548" s="393"/>
      <c r="UDL548" s="392"/>
      <c r="UDM548" s="395"/>
      <c r="UDN548" s="396"/>
      <c r="UDO548" s="397"/>
      <c r="UDP548" s="415"/>
      <c r="UDQ548" s="393"/>
      <c r="UDR548" s="392"/>
      <c r="UDS548" s="395"/>
      <c r="UDT548" s="396"/>
      <c r="UDU548" s="397"/>
      <c r="UDV548" s="415"/>
      <c r="UDW548" s="393"/>
      <c r="UDX548" s="392"/>
      <c r="UDY548" s="395"/>
      <c r="UDZ548" s="396"/>
      <c r="UEA548" s="397"/>
      <c r="UEB548" s="415"/>
      <c r="UEC548" s="393"/>
      <c r="UED548" s="392"/>
      <c r="UEE548" s="395"/>
      <c r="UEF548" s="396"/>
      <c r="UEG548" s="397"/>
      <c r="UEH548" s="415"/>
      <c r="UEI548" s="393"/>
      <c r="UEJ548" s="392"/>
      <c r="UEK548" s="395"/>
      <c r="UEL548" s="396"/>
      <c r="UEM548" s="397"/>
      <c r="UEN548" s="415"/>
      <c r="UEO548" s="393"/>
      <c r="UEP548" s="392"/>
      <c r="UEQ548" s="395"/>
      <c r="UER548" s="396"/>
      <c r="UES548" s="397"/>
      <c r="UET548" s="415"/>
      <c r="UEU548" s="393"/>
      <c r="UEV548" s="392"/>
      <c r="UEW548" s="395"/>
      <c r="UEX548" s="396"/>
      <c r="UEY548" s="397"/>
      <c r="UEZ548" s="415"/>
      <c r="UFA548" s="393"/>
      <c r="UFB548" s="392"/>
      <c r="UFC548" s="395"/>
      <c r="UFD548" s="396"/>
      <c r="UFE548" s="397"/>
      <c r="UFF548" s="415"/>
      <c r="UFG548" s="393"/>
      <c r="UFH548" s="392"/>
      <c r="UFI548" s="395"/>
      <c r="UFJ548" s="396"/>
      <c r="UFK548" s="397"/>
      <c r="UFL548" s="415"/>
      <c r="UFM548" s="393"/>
      <c r="UFN548" s="392"/>
      <c r="UFO548" s="395"/>
      <c r="UFP548" s="396"/>
      <c r="UFQ548" s="397"/>
      <c r="UFR548" s="415"/>
      <c r="UFS548" s="393"/>
      <c r="UFT548" s="392"/>
      <c r="UFU548" s="395"/>
      <c r="UFV548" s="396"/>
      <c r="UFW548" s="397"/>
      <c r="UFX548" s="415"/>
      <c r="UFY548" s="393"/>
      <c r="UFZ548" s="392"/>
      <c r="UGA548" s="395"/>
      <c r="UGB548" s="396"/>
      <c r="UGC548" s="397"/>
      <c r="UGD548" s="415"/>
      <c r="UGE548" s="393"/>
      <c r="UGF548" s="392"/>
      <c r="UGG548" s="395"/>
      <c r="UGH548" s="396"/>
      <c r="UGI548" s="397"/>
      <c r="UGJ548" s="415"/>
      <c r="UGK548" s="393"/>
      <c r="UGL548" s="392"/>
      <c r="UGM548" s="395"/>
      <c r="UGN548" s="396"/>
      <c r="UGO548" s="397"/>
      <c r="UGP548" s="415"/>
      <c r="UGQ548" s="393"/>
      <c r="UGR548" s="392"/>
      <c r="UGS548" s="395"/>
      <c r="UGT548" s="396"/>
      <c r="UGU548" s="397"/>
      <c r="UGV548" s="415"/>
      <c r="UGW548" s="393"/>
      <c r="UGX548" s="392"/>
      <c r="UGY548" s="395"/>
      <c r="UGZ548" s="396"/>
      <c r="UHA548" s="397"/>
      <c r="UHB548" s="415"/>
      <c r="UHC548" s="393"/>
      <c r="UHD548" s="392"/>
      <c r="UHE548" s="395"/>
      <c r="UHF548" s="396"/>
      <c r="UHG548" s="397"/>
      <c r="UHH548" s="415"/>
      <c r="UHI548" s="393"/>
      <c r="UHJ548" s="392"/>
      <c r="UHK548" s="395"/>
      <c r="UHL548" s="396"/>
      <c r="UHM548" s="397"/>
      <c r="UHN548" s="415"/>
      <c r="UHO548" s="393"/>
      <c r="UHP548" s="392"/>
      <c r="UHQ548" s="395"/>
      <c r="UHR548" s="396"/>
      <c r="UHS548" s="397"/>
      <c r="UHT548" s="415"/>
      <c r="UHU548" s="393"/>
      <c r="UHV548" s="392"/>
      <c r="UHW548" s="395"/>
      <c r="UHX548" s="396"/>
      <c r="UHY548" s="397"/>
      <c r="UHZ548" s="415"/>
      <c r="UIA548" s="393"/>
      <c r="UIB548" s="392"/>
      <c r="UIC548" s="395"/>
      <c r="UID548" s="396"/>
      <c r="UIE548" s="397"/>
      <c r="UIF548" s="415"/>
      <c r="UIG548" s="393"/>
      <c r="UIH548" s="392"/>
      <c r="UII548" s="395"/>
      <c r="UIJ548" s="396"/>
      <c r="UIK548" s="397"/>
      <c r="UIL548" s="415"/>
      <c r="UIM548" s="393"/>
      <c r="UIN548" s="392"/>
      <c r="UIO548" s="395"/>
      <c r="UIP548" s="396"/>
      <c r="UIQ548" s="397"/>
      <c r="UIR548" s="415"/>
      <c r="UIS548" s="393"/>
      <c r="UIT548" s="392"/>
      <c r="UIU548" s="395"/>
      <c r="UIV548" s="396"/>
      <c r="UIW548" s="397"/>
      <c r="UIX548" s="415"/>
      <c r="UIY548" s="393"/>
      <c r="UIZ548" s="392"/>
      <c r="UJA548" s="395"/>
      <c r="UJB548" s="396"/>
      <c r="UJC548" s="397"/>
      <c r="UJD548" s="415"/>
      <c r="UJE548" s="393"/>
      <c r="UJF548" s="392"/>
      <c r="UJG548" s="395"/>
      <c r="UJH548" s="396"/>
      <c r="UJI548" s="397"/>
      <c r="UJJ548" s="415"/>
      <c r="UJK548" s="393"/>
      <c r="UJL548" s="392"/>
      <c r="UJM548" s="395"/>
      <c r="UJN548" s="396"/>
      <c r="UJO548" s="397"/>
      <c r="UJP548" s="415"/>
      <c r="UJQ548" s="393"/>
      <c r="UJR548" s="392"/>
      <c r="UJS548" s="395"/>
      <c r="UJT548" s="396"/>
      <c r="UJU548" s="397"/>
      <c r="UJV548" s="415"/>
      <c r="UJW548" s="393"/>
      <c r="UJX548" s="392"/>
      <c r="UJY548" s="395"/>
      <c r="UJZ548" s="396"/>
      <c r="UKA548" s="397"/>
      <c r="UKB548" s="415"/>
      <c r="UKC548" s="393"/>
      <c r="UKD548" s="392"/>
      <c r="UKE548" s="395"/>
      <c r="UKF548" s="396"/>
      <c r="UKG548" s="397"/>
      <c r="UKH548" s="415"/>
      <c r="UKI548" s="393"/>
      <c r="UKJ548" s="392"/>
      <c r="UKK548" s="395"/>
      <c r="UKL548" s="396"/>
      <c r="UKM548" s="397"/>
      <c r="UKN548" s="415"/>
      <c r="UKO548" s="393"/>
      <c r="UKP548" s="392"/>
      <c r="UKQ548" s="395"/>
      <c r="UKR548" s="396"/>
      <c r="UKS548" s="397"/>
      <c r="UKT548" s="415"/>
      <c r="UKU548" s="393"/>
      <c r="UKV548" s="392"/>
      <c r="UKW548" s="395"/>
      <c r="UKX548" s="396"/>
      <c r="UKY548" s="397"/>
      <c r="UKZ548" s="415"/>
      <c r="ULA548" s="393"/>
      <c r="ULB548" s="392"/>
      <c r="ULC548" s="395"/>
      <c r="ULD548" s="396"/>
      <c r="ULE548" s="397"/>
      <c r="ULF548" s="415"/>
      <c r="ULG548" s="393"/>
      <c r="ULH548" s="392"/>
      <c r="ULI548" s="395"/>
      <c r="ULJ548" s="396"/>
      <c r="ULK548" s="397"/>
      <c r="ULL548" s="415"/>
      <c r="ULM548" s="393"/>
      <c r="ULN548" s="392"/>
      <c r="ULO548" s="395"/>
      <c r="ULP548" s="396"/>
      <c r="ULQ548" s="397"/>
      <c r="ULR548" s="415"/>
      <c r="ULS548" s="393"/>
      <c r="ULT548" s="392"/>
      <c r="ULU548" s="395"/>
      <c r="ULV548" s="396"/>
      <c r="ULW548" s="397"/>
      <c r="ULX548" s="415"/>
      <c r="ULY548" s="393"/>
      <c r="ULZ548" s="392"/>
      <c r="UMA548" s="395"/>
      <c r="UMB548" s="396"/>
      <c r="UMC548" s="397"/>
      <c r="UMD548" s="415"/>
      <c r="UME548" s="393"/>
      <c r="UMF548" s="392"/>
      <c r="UMG548" s="395"/>
      <c r="UMH548" s="396"/>
      <c r="UMI548" s="397"/>
      <c r="UMJ548" s="415"/>
      <c r="UMK548" s="393"/>
      <c r="UML548" s="392"/>
      <c r="UMM548" s="395"/>
      <c r="UMN548" s="396"/>
      <c r="UMO548" s="397"/>
      <c r="UMP548" s="415"/>
      <c r="UMQ548" s="393"/>
      <c r="UMR548" s="392"/>
      <c r="UMS548" s="395"/>
      <c r="UMT548" s="396"/>
      <c r="UMU548" s="397"/>
      <c r="UMV548" s="415"/>
      <c r="UMW548" s="393"/>
      <c r="UMX548" s="392"/>
      <c r="UMY548" s="395"/>
      <c r="UMZ548" s="396"/>
      <c r="UNA548" s="397"/>
      <c r="UNB548" s="415"/>
      <c r="UNC548" s="393"/>
      <c r="UND548" s="392"/>
      <c r="UNE548" s="395"/>
      <c r="UNF548" s="396"/>
      <c r="UNG548" s="397"/>
      <c r="UNH548" s="415"/>
      <c r="UNI548" s="393"/>
      <c r="UNJ548" s="392"/>
      <c r="UNK548" s="395"/>
      <c r="UNL548" s="396"/>
      <c r="UNM548" s="397"/>
      <c r="UNN548" s="415"/>
      <c r="UNO548" s="393"/>
      <c r="UNP548" s="392"/>
      <c r="UNQ548" s="395"/>
      <c r="UNR548" s="396"/>
      <c r="UNS548" s="397"/>
      <c r="UNT548" s="415"/>
      <c r="UNU548" s="393"/>
      <c r="UNV548" s="392"/>
      <c r="UNW548" s="395"/>
      <c r="UNX548" s="396"/>
      <c r="UNY548" s="397"/>
      <c r="UNZ548" s="415"/>
      <c r="UOA548" s="393"/>
      <c r="UOB548" s="392"/>
      <c r="UOC548" s="395"/>
      <c r="UOD548" s="396"/>
      <c r="UOE548" s="397"/>
      <c r="UOF548" s="415"/>
      <c r="UOG548" s="393"/>
      <c r="UOH548" s="392"/>
      <c r="UOI548" s="395"/>
      <c r="UOJ548" s="396"/>
      <c r="UOK548" s="397"/>
      <c r="UOL548" s="415"/>
      <c r="UOM548" s="393"/>
      <c r="UON548" s="392"/>
      <c r="UOO548" s="395"/>
      <c r="UOP548" s="396"/>
      <c r="UOQ548" s="397"/>
      <c r="UOR548" s="415"/>
      <c r="UOS548" s="393"/>
      <c r="UOT548" s="392"/>
      <c r="UOU548" s="395"/>
      <c r="UOV548" s="396"/>
      <c r="UOW548" s="397"/>
      <c r="UOX548" s="415"/>
      <c r="UOY548" s="393"/>
      <c r="UOZ548" s="392"/>
      <c r="UPA548" s="395"/>
      <c r="UPB548" s="396"/>
      <c r="UPC548" s="397"/>
      <c r="UPD548" s="415"/>
      <c r="UPE548" s="393"/>
      <c r="UPF548" s="392"/>
      <c r="UPG548" s="395"/>
      <c r="UPH548" s="396"/>
      <c r="UPI548" s="397"/>
      <c r="UPJ548" s="415"/>
      <c r="UPK548" s="393"/>
      <c r="UPL548" s="392"/>
      <c r="UPM548" s="395"/>
      <c r="UPN548" s="396"/>
      <c r="UPO548" s="397"/>
      <c r="UPP548" s="415"/>
      <c r="UPQ548" s="393"/>
      <c r="UPR548" s="392"/>
      <c r="UPS548" s="395"/>
      <c r="UPT548" s="396"/>
      <c r="UPU548" s="397"/>
      <c r="UPV548" s="415"/>
      <c r="UPW548" s="393"/>
      <c r="UPX548" s="392"/>
      <c r="UPY548" s="395"/>
      <c r="UPZ548" s="396"/>
      <c r="UQA548" s="397"/>
      <c r="UQB548" s="415"/>
      <c r="UQC548" s="393"/>
      <c r="UQD548" s="392"/>
      <c r="UQE548" s="395"/>
      <c r="UQF548" s="396"/>
      <c r="UQG548" s="397"/>
      <c r="UQH548" s="415"/>
      <c r="UQI548" s="393"/>
      <c r="UQJ548" s="392"/>
      <c r="UQK548" s="395"/>
      <c r="UQL548" s="396"/>
      <c r="UQM548" s="397"/>
      <c r="UQN548" s="415"/>
      <c r="UQO548" s="393"/>
      <c r="UQP548" s="392"/>
      <c r="UQQ548" s="395"/>
      <c r="UQR548" s="396"/>
      <c r="UQS548" s="397"/>
      <c r="UQT548" s="415"/>
      <c r="UQU548" s="393"/>
      <c r="UQV548" s="392"/>
      <c r="UQW548" s="395"/>
      <c r="UQX548" s="396"/>
      <c r="UQY548" s="397"/>
      <c r="UQZ548" s="415"/>
      <c r="URA548" s="393"/>
      <c r="URB548" s="392"/>
      <c r="URC548" s="395"/>
      <c r="URD548" s="396"/>
      <c r="URE548" s="397"/>
      <c r="URF548" s="415"/>
      <c r="URG548" s="393"/>
      <c r="URH548" s="392"/>
      <c r="URI548" s="395"/>
      <c r="URJ548" s="396"/>
      <c r="URK548" s="397"/>
      <c r="URL548" s="415"/>
      <c r="URM548" s="393"/>
      <c r="URN548" s="392"/>
      <c r="URO548" s="395"/>
      <c r="URP548" s="396"/>
      <c r="URQ548" s="397"/>
      <c r="URR548" s="415"/>
      <c r="URS548" s="393"/>
      <c r="URT548" s="392"/>
      <c r="URU548" s="395"/>
      <c r="URV548" s="396"/>
      <c r="URW548" s="397"/>
      <c r="URX548" s="415"/>
      <c r="URY548" s="393"/>
      <c r="URZ548" s="392"/>
      <c r="USA548" s="395"/>
      <c r="USB548" s="396"/>
      <c r="USC548" s="397"/>
      <c r="USD548" s="415"/>
      <c r="USE548" s="393"/>
      <c r="USF548" s="392"/>
      <c r="USG548" s="395"/>
      <c r="USH548" s="396"/>
      <c r="USI548" s="397"/>
      <c r="USJ548" s="415"/>
      <c r="USK548" s="393"/>
      <c r="USL548" s="392"/>
      <c r="USM548" s="395"/>
      <c r="USN548" s="396"/>
      <c r="USO548" s="397"/>
      <c r="USP548" s="415"/>
      <c r="USQ548" s="393"/>
      <c r="USR548" s="392"/>
      <c r="USS548" s="395"/>
      <c r="UST548" s="396"/>
      <c r="USU548" s="397"/>
      <c r="USV548" s="415"/>
      <c r="USW548" s="393"/>
      <c r="USX548" s="392"/>
      <c r="USY548" s="395"/>
      <c r="USZ548" s="396"/>
      <c r="UTA548" s="397"/>
      <c r="UTB548" s="415"/>
      <c r="UTC548" s="393"/>
      <c r="UTD548" s="392"/>
      <c r="UTE548" s="395"/>
      <c r="UTF548" s="396"/>
      <c r="UTG548" s="397"/>
      <c r="UTH548" s="415"/>
      <c r="UTI548" s="393"/>
      <c r="UTJ548" s="392"/>
      <c r="UTK548" s="395"/>
      <c r="UTL548" s="396"/>
      <c r="UTM548" s="397"/>
      <c r="UTN548" s="415"/>
      <c r="UTO548" s="393"/>
      <c r="UTP548" s="392"/>
      <c r="UTQ548" s="395"/>
      <c r="UTR548" s="396"/>
      <c r="UTS548" s="397"/>
      <c r="UTT548" s="415"/>
      <c r="UTU548" s="393"/>
      <c r="UTV548" s="392"/>
      <c r="UTW548" s="395"/>
      <c r="UTX548" s="396"/>
      <c r="UTY548" s="397"/>
      <c r="UTZ548" s="415"/>
      <c r="UUA548" s="393"/>
      <c r="UUB548" s="392"/>
      <c r="UUC548" s="395"/>
      <c r="UUD548" s="396"/>
      <c r="UUE548" s="397"/>
      <c r="UUF548" s="415"/>
      <c r="UUG548" s="393"/>
      <c r="UUH548" s="392"/>
      <c r="UUI548" s="395"/>
      <c r="UUJ548" s="396"/>
      <c r="UUK548" s="397"/>
      <c r="UUL548" s="415"/>
      <c r="UUM548" s="393"/>
      <c r="UUN548" s="392"/>
      <c r="UUO548" s="395"/>
      <c r="UUP548" s="396"/>
      <c r="UUQ548" s="397"/>
      <c r="UUR548" s="415"/>
      <c r="UUS548" s="393"/>
      <c r="UUT548" s="392"/>
      <c r="UUU548" s="395"/>
      <c r="UUV548" s="396"/>
      <c r="UUW548" s="397"/>
      <c r="UUX548" s="415"/>
      <c r="UUY548" s="393"/>
      <c r="UUZ548" s="392"/>
      <c r="UVA548" s="395"/>
      <c r="UVB548" s="396"/>
      <c r="UVC548" s="397"/>
      <c r="UVD548" s="415"/>
      <c r="UVE548" s="393"/>
      <c r="UVF548" s="392"/>
      <c r="UVG548" s="395"/>
      <c r="UVH548" s="396"/>
      <c r="UVI548" s="397"/>
      <c r="UVJ548" s="415"/>
      <c r="UVK548" s="393"/>
      <c r="UVL548" s="392"/>
      <c r="UVM548" s="395"/>
      <c r="UVN548" s="396"/>
      <c r="UVO548" s="397"/>
      <c r="UVP548" s="415"/>
      <c r="UVQ548" s="393"/>
      <c r="UVR548" s="392"/>
      <c r="UVS548" s="395"/>
      <c r="UVT548" s="396"/>
      <c r="UVU548" s="397"/>
      <c r="UVV548" s="415"/>
      <c r="UVW548" s="393"/>
      <c r="UVX548" s="392"/>
      <c r="UVY548" s="395"/>
      <c r="UVZ548" s="396"/>
      <c r="UWA548" s="397"/>
      <c r="UWB548" s="415"/>
      <c r="UWC548" s="393"/>
      <c r="UWD548" s="392"/>
      <c r="UWE548" s="395"/>
      <c r="UWF548" s="396"/>
      <c r="UWG548" s="397"/>
      <c r="UWH548" s="415"/>
      <c r="UWI548" s="393"/>
      <c r="UWJ548" s="392"/>
      <c r="UWK548" s="395"/>
      <c r="UWL548" s="396"/>
      <c r="UWM548" s="397"/>
      <c r="UWN548" s="415"/>
      <c r="UWO548" s="393"/>
      <c r="UWP548" s="392"/>
      <c r="UWQ548" s="395"/>
      <c r="UWR548" s="396"/>
      <c r="UWS548" s="397"/>
      <c r="UWT548" s="415"/>
      <c r="UWU548" s="393"/>
      <c r="UWV548" s="392"/>
      <c r="UWW548" s="395"/>
      <c r="UWX548" s="396"/>
      <c r="UWY548" s="397"/>
      <c r="UWZ548" s="415"/>
      <c r="UXA548" s="393"/>
      <c r="UXB548" s="392"/>
      <c r="UXC548" s="395"/>
      <c r="UXD548" s="396"/>
      <c r="UXE548" s="397"/>
      <c r="UXF548" s="415"/>
      <c r="UXG548" s="393"/>
      <c r="UXH548" s="392"/>
      <c r="UXI548" s="395"/>
      <c r="UXJ548" s="396"/>
      <c r="UXK548" s="397"/>
      <c r="UXL548" s="415"/>
      <c r="UXM548" s="393"/>
      <c r="UXN548" s="392"/>
      <c r="UXO548" s="395"/>
      <c r="UXP548" s="396"/>
      <c r="UXQ548" s="397"/>
      <c r="UXR548" s="415"/>
      <c r="UXS548" s="393"/>
      <c r="UXT548" s="392"/>
      <c r="UXU548" s="395"/>
      <c r="UXV548" s="396"/>
      <c r="UXW548" s="397"/>
      <c r="UXX548" s="415"/>
      <c r="UXY548" s="393"/>
      <c r="UXZ548" s="392"/>
      <c r="UYA548" s="395"/>
      <c r="UYB548" s="396"/>
      <c r="UYC548" s="397"/>
      <c r="UYD548" s="415"/>
      <c r="UYE548" s="393"/>
      <c r="UYF548" s="392"/>
      <c r="UYG548" s="395"/>
      <c r="UYH548" s="396"/>
      <c r="UYI548" s="397"/>
      <c r="UYJ548" s="415"/>
      <c r="UYK548" s="393"/>
      <c r="UYL548" s="392"/>
      <c r="UYM548" s="395"/>
      <c r="UYN548" s="396"/>
      <c r="UYO548" s="397"/>
      <c r="UYP548" s="415"/>
      <c r="UYQ548" s="393"/>
      <c r="UYR548" s="392"/>
      <c r="UYS548" s="395"/>
      <c r="UYT548" s="396"/>
      <c r="UYU548" s="397"/>
      <c r="UYV548" s="415"/>
      <c r="UYW548" s="393"/>
      <c r="UYX548" s="392"/>
      <c r="UYY548" s="395"/>
      <c r="UYZ548" s="396"/>
      <c r="UZA548" s="397"/>
      <c r="UZB548" s="415"/>
      <c r="UZC548" s="393"/>
      <c r="UZD548" s="392"/>
      <c r="UZE548" s="395"/>
      <c r="UZF548" s="396"/>
      <c r="UZG548" s="397"/>
      <c r="UZH548" s="415"/>
      <c r="UZI548" s="393"/>
      <c r="UZJ548" s="392"/>
      <c r="UZK548" s="395"/>
      <c r="UZL548" s="396"/>
      <c r="UZM548" s="397"/>
      <c r="UZN548" s="415"/>
      <c r="UZO548" s="393"/>
      <c r="UZP548" s="392"/>
      <c r="UZQ548" s="395"/>
      <c r="UZR548" s="396"/>
      <c r="UZS548" s="397"/>
      <c r="UZT548" s="415"/>
      <c r="UZU548" s="393"/>
      <c r="UZV548" s="392"/>
      <c r="UZW548" s="395"/>
      <c r="UZX548" s="396"/>
      <c r="UZY548" s="397"/>
      <c r="UZZ548" s="415"/>
      <c r="VAA548" s="393"/>
      <c r="VAB548" s="392"/>
      <c r="VAC548" s="395"/>
      <c r="VAD548" s="396"/>
      <c r="VAE548" s="397"/>
      <c r="VAF548" s="415"/>
      <c r="VAG548" s="393"/>
      <c r="VAH548" s="392"/>
      <c r="VAI548" s="395"/>
      <c r="VAJ548" s="396"/>
      <c r="VAK548" s="397"/>
      <c r="VAL548" s="415"/>
      <c r="VAM548" s="393"/>
      <c r="VAN548" s="392"/>
      <c r="VAO548" s="395"/>
      <c r="VAP548" s="396"/>
      <c r="VAQ548" s="397"/>
      <c r="VAR548" s="415"/>
      <c r="VAS548" s="393"/>
      <c r="VAT548" s="392"/>
      <c r="VAU548" s="395"/>
      <c r="VAV548" s="396"/>
      <c r="VAW548" s="397"/>
      <c r="VAX548" s="415"/>
      <c r="VAY548" s="393"/>
      <c r="VAZ548" s="392"/>
      <c r="VBA548" s="395"/>
      <c r="VBB548" s="396"/>
      <c r="VBC548" s="397"/>
      <c r="VBD548" s="415"/>
      <c r="VBE548" s="393"/>
      <c r="VBF548" s="392"/>
      <c r="VBG548" s="395"/>
      <c r="VBH548" s="396"/>
      <c r="VBI548" s="397"/>
      <c r="VBJ548" s="415"/>
      <c r="VBK548" s="393"/>
      <c r="VBL548" s="392"/>
      <c r="VBM548" s="395"/>
      <c r="VBN548" s="396"/>
      <c r="VBO548" s="397"/>
      <c r="VBP548" s="415"/>
      <c r="VBQ548" s="393"/>
      <c r="VBR548" s="392"/>
      <c r="VBS548" s="395"/>
      <c r="VBT548" s="396"/>
      <c r="VBU548" s="397"/>
      <c r="VBV548" s="415"/>
      <c r="VBW548" s="393"/>
      <c r="VBX548" s="392"/>
      <c r="VBY548" s="395"/>
      <c r="VBZ548" s="396"/>
      <c r="VCA548" s="397"/>
      <c r="VCB548" s="415"/>
      <c r="VCC548" s="393"/>
      <c r="VCD548" s="392"/>
      <c r="VCE548" s="395"/>
      <c r="VCF548" s="396"/>
      <c r="VCG548" s="397"/>
      <c r="VCH548" s="415"/>
      <c r="VCI548" s="393"/>
      <c r="VCJ548" s="392"/>
      <c r="VCK548" s="395"/>
      <c r="VCL548" s="396"/>
      <c r="VCM548" s="397"/>
      <c r="VCN548" s="415"/>
      <c r="VCO548" s="393"/>
      <c r="VCP548" s="392"/>
      <c r="VCQ548" s="395"/>
      <c r="VCR548" s="396"/>
      <c r="VCS548" s="397"/>
      <c r="VCT548" s="415"/>
      <c r="VCU548" s="393"/>
      <c r="VCV548" s="392"/>
      <c r="VCW548" s="395"/>
      <c r="VCX548" s="396"/>
      <c r="VCY548" s="397"/>
      <c r="VCZ548" s="415"/>
      <c r="VDA548" s="393"/>
      <c r="VDB548" s="392"/>
      <c r="VDC548" s="395"/>
      <c r="VDD548" s="396"/>
      <c r="VDE548" s="397"/>
      <c r="VDF548" s="415"/>
      <c r="VDG548" s="393"/>
      <c r="VDH548" s="392"/>
      <c r="VDI548" s="395"/>
      <c r="VDJ548" s="396"/>
      <c r="VDK548" s="397"/>
      <c r="VDL548" s="415"/>
      <c r="VDM548" s="393"/>
      <c r="VDN548" s="392"/>
      <c r="VDO548" s="395"/>
      <c r="VDP548" s="396"/>
      <c r="VDQ548" s="397"/>
      <c r="VDR548" s="415"/>
      <c r="VDS548" s="393"/>
      <c r="VDT548" s="392"/>
      <c r="VDU548" s="395"/>
      <c r="VDV548" s="396"/>
      <c r="VDW548" s="397"/>
      <c r="VDX548" s="415"/>
      <c r="VDY548" s="393"/>
      <c r="VDZ548" s="392"/>
      <c r="VEA548" s="395"/>
      <c r="VEB548" s="396"/>
      <c r="VEC548" s="397"/>
      <c r="VED548" s="415"/>
      <c r="VEE548" s="393"/>
      <c r="VEF548" s="392"/>
      <c r="VEG548" s="395"/>
      <c r="VEH548" s="396"/>
      <c r="VEI548" s="397"/>
      <c r="VEJ548" s="415"/>
      <c r="VEK548" s="393"/>
      <c r="VEL548" s="392"/>
      <c r="VEM548" s="395"/>
      <c r="VEN548" s="396"/>
      <c r="VEO548" s="397"/>
      <c r="VEP548" s="415"/>
      <c r="VEQ548" s="393"/>
      <c r="VER548" s="392"/>
      <c r="VES548" s="395"/>
      <c r="VET548" s="396"/>
      <c r="VEU548" s="397"/>
      <c r="VEV548" s="415"/>
      <c r="VEW548" s="393"/>
      <c r="VEX548" s="392"/>
      <c r="VEY548" s="395"/>
      <c r="VEZ548" s="396"/>
      <c r="VFA548" s="397"/>
      <c r="VFB548" s="415"/>
      <c r="VFC548" s="393"/>
      <c r="VFD548" s="392"/>
      <c r="VFE548" s="395"/>
      <c r="VFF548" s="396"/>
      <c r="VFG548" s="397"/>
      <c r="VFH548" s="415"/>
      <c r="VFI548" s="393"/>
      <c r="VFJ548" s="392"/>
      <c r="VFK548" s="395"/>
      <c r="VFL548" s="396"/>
      <c r="VFM548" s="397"/>
      <c r="VFN548" s="415"/>
      <c r="VFO548" s="393"/>
      <c r="VFP548" s="392"/>
      <c r="VFQ548" s="395"/>
      <c r="VFR548" s="396"/>
      <c r="VFS548" s="397"/>
      <c r="VFT548" s="415"/>
      <c r="VFU548" s="393"/>
      <c r="VFV548" s="392"/>
      <c r="VFW548" s="395"/>
      <c r="VFX548" s="396"/>
      <c r="VFY548" s="397"/>
      <c r="VFZ548" s="415"/>
      <c r="VGA548" s="393"/>
      <c r="VGB548" s="392"/>
      <c r="VGC548" s="395"/>
      <c r="VGD548" s="396"/>
      <c r="VGE548" s="397"/>
      <c r="VGF548" s="415"/>
      <c r="VGG548" s="393"/>
      <c r="VGH548" s="392"/>
      <c r="VGI548" s="395"/>
      <c r="VGJ548" s="396"/>
      <c r="VGK548" s="397"/>
      <c r="VGL548" s="415"/>
      <c r="VGM548" s="393"/>
      <c r="VGN548" s="392"/>
      <c r="VGO548" s="395"/>
      <c r="VGP548" s="396"/>
      <c r="VGQ548" s="397"/>
      <c r="VGR548" s="415"/>
      <c r="VGS548" s="393"/>
      <c r="VGT548" s="392"/>
      <c r="VGU548" s="395"/>
      <c r="VGV548" s="396"/>
      <c r="VGW548" s="397"/>
      <c r="VGX548" s="415"/>
      <c r="VGY548" s="393"/>
      <c r="VGZ548" s="392"/>
      <c r="VHA548" s="395"/>
      <c r="VHB548" s="396"/>
      <c r="VHC548" s="397"/>
      <c r="VHD548" s="415"/>
      <c r="VHE548" s="393"/>
      <c r="VHF548" s="392"/>
      <c r="VHG548" s="395"/>
      <c r="VHH548" s="396"/>
      <c r="VHI548" s="397"/>
      <c r="VHJ548" s="415"/>
      <c r="VHK548" s="393"/>
      <c r="VHL548" s="392"/>
      <c r="VHM548" s="395"/>
      <c r="VHN548" s="396"/>
      <c r="VHO548" s="397"/>
      <c r="VHP548" s="415"/>
      <c r="VHQ548" s="393"/>
      <c r="VHR548" s="392"/>
      <c r="VHS548" s="395"/>
      <c r="VHT548" s="396"/>
      <c r="VHU548" s="397"/>
      <c r="VHV548" s="415"/>
      <c r="VHW548" s="393"/>
      <c r="VHX548" s="392"/>
      <c r="VHY548" s="395"/>
      <c r="VHZ548" s="396"/>
      <c r="VIA548" s="397"/>
      <c r="VIB548" s="415"/>
      <c r="VIC548" s="393"/>
      <c r="VID548" s="392"/>
      <c r="VIE548" s="395"/>
      <c r="VIF548" s="396"/>
      <c r="VIG548" s="397"/>
      <c r="VIH548" s="415"/>
      <c r="VII548" s="393"/>
      <c r="VIJ548" s="392"/>
      <c r="VIK548" s="395"/>
      <c r="VIL548" s="396"/>
      <c r="VIM548" s="397"/>
      <c r="VIN548" s="415"/>
      <c r="VIO548" s="393"/>
      <c r="VIP548" s="392"/>
      <c r="VIQ548" s="395"/>
      <c r="VIR548" s="396"/>
      <c r="VIS548" s="397"/>
      <c r="VIT548" s="415"/>
      <c r="VIU548" s="393"/>
      <c r="VIV548" s="392"/>
      <c r="VIW548" s="395"/>
      <c r="VIX548" s="396"/>
      <c r="VIY548" s="397"/>
      <c r="VIZ548" s="415"/>
      <c r="VJA548" s="393"/>
      <c r="VJB548" s="392"/>
      <c r="VJC548" s="395"/>
      <c r="VJD548" s="396"/>
      <c r="VJE548" s="397"/>
      <c r="VJF548" s="415"/>
      <c r="VJG548" s="393"/>
      <c r="VJH548" s="392"/>
      <c r="VJI548" s="395"/>
      <c r="VJJ548" s="396"/>
      <c r="VJK548" s="397"/>
      <c r="VJL548" s="415"/>
      <c r="VJM548" s="393"/>
      <c r="VJN548" s="392"/>
      <c r="VJO548" s="395"/>
      <c r="VJP548" s="396"/>
      <c r="VJQ548" s="397"/>
      <c r="VJR548" s="415"/>
      <c r="VJS548" s="393"/>
      <c r="VJT548" s="392"/>
      <c r="VJU548" s="395"/>
      <c r="VJV548" s="396"/>
      <c r="VJW548" s="397"/>
      <c r="VJX548" s="415"/>
      <c r="VJY548" s="393"/>
      <c r="VJZ548" s="392"/>
      <c r="VKA548" s="395"/>
      <c r="VKB548" s="396"/>
      <c r="VKC548" s="397"/>
      <c r="VKD548" s="415"/>
      <c r="VKE548" s="393"/>
      <c r="VKF548" s="392"/>
      <c r="VKG548" s="395"/>
      <c r="VKH548" s="396"/>
      <c r="VKI548" s="397"/>
      <c r="VKJ548" s="415"/>
      <c r="VKK548" s="393"/>
      <c r="VKL548" s="392"/>
      <c r="VKM548" s="395"/>
      <c r="VKN548" s="396"/>
      <c r="VKO548" s="397"/>
      <c r="VKP548" s="415"/>
      <c r="VKQ548" s="393"/>
      <c r="VKR548" s="392"/>
      <c r="VKS548" s="395"/>
      <c r="VKT548" s="396"/>
      <c r="VKU548" s="397"/>
      <c r="VKV548" s="415"/>
      <c r="VKW548" s="393"/>
      <c r="VKX548" s="392"/>
      <c r="VKY548" s="395"/>
      <c r="VKZ548" s="396"/>
      <c r="VLA548" s="397"/>
      <c r="VLB548" s="415"/>
      <c r="VLC548" s="393"/>
      <c r="VLD548" s="392"/>
      <c r="VLE548" s="395"/>
      <c r="VLF548" s="396"/>
      <c r="VLG548" s="397"/>
      <c r="VLH548" s="415"/>
      <c r="VLI548" s="393"/>
      <c r="VLJ548" s="392"/>
      <c r="VLK548" s="395"/>
      <c r="VLL548" s="396"/>
      <c r="VLM548" s="397"/>
      <c r="VLN548" s="415"/>
      <c r="VLO548" s="393"/>
      <c r="VLP548" s="392"/>
      <c r="VLQ548" s="395"/>
      <c r="VLR548" s="396"/>
      <c r="VLS548" s="397"/>
      <c r="VLT548" s="415"/>
      <c r="VLU548" s="393"/>
      <c r="VLV548" s="392"/>
      <c r="VLW548" s="395"/>
      <c r="VLX548" s="396"/>
      <c r="VLY548" s="397"/>
      <c r="VLZ548" s="415"/>
      <c r="VMA548" s="393"/>
      <c r="VMB548" s="392"/>
      <c r="VMC548" s="395"/>
      <c r="VMD548" s="396"/>
      <c r="VME548" s="397"/>
      <c r="VMF548" s="415"/>
      <c r="VMG548" s="393"/>
      <c r="VMH548" s="392"/>
      <c r="VMI548" s="395"/>
      <c r="VMJ548" s="396"/>
      <c r="VMK548" s="397"/>
      <c r="VML548" s="415"/>
      <c r="VMM548" s="393"/>
      <c r="VMN548" s="392"/>
      <c r="VMO548" s="395"/>
      <c r="VMP548" s="396"/>
      <c r="VMQ548" s="397"/>
      <c r="VMR548" s="415"/>
      <c r="VMS548" s="393"/>
      <c r="VMT548" s="392"/>
      <c r="VMU548" s="395"/>
      <c r="VMV548" s="396"/>
      <c r="VMW548" s="397"/>
      <c r="VMX548" s="415"/>
      <c r="VMY548" s="393"/>
      <c r="VMZ548" s="392"/>
      <c r="VNA548" s="395"/>
      <c r="VNB548" s="396"/>
      <c r="VNC548" s="397"/>
      <c r="VND548" s="415"/>
      <c r="VNE548" s="393"/>
      <c r="VNF548" s="392"/>
      <c r="VNG548" s="395"/>
      <c r="VNH548" s="396"/>
      <c r="VNI548" s="397"/>
      <c r="VNJ548" s="415"/>
      <c r="VNK548" s="393"/>
      <c r="VNL548" s="392"/>
      <c r="VNM548" s="395"/>
      <c r="VNN548" s="396"/>
      <c r="VNO548" s="397"/>
      <c r="VNP548" s="415"/>
      <c r="VNQ548" s="393"/>
      <c r="VNR548" s="392"/>
      <c r="VNS548" s="395"/>
      <c r="VNT548" s="396"/>
      <c r="VNU548" s="397"/>
      <c r="VNV548" s="415"/>
      <c r="VNW548" s="393"/>
      <c r="VNX548" s="392"/>
      <c r="VNY548" s="395"/>
      <c r="VNZ548" s="396"/>
      <c r="VOA548" s="397"/>
      <c r="VOB548" s="415"/>
      <c r="VOC548" s="393"/>
      <c r="VOD548" s="392"/>
      <c r="VOE548" s="395"/>
      <c r="VOF548" s="396"/>
      <c r="VOG548" s="397"/>
      <c r="VOH548" s="415"/>
      <c r="VOI548" s="393"/>
      <c r="VOJ548" s="392"/>
      <c r="VOK548" s="395"/>
      <c r="VOL548" s="396"/>
      <c r="VOM548" s="397"/>
      <c r="VON548" s="415"/>
      <c r="VOO548" s="393"/>
      <c r="VOP548" s="392"/>
      <c r="VOQ548" s="395"/>
      <c r="VOR548" s="396"/>
      <c r="VOS548" s="397"/>
      <c r="VOT548" s="415"/>
      <c r="VOU548" s="393"/>
      <c r="VOV548" s="392"/>
      <c r="VOW548" s="395"/>
      <c r="VOX548" s="396"/>
      <c r="VOY548" s="397"/>
      <c r="VOZ548" s="415"/>
      <c r="VPA548" s="393"/>
      <c r="VPB548" s="392"/>
      <c r="VPC548" s="395"/>
      <c r="VPD548" s="396"/>
      <c r="VPE548" s="397"/>
      <c r="VPF548" s="415"/>
      <c r="VPG548" s="393"/>
      <c r="VPH548" s="392"/>
      <c r="VPI548" s="395"/>
      <c r="VPJ548" s="396"/>
      <c r="VPK548" s="397"/>
      <c r="VPL548" s="415"/>
      <c r="VPM548" s="393"/>
      <c r="VPN548" s="392"/>
      <c r="VPO548" s="395"/>
      <c r="VPP548" s="396"/>
      <c r="VPQ548" s="397"/>
      <c r="VPR548" s="415"/>
      <c r="VPS548" s="393"/>
      <c r="VPT548" s="392"/>
      <c r="VPU548" s="395"/>
      <c r="VPV548" s="396"/>
      <c r="VPW548" s="397"/>
      <c r="VPX548" s="415"/>
      <c r="VPY548" s="393"/>
      <c r="VPZ548" s="392"/>
      <c r="VQA548" s="395"/>
      <c r="VQB548" s="396"/>
      <c r="VQC548" s="397"/>
      <c r="VQD548" s="415"/>
      <c r="VQE548" s="393"/>
      <c r="VQF548" s="392"/>
      <c r="VQG548" s="395"/>
      <c r="VQH548" s="396"/>
      <c r="VQI548" s="397"/>
      <c r="VQJ548" s="415"/>
      <c r="VQK548" s="393"/>
      <c r="VQL548" s="392"/>
      <c r="VQM548" s="395"/>
      <c r="VQN548" s="396"/>
      <c r="VQO548" s="397"/>
      <c r="VQP548" s="415"/>
      <c r="VQQ548" s="393"/>
      <c r="VQR548" s="392"/>
      <c r="VQS548" s="395"/>
      <c r="VQT548" s="396"/>
      <c r="VQU548" s="397"/>
      <c r="VQV548" s="415"/>
      <c r="VQW548" s="393"/>
      <c r="VQX548" s="392"/>
      <c r="VQY548" s="395"/>
      <c r="VQZ548" s="396"/>
      <c r="VRA548" s="397"/>
      <c r="VRB548" s="415"/>
      <c r="VRC548" s="393"/>
      <c r="VRD548" s="392"/>
      <c r="VRE548" s="395"/>
      <c r="VRF548" s="396"/>
      <c r="VRG548" s="397"/>
      <c r="VRH548" s="415"/>
      <c r="VRI548" s="393"/>
      <c r="VRJ548" s="392"/>
      <c r="VRK548" s="395"/>
      <c r="VRL548" s="396"/>
      <c r="VRM548" s="397"/>
      <c r="VRN548" s="415"/>
      <c r="VRO548" s="393"/>
      <c r="VRP548" s="392"/>
      <c r="VRQ548" s="395"/>
      <c r="VRR548" s="396"/>
      <c r="VRS548" s="397"/>
      <c r="VRT548" s="415"/>
      <c r="VRU548" s="393"/>
      <c r="VRV548" s="392"/>
      <c r="VRW548" s="395"/>
      <c r="VRX548" s="396"/>
      <c r="VRY548" s="397"/>
      <c r="VRZ548" s="415"/>
      <c r="VSA548" s="393"/>
      <c r="VSB548" s="392"/>
      <c r="VSC548" s="395"/>
      <c r="VSD548" s="396"/>
      <c r="VSE548" s="397"/>
      <c r="VSF548" s="415"/>
      <c r="VSG548" s="393"/>
      <c r="VSH548" s="392"/>
      <c r="VSI548" s="395"/>
      <c r="VSJ548" s="396"/>
      <c r="VSK548" s="397"/>
      <c r="VSL548" s="415"/>
      <c r="VSM548" s="393"/>
      <c r="VSN548" s="392"/>
      <c r="VSO548" s="395"/>
      <c r="VSP548" s="396"/>
      <c r="VSQ548" s="397"/>
      <c r="VSR548" s="415"/>
      <c r="VSS548" s="393"/>
      <c r="VST548" s="392"/>
      <c r="VSU548" s="395"/>
      <c r="VSV548" s="396"/>
      <c r="VSW548" s="397"/>
      <c r="VSX548" s="415"/>
      <c r="VSY548" s="393"/>
      <c r="VSZ548" s="392"/>
      <c r="VTA548" s="395"/>
      <c r="VTB548" s="396"/>
      <c r="VTC548" s="397"/>
      <c r="VTD548" s="415"/>
      <c r="VTE548" s="393"/>
      <c r="VTF548" s="392"/>
      <c r="VTG548" s="395"/>
      <c r="VTH548" s="396"/>
      <c r="VTI548" s="397"/>
      <c r="VTJ548" s="415"/>
      <c r="VTK548" s="393"/>
      <c r="VTL548" s="392"/>
      <c r="VTM548" s="395"/>
      <c r="VTN548" s="396"/>
      <c r="VTO548" s="397"/>
      <c r="VTP548" s="415"/>
      <c r="VTQ548" s="393"/>
      <c r="VTR548" s="392"/>
      <c r="VTS548" s="395"/>
      <c r="VTT548" s="396"/>
      <c r="VTU548" s="397"/>
      <c r="VTV548" s="415"/>
      <c r="VTW548" s="393"/>
      <c r="VTX548" s="392"/>
      <c r="VTY548" s="395"/>
      <c r="VTZ548" s="396"/>
      <c r="VUA548" s="397"/>
      <c r="VUB548" s="415"/>
      <c r="VUC548" s="393"/>
      <c r="VUD548" s="392"/>
      <c r="VUE548" s="395"/>
      <c r="VUF548" s="396"/>
      <c r="VUG548" s="397"/>
      <c r="VUH548" s="415"/>
      <c r="VUI548" s="393"/>
      <c r="VUJ548" s="392"/>
      <c r="VUK548" s="395"/>
      <c r="VUL548" s="396"/>
      <c r="VUM548" s="397"/>
      <c r="VUN548" s="415"/>
      <c r="VUO548" s="393"/>
      <c r="VUP548" s="392"/>
      <c r="VUQ548" s="395"/>
      <c r="VUR548" s="396"/>
      <c r="VUS548" s="397"/>
      <c r="VUT548" s="415"/>
      <c r="VUU548" s="393"/>
      <c r="VUV548" s="392"/>
      <c r="VUW548" s="395"/>
      <c r="VUX548" s="396"/>
      <c r="VUY548" s="397"/>
      <c r="VUZ548" s="415"/>
      <c r="VVA548" s="393"/>
      <c r="VVB548" s="392"/>
      <c r="VVC548" s="395"/>
      <c r="VVD548" s="396"/>
      <c r="VVE548" s="397"/>
      <c r="VVF548" s="415"/>
      <c r="VVG548" s="393"/>
      <c r="VVH548" s="392"/>
      <c r="VVI548" s="395"/>
      <c r="VVJ548" s="396"/>
      <c r="VVK548" s="397"/>
      <c r="VVL548" s="415"/>
      <c r="VVM548" s="393"/>
      <c r="VVN548" s="392"/>
      <c r="VVO548" s="395"/>
      <c r="VVP548" s="396"/>
      <c r="VVQ548" s="397"/>
      <c r="VVR548" s="415"/>
      <c r="VVS548" s="393"/>
      <c r="VVT548" s="392"/>
      <c r="VVU548" s="395"/>
      <c r="VVV548" s="396"/>
      <c r="VVW548" s="397"/>
      <c r="VVX548" s="415"/>
      <c r="VVY548" s="393"/>
      <c r="VVZ548" s="392"/>
      <c r="VWA548" s="395"/>
      <c r="VWB548" s="396"/>
      <c r="VWC548" s="397"/>
      <c r="VWD548" s="415"/>
      <c r="VWE548" s="393"/>
      <c r="VWF548" s="392"/>
      <c r="VWG548" s="395"/>
      <c r="VWH548" s="396"/>
      <c r="VWI548" s="397"/>
      <c r="VWJ548" s="415"/>
      <c r="VWK548" s="393"/>
      <c r="VWL548" s="392"/>
      <c r="VWM548" s="395"/>
      <c r="VWN548" s="396"/>
      <c r="VWO548" s="397"/>
      <c r="VWP548" s="415"/>
      <c r="VWQ548" s="393"/>
      <c r="VWR548" s="392"/>
      <c r="VWS548" s="395"/>
      <c r="VWT548" s="396"/>
      <c r="VWU548" s="397"/>
      <c r="VWV548" s="415"/>
      <c r="VWW548" s="393"/>
      <c r="VWX548" s="392"/>
      <c r="VWY548" s="395"/>
      <c r="VWZ548" s="396"/>
      <c r="VXA548" s="397"/>
      <c r="VXB548" s="415"/>
      <c r="VXC548" s="393"/>
      <c r="VXD548" s="392"/>
      <c r="VXE548" s="395"/>
      <c r="VXF548" s="396"/>
      <c r="VXG548" s="397"/>
      <c r="VXH548" s="415"/>
      <c r="VXI548" s="393"/>
      <c r="VXJ548" s="392"/>
      <c r="VXK548" s="395"/>
      <c r="VXL548" s="396"/>
      <c r="VXM548" s="397"/>
      <c r="VXN548" s="415"/>
      <c r="VXO548" s="393"/>
      <c r="VXP548" s="392"/>
      <c r="VXQ548" s="395"/>
      <c r="VXR548" s="396"/>
      <c r="VXS548" s="397"/>
      <c r="VXT548" s="415"/>
      <c r="VXU548" s="393"/>
      <c r="VXV548" s="392"/>
      <c r="VXW548" s="395"/>
      <c r="VXX548" s="396"/>
      <c r="VXY548" s="397"/>
      <c r="VXZ548" s="415"/>
      <c r="VYA548" s="393"/>
      <c r="VYB548" s="392"/>
      <c r="VYC548" s="395"/>
      <c r="VYD548" s="396"/>
      <c r="VYE548" s="397"/>
      <c r="VYF548" s="415"/>
      <c r="VYG548" s="393"/>
      <c r="VYH548" s="392"/>
      <c r="VYI548" s="395"/>
      <c r="VYJ548" s="396"/>
      <c r="VYK548" s="397"/>
      <c r="VYL548" s="415"/>
      <c r="VYM548" s="393"/>
      <c r="VYN548" s="392"/>
      <c r="VYO548" s="395"/>
      <c r="VYP548" s="396"/>
      <c r="VYQ548" s="397"/>
      <c r="VYR548" s="415"/>
      <c r="VYS548" s="393"/>
      <c r="VYT548" s="392"/>
      <c r="VYU548" s="395"/>
      <c r="VYV548" s="396"/>
      <c r="VYW548" s="397"/>
      <c r="VYX548" s="415"/>
      <c r="VYY548" s="393"/>
      <c r="VYZ548" s="392"/>
      <c r="VZA548" s="395"/>
      <c r="VZB548" s="396"/>
      <c r="VZC548" s="397"/>
      <c r="VZD548" s="415"/>
      <c r="VZE548" s="393"/>
      <c r="VZF548" s="392"/>
      <c r="VZG548" s="395"/>
      <c r="VZH548" s="396"/>
      <c r="VZI548" s="397"/>
      <c r="VZJ548" s="415"/>
      <c r="VZK548" s="393"/>
      <c r="VZL548" s="392"/>
      <c r="VZM548" s="395"/>
      <c r="VZN548" s="396"/>
      <c r="VZO548" s="397"/>
      <c r="VZP548" s="415"/>
      <c r="VZQ548" s="393"/>
      <c r="VZR548" s="392"/>
      <c r="VZS548" s="395"/>
      <c r="VZT548" s="396"/>
      <c r="VZU548" s="397"/>
      <c r="VZV548" s="415"/>
      <c r="VZW548" s="393"/>
      <c r="VZX548" s="392"/>
      <c r="VZY548" s="395"/>
      <c r="VZZ548" s="396"/>
      <c r="WAA548" s="397"/>
      <c r="WAB548" s="415"/>
      <c r="WAC548" s="393"/>
      <c r="WAD548" s="392"/>
      <c r="WAE548" s="395"/>
      <c r="WAF548" s="396"/>
      <c r="WAG548" s="397"/>
      <c r="WAH548" s="415"/>
      <c r="WAI548" s="393"/>
      <c r="WAJ548" s="392"/>
      <c r="WAK548" s="395"/>
      <c r="WAL548" s="396"/>
      <c r="WAM548" s="397"/>
      <c r="WAN548" s="415"/>
      <c r="WAO548" s="393"/>
      <c r="WAP548" s="392"/>
      <c r="WAQ548" s="395"/>
      <c r="WAR548" s="396"/>
      <c r="WAS548" s="397"/>
      <c r="WAT548" s="415"/>
      <c r="WAU548" s="393"/>
      <c r="WAV548" s="392"/>
      <c r="WAW548" s="395"/>
      <c r="WAX548" s="396"/>
      <c r="WAY548" s="397"/>
      <c r="WAZ548" s="415"/>
      <c r="WBA548" s="393"/>
      <c r="WBB548" s="392"/>
      <c r="WBC548" s="395"/>
      <c r="WBD548" s="396"/>
      <c r="WBE548" s="397"/>
      <c r="WBF548" s="415"/>
      <c r="WBG548" s="393"/>
      <c r="WBH548" s="392"/>
      <c r="WBI548" s="395"/>
      <c r="WBJ548" s="396"/>
      <c r="WBK548" s="397"/>
      <c r="WBL548" s="415"/>
      <c r="WBM548" s="393"/>
      <c r="WBN548" s="392"/>
      <c r="WBO548" s="395"/>
      <c r="WBP548" s="396"/>
      <c r="WBQ548" s="397"/>
      <c r="WBR548" s="415"/>
      <c r="WBS548" s="393"/>
      <c r="WBT548" s="392"/>
      <c r="WBU548" s="395"/>
      <c r="WBV548" s="396"/>
      <c r="WBW548" s="397"/>
      <c r="WBX548" s="415"/>
      <c r="WBY548" s="393"/>
      <c r="WBZ548" s="392"/>
      <c r="WCA548" s="395"/>
      <c r="WCB548" s="396"/>
      <c r="WCC548" s="397"/>
      <c r="WCD548" s="415"/>
      <c r="WCE548" s="393"/>
      <c r="WCF548" s="392"/>
      <c r="WCG548" s="395"/>
      <c r="WCH548" s="396"/>
      <c r="WCI548" s="397"/>
      <c r="WCJ548" s="415"/>
      <c r="WCK548" s="393"/>
      <c r="WCL548" s="392"/>
      <c r="WCM548" s="395"/>
      <c r="WCN548" s="396"/>
      <c r="WCO548" s="397"/>
      <c r="WCP548" s="415"/>
      <c r="WCQ548" s="393"/>
      <c r="WCR548" s="392"/>
      <c r="WCS548" s="395"/>
      <c r="WCT548" s="396"/>
      <c r="WCU548" s="397"/>
      <c r="WCV548" s="415"/>
      <c r="WCW548" s="393"/>
      <c r="WCX548" s="392"/>
      <c r="WCY548" s="395"/>
      <c r="WCZ548" s="396"/>
      <c r="WDA548" s="397"/>
      <c r="WDB548" s="415"/>
      <c r="WDC548" s="393"/>
      <c r="WDD548" s="392"/>
      <c r="WDE548" s="395"/>
      <c r="WDF548" s="396"/>
      <c r="WDG548" s="397"/>
      <c r="WDH548" s="415"/>
      <c r="WDI548" s="393"/>
      <c r="WDJ548" s="392"/>
      <c r="WDK548" s="395"/>
      <c r="WDL548" s="396"/>
      <c r="WDM548" s="397"/>
      <c r="WDN548" s="415"/>
      <c r="WDO548" s="393"/>
      <c r="WDP548" s="392"/>
      <c r="WDQ548" s="395"/>
      <c r="WDR548" s="396"/>
      <c r="WDS548" s="397"/>
      <c r="WDT548" s="415"/>
      <c r="WDU548" s="393"/>
      <c r="WDV548" s="392"/>
      <c r="WDW548" s="395"/>
      <c r="WDX548" s="396"/>
      <c r="WDY548" s="397"/>
      <c r="WDZ548" s="415"/>
      <c r="WEA548" s="393"/>
      <c r="WEB548" s="392"/>
      <c r="WEC548" s="395"/>
      <c r="WED548" s="396"/>
      <c r="WEE548" s="397"/>
      <c r="WEF548" s="415"/>
      <c r="WEG548" s="393"/>
      <c r="WEH548" s="392"/>
      <c r="WEI548" s="395"/>
      <c r="WEJ548" s="396"/>
      <c r="WEK548" s="397"/>
      <c r="WEL548" s="415"/>
      <c r="WEM548" s="393"/>
      <c r="WEN548" s="392"/>
      <c r="WEO548" s="395"/>
      <c r="WEP548" s="396"/>
      <c r="WEQ548" s="397"/>
      <c r="WER548" s="415"/>
      <c r="WES548" s="393"/>
      <c r="WET548" s="392"/>
      <c r="WEU548" s="395"/>
      <c r="WEV548" s="396"/>
      <c r="WEW548" s="397"/>
      <c r="WEX548" s="415"/>
      <c r="WEY548" s="393"/>
      <c r="WEZ548" s="392"/>
      <c r="WFA548" s="395"/>
      <c r="WFB548" s="396"/>
      <c r="WFC548" s="397"/>
      <c r="WFD548" s="415"/>
      <c r="WFE548" s="393"/>
      <c r="WFF548" s="392"/>
      <c r="WFG548" s="395"/>
      <c r="WFH548" s="396"/>
      <c r="WFI548" s="397"/>
      <c r="WFJ548" s="415"/>
      <c r="WFK548" s="393"/>
      <c r="WFL548" s="392"/>
      <c r="WFM548" s="395"/>
      <c r="WFN548" s="396"/>
      <c r="WFO548" s="397"/>
      <c r="WFP548" s="415"/>
      <c r="WFQ548" s="393"/>
      <c r="WFR548" s="392"/>
      <c r="WFS548" s="395"/>
      <c r="WFT548" s="396"/>
      <c r="WFU548" s="397"/>
      <c r="WFV548" s="415"/>
      <c r="WFW548" s="393"/>
      <c r="WFX548" s="392"/>
      <c r="WFY548" s="395"/>
      <c r="WFZ548" s="396"/>
      <c r="WGA548" s="397"/>
      <c r="WGB548" s="415"/>
      <c r="WGC548" s="393"/>
      <c r="WGD548" s="392"/>
      <c r="WGE548" s="395"/>
      <c r="WGF548" s="396"/>
      <c r="WGG548" s="397"/>
      <c r="WGH548" s="415"/>
      <c r="WGI548" s="393"/>
      <c r="WGJ548" s="392"/>
      <c r="WGK548" s="395"/>
      <c r="WGL548" s="396"/>
      <c r="WGM548" s="397"/>
      <c r="WGN548" s="415"/>
      <c r="WGO548" s="393"/>
      <c r="WGP548" s="392"/>
      <c r="WGQ548" s="395"/>
      <c r="WGR548" s="396"/>
      <c r="WGS548" s="397"/>
      <c r="WGT548" s="415"/>
      <c r="WGU548" s="393"/>
      <c r="WGV548" s="392"/>
      <c r="WGW548" s="395"/>
      <c r="WGX548" s="396"/>
      <c r="WGY548" s="397"/>
      <c r="WGZ548" s="415"/>
      <c r="WHA548" s="393"/>
      <c r="WHB548" s="392"/>
      <c r="WHC548" s="395"/>
      <c r="WHD548" s="396"/>
      <c r="WHE548" s="397"/>
      <c r="WHF548" s="415"/>
      <c r="WHG548" s="393"/>
      <c r="WHH548" s="392"/>
      <c r="WHI548" s="395"/>
      <c r="WHJ548" s="396"/>
      <c r="WHK548" s="397"/>
      <c r="WHL548" s="415"/>
      <c r="WHM548" s="393"/>
      <c r="WHN548" s="392"/>
      <c r="WHO548" s="395"/>
      <c r="WHP548" s="396"/>
      <c r="WHQ548" s="397"/>
      <c r="WHR548" s="415"/>
      <c r="WHS548" s="393"/>
      <c r="WHT548" s="392"/>
      <c r="WHU548" s="395"/>
      <c r="WHV548" s="396"/>
      <c r="WHW548" s="397"/>
      <c r="WHX548" s="415"/>
      <c r="WHY548" s="393"/>
      <c r="WHZ548" s="392"/>
      <c r="WIA548" s="395"/>
      <c r="WIB548" s="396"/>
      <c r="WIC548" s="397"/>
      <c r="WID548" s="415"/>
      <c r="WIE548" s="393"/>
      <c r="WIF548" s="392"/>
      <c r="WIG548" s="395"/>
      <c r="WIH548" s="396"/>
      <c r="WII548" s="397"/>
      <c r="WIJ548" s="415"/>
      <c r="WIK548" s="393"/>
      <c r="WIL548" s="392"/>
      <c r="WIM548" s="395"/>
      <c r="WIN548" s="396"/>
      <c r="WIO548" s="397"/>
      <c r="WIP548" s="415"/>
      <c r="WIQ548" s="393"/>
      <c r="WIR548" s="392"/>
      <c r="WIS548" s="395"/>
      <c r="WIT548" s="396"/>
      <c r="WIU548" s="397"/>
      <c r="WIV548" s="415"/>
      <c r="WIW548" s="393"/>
      <c r="WIX548" s="392"/>
      <c r="WIY548" s="395"/>
      <c r="WIZ548" s="396"/>
      <c r="WJA548" s="397"/>
      <c r="WJB548" s="415"/>
      <c r="WJC548" s="393"/>
      <c r="WJD548" s="392"/>
      <c r="WJE548" s="395"/>
      <c r="WJF548" s="396"/>
      <c r="WJG548" s="397"/>
      <c r="WJH548" s="415"/>
      <c r="WJI548" s="393"/>
      <c r="WJJ548" s="392"/>
      <c r="WJK548" s="395"/>
      <c r="WJL548" s="396"/>
      <c r="WJM548" s="397"/>
      <c r="WJN548" s="415"/>
      <c r="WJO548" s="393"/>
      <c r="WJP548" s="392"/>
      <c r="WJQ548" s="395"/>
      <c r="WJR548" s="396"/>
      <c r="WJS548" s="397"/>
      <c r="WJT548" s="415"/>
      <c r="WJU548" s="393"/>
      <c r="WJV548" s="392"/>
      <c r="WJW548" s="395"/>
      <c r="WJX548" s="396"/>
      <c r="WJY548" s="397"/>
      <c r="WJZ548" s="415"/>
      <c r="WKA548" s="393"/>
      <c r="WKB548" s="392"/>
      <c r="WKC548" s="395"/>
      <c r="WKD548" s="396"/>
      <c r="WKE548" s="397"/>
      <c r="WKF548" s="415"/>
      <c r="WKG548" s="393"/>
      <c r="WKH548" s="392"/>
      <c r="WKI548" s="395"/>
      <c r="WKJ548" s="396"/>
      <c r="WKK548" s="397"/>
      <c r="WKL548" s="415"/>
      <c r="WKM548" s="393"/>
      <c r="WKN548" s="392"/>
      <c r="WKO548" s="395"/>
      <c r="WKP548" s="396"/>
      <c r="WKQ548" s="397"/>
      <c r="WKR548" s="415"/>
      <c r="WKS548" s="393"/>
      <c r="WKT548" s="392"/>
      <c r="WKU548" s="395"/>
      <c r="WKV548" s="396"/>
      <c r="WKW548" s="397"/>
      <c r="WKX548" s="415"/>
      <c r="WKY548" s="393"/>
      <c r="WKZ548" s="392"/>
      <c r="WLA548" s="395"/>
      <c r="WLB548" s="396"/>
      <c r="WLC548" s="397"/>
      <c r="WLD548" s="415"/>
      <c r="WLE548" s="393"/>
      <c r="WLF548" s="392"/>
      <c r="WLG548" s="395"/>
      <c r="WLH548" s="396"/>
      <c r="WLI548" s="397"/>
      <c r="WLJ548" s="415"/>
      <c r="WLK548" s="393"/>
      <c r="WLL548" s="392"/>
      <c r="WLM548" s="395"/>
      <c r="WLN548" s="396"/>
      <c r="WLO548" s="397"/>
      <c r="WLP548" s="415"/>
      <c r="WLQ548" s="393"/>
      <c r="WLR548" s="392"/>
      <c r="WLS548" s="395"/>
      <c r="WLT548" s="396"/>
      <c r="WLU548" s="397"/>
      <c r="WLV548" s="415"/>
      <c r="WLW548" s="393"/>
      <c r="WLX548" s="392"/>
      <c r="WLY548" s="395"/>
      <c r="WLZ548" s="396"/>
      <c r="WMA548" s="397"/>
      <c r="WMB548" s="415"/>
      <c r="WMC548" s="393"/>
      <c r="WMD548" s="392"/>
      <c r="WME548" s="395"/>
      <c r="WMF548" s="396"/>
      <c r="WMG548" s="397"/>
      <c r="WMH548" s="415"/>
      <c r="WMI548" s="393"/>
      <c r="WMJ548" s="392"/>
      <c r="WMK548" s="395"/>
      <c r="WML548" s="396"/>
      <c r="WMM548" s="397"/>
      <c r="WMN548" s="415"/>
      <c r="WMO548" s="393"/>
      <c r="WMP548" s="392"/>
      <c r="WMQ548" s="395"/>
      <c r="WMR548" s="396"/>
      <c r="WMS548" s="397"/>
      <c r="WMT548" s="415"/>
      <c r="WMU548" s="393"/>
      <c r="WMV548" s="392"/>
      <c r="WMW548" s="395"/>
      <c r="WMX548" s="396"/>
      <c r="WMY548" s="397"/>
      <c r="WMZ548" s="415"/>
      <c r="WNA548" s="393"/>
      <c r="WNB548" s="392"/>
      <c r="WNC548" s="395"/>
      <c r="WND548" s="396"/>
      <c r="WNE548" s="397"/>
      <c r="WNF548" s="415"/>
      <c r="WNG548" s="393"/>
      <c r="WNH548" s="392"/>
      <c r="WNI548" s="395"/>
      <c r="WNJ548" s="396"/>
      <c r="WNK548" s="397"/>
      <c r="WNL548" s="415"/>
      <c r="WNM548" s="393"/>
      <c r="WNN548" s="392"/>
      <c r="WNO548" s="395"/>
      <c r="WNP548" s="396"/>
      <c r="WNQ548" s="397"/>
      <c r="WNR548" s="415"/>
      <c r="WNS548" s="393"/>
      <c r="WNT548" s="392"/>
      <c r="WNU548" s="395"/>
      <c r="WNV548" s="396"/>
      <c r="WNW548" s="397"/>
      <c r="WNX548" s="415"/>
      <c r="WNY548" s="393"/>
      <c r="WNZ548" s="392"/>
      <c r="WOA548" s="395"/>
      <c r="WOB548" s="396"/>
      <c r="WOC548" s="397"/>
      <c r="WOD548" s="415"/>
      <c r="WOE548" s="393"/>
      <c r="WOF548" s="392"/>
      <c r="WOG548" s="395"/>
      <c r="WOH548" s="396"/>
      <c r="WOI548" s="397"/>
      <c r="WOJ548" s="415"/>
      <c r="WOK548" s="393"/>
      <c r="WOL548" s="392"/>
      <c r="WOM548" s="395"/>
      <c r="WON548" s="396"/>
      <c r="WOO548" s="397"/>
      <c r="WOP548" s="415"/>
      <c r="WOQ548" s="393"/>
      <c r="WOR548" s="392"/>
      <c r="WOS548" s="395"/>
      <c r="WOT548" s="396"/>
      <c r="WOU548" s="397"/>
      <c r="WOV548" s="415"/>
      <c r="WOW548" s="393"/>
      <c r="WOX548" s="392"/>
      <c r="WOY548" s="395"/>
      <c r="WOZ548" s="396"/>
      <c r="WPA548" s="397"/>
      <c r="WPB548" s="415"/>
      <c r="WPC548" s="393"/>
      <c r="WPD548" s="392"/>
      <c r="WPE548" s="395"/>
      <c r="WPF548" s="396"/>
      <c r="WPG548" s="397"/>
      <c r="WPH548" s="415"/>
      <c r="WPI548" s="393"/>
      <c r="WPJ548" s="392"/>
      <c r="WPK548" s="395"/>
      <c r="WPL548" s="396"/>
      <c r="WPM548" s="397"/>
      <c r="WPN548" s="415"/>
      <c r="WPO548" s="393"/>
      <c r="WPP548" s="392"/>
      <c r="WPQ548" s="395"/>
      <c r="WPR548" s="396"/>
      <c r="WPS548" s="397"/>
      <c r="WPT548" s="415"/>
      <c r="WPU548" s="393"/>
      <c r="WPV548" s="392"/>
      <c r="WPW548" s="395"/>
      <c r="WPX548" s="396"/>
      <c r="WPY548" s="397"/>
      <c r="WPZ548" s="415"/>
      <c r="WQA548" s="393"/>
      <c r="WQB548" s="392"/>
      <c r="WQC548" s="395"/>
      <c r="WQD548" s="396"/>
      <c r="WQE548" s="397"/>
      <c r="WQF548" s="415"/>
      <c r="WQG548" s="393"/>
      <c r="WQH548" s="392"/>
      <c r="WQI548" s="395"/>
      <c r="WQJ548" s="396"/>
      <c r="WQK548" s="397"/>
      <c r="WQL548" s="415"/>
      <c r="WQM548" s="393"/>
      <c r="WQN548" s="392"/>
      <c r="WQO548" s="395"/>
      <c r="WQP548" s="396"/>
      <c r="WQQ548" s="397"/>
      <c r="WQR548" s="415"/>
      <c r="WQS548" s="393"/>
      <c r="WQT548" s="392"/>
      <c r="WQU548" s="395"/>
      <c r="WQV548" s="396"/>
      <c r="WQW548" s="397"/>
      <c r="WQX548" s="415"/>
      <c r="WQY548" s="393"/>
      <c r="WQZ548" s="392"/>
      <c r="WRA548" s="395"/>
      <c r="WRB548" s="396"/>
      <c r="WRC548" s="397"/>
      <c r="WRD548" s="415"/>
      <c r="WRE548" s="393"/>
      <c r="WRF548" s="392"/>
      <c r="WRG548" s="395"/>
      <c r="WRH548" s="396"/>
      <c r="WRI548" s="397"/>
      <c r="WRJ548" s="415"/>
      <c r="WRK548" s="393"/>
      <c r="WRL548" s="392"/>
      <c r="WRM548" s="395"/>
      <c r="WRN548" s="396"/>
      <c r="WRO548" s="397"/>
      <c r="WRP548" s="415"/>
      <c r="WRQ548" s="393"/>
      <c r="WRR548" s="392"/>
      <c r="WRS548" s="395"/>
      <c r="WRT548" s="396"/>
      <c r="WRU548" s="397"/>
      <c r="WRV548" s="415"/>
      <c r="WRW548" s="393"/>
      <c r="WRX548" s="392"/>
      <c r="WRY548" s="395"/>
      <c r="WRZ548" s="396"/>
      <c r="WSA548" s="397"/>
      <c r="WSB548" s="415"/>
      <c r="WSC548" s="393"/>
      <c r="WSD548" s="392"/>
      <c r="WSE548" s="395"/>
      <c r="WSF548" s="396"/>
      <c r="WSG548" s="397"/>
      <c r="WSH548" s="415"/>
      <c r="WSI548" s="393"/>
      <c r="WSJ548" s="392"/>
      <c r="WSK548" s="395"/>
      <c r="WSL548" s="396"/>
      <c r="WSM548" s="397"/>
      <c r="WSN548" s="415"/>
      <c r="WSO548" s="393"/>
      <c r="WSP548" s="392"/>
      <c r="WSQ548" s="395"/>
      <c r="WSR548" s="396"/>
      <c r="WSS548" s="397"/>
      <c r="WST548" s="415"/>
      <c r="WSU548" s="393"/>
      <c r="WSV548" s="392"/>
      <c r="WSW548" s="395"/>
      <c r="WSX548" s="396"/>
      <c r="WSY548" s="397"/>
      <c r="WSZ548" s="415"/>
      <c r="WTA548" s="393"/>
      <c r="WTB548" s="392"/>
      <c r="WTC548" s="395"/>
      <c r="WTD548" s="396"/>
      <c r="WTE548" s="397"/>
      <c r="WTF548" s="415"/>
      <c r="WTG548" s="393"/>
      <c r="WTH548" s="392"/>
      <c r="WTI548" s="395"/>
      <c r="WTJ548" s="396"/>
      <c r="WTK548" s="397"/>
      <c r="WTL548" s="415"/>
      <c r="WTM548" s="393"/>
      <c r="WTN548" s="392"/>
      <c r="WTO548" s="395"/>
      <c r="WTP548" s="396"/>
      <c r="WTQ548" s="397"/>
      <c r="WTR548" s="415"/>
      <c r="WTS548" s="393"/>
      <c r="WTT548" s="392"/>
      <c r="WTU548" s="395"/>
      <c r="WTV548" s="396"/>
      <c r="WTW548" s="397"/>
      <c r="WTX548" s="415"/>
      <c r="WTY548" s="393"/>
      <c r="WTZ548" s="392"/>
      <c r="WUA548" s="395"/>
      <c r="WUB548" s="396"/>
      <c r="WUC548" s="397"/>
      <c r="WUD548" s="415"/>
      <c r="WUE548" s="393"/>
      <c r="WUF548" s="392"/>
      <c r="WUG548" s="395"/>
      <c r="WUH548" s="396"/>
      <c r="WUI548" s="397"/>
      <c r="WUJ548" s="415"/>
      <c r="WUK548" s="393"/>
      <c r="WUL548" s="392"/>
      <c r="WUM548" s="395"/>
      <c r="WUN548" s="396"/>
      <c r="WUO548" s="397"/>
      <c r="WUP548" s="415"/>
      <c r="WUQ548" s="393"/>
      <c r="WUR548" s="392"/>
      <c r="WUS548" s="395"/>
      <c r="WUT548" s="396"/>
      <c r="WUU548" s="397"/>
      <c r="WUV548" s="415"/>
      <c r="WUW548" s="393"/>
      <c r="WUX548" s="392"/>
      <c r="WUY548" s="395"/>
      <c r="WUZ548" s="396"/>
      <c r="WVA548" s="397"/>
      <c r="WVB548" s="415"/>
      <c r="WVC548" s="393"/>
      <c r="WVD548" s="392"/>
      <c r="WVE548" s="395"/>
      <c r="WVF548" s="396"/>
      <c r="WVG548" s="397"/>
      <c r="WVH548" s="415"/>
      <c r="WVI548" s="393"/>
      <c r="WVJ548" s="392"/>
      <c r="WVK548" s="395"/>
      <c r="WVL548" s="396"/>
      <c r="WVM548" s="397"/>
      <c r="WVN548" s="415"/>
      <c r="WVO548" s="393"/>
      <c r="WVP548" s="392"/>
      <c r="WVQ548" s="395"/>
      <c r="WVR548" s="396"/>
      <c r="WVS548" s="397"/>
      <c r="WVT548" s="415"/>
      <c r="WVU548" s="393"/>
      <c r="WVV548" s="392"/>
      <c r="WVW548" s="395"/>
      <c r="WVX548" s="396"/>
      <c r="WVY548" s="397"/>
      <c r="WVZ548" s="415"/>
      <c r="WWA548" s="393"/>
      <c r="WWB548" s="392"/>
      <c r="WWC548" s="395"/>
      <c r="WWD548" s="396"/>
      <c r="WWE548" s="397"/>
      <c r="WWF548" s="415"/>
      <c r="WWG548" s="393"/>
      <c r="WWH548" s="392"/>
      <c r="WWI548" s="395"/>
      <c r="WWJ548" s="396"/>
      <c r="WWK548" s="397"/>
      <c r="WWL548" s="415"/>
      <c r="WWM548" s="393"/>
      <c r="WWN548" s="392"/>
      <c r="WWO548" s="395"/>
      <c r="WWP548" s="396"/>
      <c r="WWQ548" s="397"/>
      <c r="WWR548" s="415"/>
      <c r="WWS548" s="393"/>
      <c r="WWT548" s="392"/>
      <c r="WWU548" s="395"/>
      <c r="WWV548" s="396"/>
      <c r="WWW548" s="397"/>
      <c r="WWX548" s="415"/>
      <c r="WWY548" s="393"/>
      <c r="WWZ548" s="392"/>
      <c r="WXA548" s="395"/>
      <c r="WXB548" s="396"/>
      <c r="WXC548" s="397"/>
      <c r="WXD548" s="415"/>
      <c r="WXE548" s="393"/>
      <c r="WXF548" s="392"/>
      <c r="WXG548" s="395"/>
      <c r="WXH548" s="396"/>
      <c r="WXI548" s="397"/>
      <c r="WXJ548" s="415"/>
      <c r="WXK548" s="393"/>
      <c r="WXL548" s="392"/>
      <c r="WXM548" s="395"/>
      <c r="WXN548" s="396"/>
      <c r="WXO548" s="397"/>
      <c r="WXP548" s="415"/>
      <c r="WXQ548" s="393"/>
      <c r="WXR548" s="392"/>
      <c r="WXS548" s="395"/>
      <c r="WXT548" s="396"/>
      <c r="WXU548" s="397"/>
      <c r="WXV548" s="415"/>
      <c r="WXW548" s="393"/>
      <c r="WXX548" s="392"/>
      <c r="WXY548" s="395"/>
      <c r="WXZ548" s="396"/>
      <c r="WYA548" s="397"/>
      <c r="WYB548" s="415"/>
      <c r="WYC548" s="393"/>
      <c r="WYD548" s="392"/>
      <c r="WYE548" s="395"/>
      <c r="WYF548" s="396"/>
      <c r="WYG548" s="397"/>
      <c r="WYH548" s="415"/>
      <c r="WYI548" s="393"/>
      <c r="WYJ548" s="392"/>
      <c r="WYK548" s="395"/>
      <c r="WYL548" s="396"/>
      <c r="WYM548" s="397"/>
      <c r="WYN548" s="415"/>
      <c r="WYO548" s="393"/>
      <c r="WYP548" s="392"/>
      <c r="WYQ548" s="395"/>
      <c r="WYR548" s="396"/>
      <c r="WYS548" s="397"/>
      <c r="WYT548" s="415"/>
      <c r="WYU548" s="393"/>
      <c r="WYV548" s="392"/>
      <c r="WYW548" s="395"/>
      <c r="WYX548" s="396"/>
      <c r="WYY548" s="397"/>
      <c r="WYZ548" s="415"/>
      <c r="WZA548" s="393"/>
      <c r="WZB548" s="392"/>
      <c r="WZC548" s="395"/>
      <c r="WZD548" s="396"/>
      <c r="WZE548" s="397"/>
      <c r="WZF548" s="415"/>
      <c r="WZG548" s="393"/>
      <c r="WZH548" s="392"/>
      <c r="WZI548" s="395"/>
      <c r="WZJ548" s="396"/>
      <c r="WZK548" s="397"/>
      <c r="WZL548" s="415"/>
      <c r="WZM548" s="393"/>
      <c r="WZN548" s="392"/>
      <c r="WZO548" s="395"/>
      <c r="WZP548" s="396"/>
      <c r="WZQ548" s="397"/>
      <c r="WZR548" s="415"/>
      <c r="WZS548" s="393"/>
      <c r="WZT548" s="392"/>
      <c r="WZU548" s="395"/>
      <c r="WZV548" s="396"/>
      <c r="WZW548" s="397"/>
      <c r="WZX548" s="415"/>
      <c r="WZY548" s="393"/>
      <c r="WZZ548" s="392"/>
      <c r="XAA548" s="395"/>
      <c r="XAB548" s="396"/>
      <c r="XAC548" s="397"/>
      <c r="XAD548" s="415"/>
      <c r="XAE548" s="393"/>
      <c r="XAF548" s="392"/>
      <c r="XAG548" s="395"/>
      <c r="XAH548" s="396"/>
      <c r="XAI548" s="397"/>
      <c r="XAJ548" s="415"/>
      <c r="XAK548" s="393"/>
      <c r="XAL548" s="392"/>
      <c r="XAM548" s="395"/>
      <c r="XAN548" s="396"/>
      <c r="XAO548" s="397"/>
      <c r="XAP548" s="415"/>
      <c r="XAQ548" s="393"/>
      <c r="XAR548" s="392"/>
      <c r="XAS548" s="395"/>
      <c r="XAT548" s="396"/>
      <c r="XAU548" s="397"/>
      <c r="XAV548" s="415"/>
      <c r="XAW548" s="393"/>
      <c r="XAX548" s="392"/>
      <c r="XAY548" s="395"/>
      <c r="XAZ548" s="396"/>
      <c r="XBA548" s="397"/>
      <c r="XBB548" s="415"/>
      <c r="XBC548" s="393"/>
      <c r="XBD548" s="392"/>
      <c r="XBE548" s="395"/>
      <c r="XBF548" s="396"/>
      <c r="XBG548" s="397"/>
      <c r="XBH548" s="415"/>
      <c r="XBI548" s="393"/>
      <c r="XBJ548" s="392"/>
      <c r="XBK548" s="395"/>
      <c r="XBL548" s="396"/>
      <c r="XBM548" s="397"/>
      <c r="XBN548" s="415"/>
      <c r="XBO548" s="393"/>
      <c r="XBP548" s="392"/>
      <c r="XBQ548" s="395"/>
      <c r="XBR548" s="396"/>
      <c r="XBS548" s="397"/>
      <c r="XBT548" s="415"/>
      <c r="XBU548" s="393"/>
      <c r="XBV548" s="392"/>
      <c r="XBW548" s="395"/>
      <c r="XBX548" s="396"/>
      <c r="XBY548" s="397"/>
      <c r="XBZ548" s="415"/>
      <c r="XCA548" s="393"/>
      <c r="XCB548" s="392"/>
      <c r="XCC548" s="395"/>
      <c r="XCD548" s="396"/>
      <c r="XCE548" s="397"/>
      <c r="XCF548" s="415"/>
      <c r="XCG548" s="393"/>
      <c r="XCH548" s="392"/>
      <c r="XCI548" s="395"/>
      <c r="XCJ548" s="396"/>
      <c r="XCK548" s="397"/>
      <c r="XCL548" s="415"/>
      <c r="XCM548" s="393"/>
      <c r="XCN548" s="392"/>
      <c r="XCO548" s="395"/>
      <c r="XCP548" s="396"/>
      <c r="XCQ548" s="397"/>
      <c r="XCR548" s="415"/>
      <c r="XCS548" s="393"/>
      <c r="XCT548" s="392"/>
      <c r="XCU548" s="395"/>
      <c r="XCV548" s="396"/>
      <c r="XCW548" s="397"/>
      <c r="XCX548" s="415"/>
      <c r="XCY548" s="393"/>
      <c r="XCZ548" s="392"/>
      <c r="XDA548" s="395"/>
      <c r="XDB548" s="396"/>
      <c r="XDC548" s="397"/>
      <c r="XDD548" s="415"/>
      <c r="XDE548" s="393"/>
      <c r="XDF548" s="392"/>
      <c r="XDG548" s="395"/>
      <c r="XDH548" s="396"/>
      <c r="XDI548" s="397"/>
      <c r="XDJ548" s="415"/>
      <c r="XDK548" s="393"/>
      <c r="XDL548" s="392"/>
      <c r="XDM548" s="395"/>
      <c r="XDN548" s="396"/>
      <c r="XDO548" s="397"/>
      <c r="XDP548" s="415"/>
      <c r="XDQ548" s="393"/>
      <c r="XDR548" s="392"/>
      <c r="XDS548" s="395"/>
      <c r="XDT548" s="396"/>
      <c r="XDU548" s="397"/>
      <c r="XDV548" s="415"/>
      <c r="XDW548" s="393"/>
      <c r="XDX548" s="392"/>
      <c r="XDY548" s="395"/>
      <c r="XDZ548" s="396"/>
      <c r="XEA548" s="397"/>
      <c r="XEB548" s="415"/>
      <c r="XEC548" s="393"/>
      <c r="XED548" s="392"/>
      <c r="XEE548" s="395"/>
      <c r="XEF548" s="396"/>
      <c r="XEG548" s="397"/>
      <c r="XEH548" s="415"/>
      <c r="XEI548" s="393"/>
      <c r="XEJ548" s="392"/>
      <c r="XEK548" s="395"/>
      <c r="XEL548" s="396"/>
      <c r="XEM548" s="397"/>
      <c r="XEN548" s="415"/>
      <c r="XEO548" s="393"/>
      <c r="XEP548" s="392"/>
      <c r="XEQ548" s="395"/>
      <c r="XER548" s="396"/>
      <c r="XES548" s="397"/>
      <c r="XET548" s="415"/>
      <c r="XEU548" s="393"/>
      <c r="XEV548" s="392"/>
      <c r="XEW548" s="395"/>
      <c r="XEX548" s="396"/>
      <c r="XEY548" s="397"/>
      <c r="XEZ548" s="415"/>
      <c r="XFA548" s="393"/>
      <c r="XFB548" s="392"/>
      <c r="XFC548" s="395"/>
      <c r="XFD548" s="396"/>
    </row>
    <row r="549" spans="1:16384" ht="15" customHeight="1" x14ac:dyDescent="0.25">
      <c r="A549" s="359"/>
      <c r="B549" s="349"/>
      <c r="C549" s="349"/>
      <c r="D549" s="349"/>
      <c r="E549" s="609" t="s">
        <v>335</v>
      </c>
      <c r="F549" s="745" t="s">
        <v>319</v>
      </c>
      <c r="G549" s="745"/>
      <c r="H549" s="745"/>
      <c r="I549" s="745"/>
      <c r="J549" s="746"/>
      <c r="K549" s="517" t="s">
        <v>2</v>
      </c>
      <c r="L549" s="493">
        <v>4</v>
      </c>
      <c r="M549" s="391">
        <v>1</v>
      </c>
      <c r="N549" s="368">
        <f t="shared" ref="N549:N550" si="47">+L549*M549</f>
        <v>4</v>
      </c>
      <c r="O549" s="368">
        <v>1</v>
      </c>
      <c r="P549" s="421">
        <f t="shared" ref="P549:P550" si="48">+L549*O549</f>
        <v>4</v>
      </c>
      <c r="Q549" s="422"/>
      <c r="R549" s="349"/>
      <c r="S549" s="739"/>
      <c r="T549" s="383"/>
      <c r="U549" s="383"/>
      <c r="V549" s="383"/>
      <c r="W549" s="383"/>
      <c r="X549" s="383"/>
      <c r="Y549" s="383"/>
      <c r="Z549" s="383"/>
      <c r="AA549" s="383"/>
      <c r="AB549" s="383"/>
      <c r="AC549" s="383"/>
      <c r="AD549" s="383"/>
      <c r="AE549" s="383"/>
      <c r="AF549" s="383"/>
      <c r="AG549" s="383"/>
      <c r="AH549" s="383"/>
      <c r="AI549" s="383"/>
      <c r="AJ549" s="383"/>
      <c r="AK549" s="383"/>
      <c r="AL549" s="383"/>
      <c r="AM549" s="383"/>
      <c r="AN549" s="383"/>
      <c r="AO549" s="383"/>
      <c r="AP549" s="383"/>
      <c r="AQ549" s="383"/>
      <c r="AR549" s="383"/>
      <c r="AS549" s="383"/>
      <c r="CJ549" s="383"/>
      <c r="CK549" s="383"/>
      <c r="CL549" s="383"/>
      <c r="CM549" s="383"/>
      <c r="CN549" s="383"/>
      <c r="CO549" s="383"/>
      <c r="CP549" s="383"/>
      <c r="CQ549" s="383"/>
      <c r="CR549" s="383"/>
      <c r="CS549" s="383"/>
      <c r="CT549" s="383"/>
      <c r="CU549" s="383"/>
      <c r="CV549" s="383"/>
      <c r="CW549" s="383"/>
      <c r="CX549" s="383"/>
      <c r="CY549" s="383"/>
      <c r="CZ549" s="383"/>
      <c r="DA549" s="383"/>
      <c r="DB549" s="383"/>
      <c r="DC549" s="383"/>
      <c r="DD549" s="383"/>
      <c r="DE549" s="383"/>
      <c r="DF549" s="383"/>
      <c r="DG549" s="383"/>
      <c r="DH549" s="383"/>
      <c r="DI549" s="383"/>
      <c r="DJ549" s="383"/>
      <c r="DK549" s="383"/>
      <c r="DL549" s="383"/>
      <c r="DM549" s="383"/>
      <c r="DN549" s="383"/>
      <c r="DO549" s="383"/>
      <c r="DP549" s="383"/>
      <c r="DQ549" s="383"/>
      <c r="DR549" s="383"/>
      <c r="DS549" s="383"/>
      <c r="DT549" s="383"/>
      <c r="DU549" s="383"/>
      <c r="DV549" s="383"/>
      <c r="DW549" s="383"/>
      <c r="DX549" s="383"/>
      <c r="DY549" s="383"/>
      <c r="DZ549" s="383"/>
      <c r="EA549" s="383"/>
      <c r="EB549" s="383"/>
      <c r="EC549" s="383"/>
      <c r="ED549" s="383"/>
      <c r="EE549" s="383"/>
      <c r="EF549" s="383"/>
      <c r="EG549" s="383"/>
      <c r="EH549" s="383"/>
      <c r="EI549" s="383"/>
      <c r="EJ549" s="383"/>
      <c r="EK549" s="383"/>
      <c r="EL549" s="383"/>
      <c r="EM549" s="383"/>
      <c r="EN549" s="383"/>
      <c r="EO549" s="383"/>
      <c r="EP549" s="383"/>
      <c r="EQ549" s="383"/>
      <c r="ER549" s="383"/>
      <c r="ES549" s="383"/>
      <c r="ET549" s="383"/>
      <c r="EU549" s="383"/>
      <c r="EV549" s="383"/>
      <c r="EW549" s="383"/>
      <c r="EX549" s="383"/>
      <c r="EY549" s="383"/>
      <c r="EZ549" s="383"/>
      <c r="FA549" s="383"/>
      <c r="FB549" s="383"/>
      <c r="FC549" s="383"/>
      <c r="FD549" s="383"/>
      <c r="FE549" s="383"/>
      <c r="FF549" s="383"/>
      <c r="FG549" s="383"/>
      <c r="FH549" s="383"/>
      <c r="FI549" s="383"/>
      <c r="FJ549" s="383"/>
      <c r="FK549" s="383"/>
      <c r="FL549" s="383"/>
      <c r="FM549" s="383"/>
      <c r="FN549" s="383"/>
      <c r="FO549" s="383"/>
      <c r="FP549" s="383"/>
      <c r="FQ549" s="383"/>
      <c r="FR549" s="383"/>
      <c r="FS549" s="383"/>
      <c r="FT549" s="383"/>
      <c r="FU549" s="383"/>
      <c r="FV549" s="383"/>
      <c r="FW549" s="383"/>
      <c r="FX549" s="383"/>
      <c r="FY549" s="383"/>
      <c r="FZ549" s="383"/>
      <c r="GA549" s="383"/>
      <c r="GB549" s="383"/>
      <c r="GC549" s="383"/>
      <c r="GD549" s="383"/>
      <c r="GE549" s="383"/>
      <c r="GF549" s="383"/>
      <c r="GG549" s="383"/>
      <c r="GH549" s="383"/>
      <c r="GI549" s="383"/>
      <c r="GJ549" s="383"/>
      <c r="GK549" s="383"/>
      <c r="GL549" s="383"/>
      <c r="GM549" s="383"/>
      <c r="GN549" s="383"/>
      <c r="GO549" s="383"/>
      <c r="GP549" s="383"/>
      <c r="GQ549" s="383"/>
      <c r="GR549" s="383"/>
      <c r="GS549" s="383"/>
      <c r="GT549" s="383"/>
      <c r="GU549" s="383"/>
      <c r="GV549" s="383"/>
      <c r="GW549" s="383"/>
      <c r="GX549" s="383"/>
      <c r="GY549" s="383"/>
      <c r="GZ549" s="383"/>
      <c r="HA549" s="383"/>
      <c r="HB549" s="383"/>
      <c r="HC549" s="383"/>
      <c r="HD549" s="383"/>
      <c r="HE549" s="383"/>
      <c r="HF549" s="383"/>
      <c r="HG549" s="383"/>
      <c r="HH549" s="383"/>
      <c r="HI549" s="383"/>
      <c r="HJ549" s="383"/>
      <c r="HK549" s="383"/>
      <c r="HL549" s="383"/>
      <c r="HM549" s="383"/>
      <c r="HN549" s="383"/>
      <c r="HO549" s="383"/>
      <c r="HP549" s="383"/>
      <c r="HQ549" s="383"/>
      <c r="HR549" s="383"/>
      <c r="HS549" s="383"/>
      <c r="HT549" s="383"/>
      <c r="HU549" s="383"/>
      <c r="HV549" s="383"/>
      <c r="HW549" s="383"/>
      <c r="HX549" s="383"/>
      <c r="HY549" s="383"/>
      <c r="HZ549" s="383"/>
      <c r="IA549" s="383"/>
      <c r="IB549" s="383"/>
      <c r="IC549" s="383"/>
      <c r="ID549" s="383"/>
      <c r="IE549" s="383"/>
      <c r="IF549" s="383"/>
      <c r="IG549" s="383"/>
      <c r="IH549" s="383"/>
      <c r="II549" s="383"/>
      <c r="IJ549" s="383"/>
      <c r="IK549" s="383"/>
      <c r="IL549" s="383"/>
      <c r="IM549" s="383"/>
      <c r="IN549" s="383"/>
      <c r="IO549" s="383"/>
      <c r="IP549" s="383"/>
      <c r="IQ549" s="383"/>
      <c r="IR549" s="383"/>
      <c r="IS549" s="383"/>
      <c r="IT549" s="383"/>
      <c r="IU549" s="383"/>
      <c r="IV549" s="383"/>
      <c r="IW549" s="383"/>
      <c r="IX549" s="383"/>
      <c r="IY549" s="383"/>
      <c r="IZ549" s="383"/>
      <c r="JA549" s="383"/>
      <c r="JB549" s="383"/>
      <c r="JC549" s="383"/>
      <c r="JD549" s="383"/>
      <c r="JE549" s="383"/>
      <c r="JF549" s="383"/>
      <c r="JG549" s="383"/>
      <c r="JH549" s="383"/>
      <c r="JI549" s="383"/>
      <c r="JJ549" s="383"/>
      <c r="JK549" s="383"/>
      <c r="JL549" s="383"/>
      <c r="JM549" s="383"/>
      <c r="JN549" s="383"/>
      <c r="JO549" s="383"/>
      <c r="JP549" s="383"/>
      <c r="JQ549" s="383"/>
      <c r="JR549" s="383"/>
      <c r="JS549" s="383"/>
      <c r="JT549" s="383"/>
      <c r="JU549" s="383"/>
      <c r="JV549" s="383"/>
      <c r="JW549" s="383"/>
      <c r="JX549" s="383"/>
      <c r="JY549" s="383"/>
      <c r="JZ549" s="383"/>
      <c r="KA549" s="383"/>
      <c r="KB549" s="383"/>
      <c r="KC549" s="383"/>
      <c r="KD549" s="383"/>
      <c r="KE549" s="383"/>
      <c r="KF549" s="383"/>
      <c r="KG549" s="383"/>
      <c r="KH549" s="383"/>
      <c r="KI549" s="383"/>
      <c r="KJ549" s="383"/>
      <c r="KK549" s="383"/>
      <c r="KL549" s="383"/>
      <c r="KM549" s="383"/>
      <c r="KN549" s="383"/>
      <c r="KO549" s="383"/>
      <c r="KP549" s="383"/>
      <c r="KQ549" s="383"/>
      <c r="KR549" s="383"/>
      <c r="KS549" s="383"/>
      <c r="KT549" s="383"/>
      <c r="KU549" s="383"/>
    </row>
    <row r="550" spans="1:16384" x14ac:dyDescent="0.25">
      <c r="A550" s="359"/>
      <c r="B550" s="349"/>
      <c r="C550" s="349"/>
      <c r="D550" s="349"/>
      <c r="E550" s="608" t="s">
        <v>336</v>
      </c>
      <c r="F550" s="735" t="s">
        <v>138</v>
      </c>
      <c r="G550" s="735"/>
      <c r="H550" s="735"/>
      <c r="I550" s="735"/>
      <c r="J550" s="736"/>
      <c r="K550" s="517" t="s">
        <v>2</v>
      </c>
      <c r="L550" s="493">
        <v>3</v>
      </c>
      <c r="M550" s="391">
        <v>1</v>
      </c>
      <c r="N550" s="368">
        <f t="shared" si="47"/>
        <v>3</v>
      </c>
      <c r="O550" s="368">
        <v>1</v>
      </c>
      <c r="P550" s="421">
        <f t="shared" si="48"/>
        <v>3</v>
      </c>
      <c r="Q550" s="741" t="s">
        <v>216</v>
      </c>
      <c r="R550" s="742"/>
      <c r="S550" s="739"/>
      <c r="T550" s="383"/>
      <c r="U550" s="383"/>
      <c r="V550" s="383"/>
      <c r="W550" s="383"/>
      <c r="X550" s="383"/>
      <c r="Y550" s="383"/>
      <c r="Z550" s="383"/>
      <c r="AA550" s="383"/>
      <c r="AB550" s="383"/>
      <c r="AC550" s="383"/>
      <c r="AD550" s="383"/>
      <c r="AE550" s="383"/>
      <c r="AF550" s="383"/>
      <c r="AG550" s="383"/>
      <c r="AH550" s="383"/>
      <c r="AI550" s="383"/>
      <c r="AJ550" s="383"/>
      <c r="AK550" s="383"/>
      <c r="AL550" s="383"/>
      <c r="AM550" s="383"/>
      <c r="AN550" s="383"/>
      <c r="AO550" s="383"/>
      <c r="AP550" s="383"/>
      <c r="AQ550" s="383"/>
      <c r="AR550" s="383"/>
      <c r="AS550" s="383"/>
      <c r="CJ550" s="383"/>
      <c r="CK550" s="383"/>
      <c r="CL550" s="383"/>
      <c r="CM550" s="383"/>
      <c r="CN550" s="383"/>
      <c r="CO550" s="383"/>
      <c r="CP550" s="383"/>
      <c r="CQ550" s="383"/>
      <c r="CR550" s="383"/>
      <c r="CS550" s="383"/>
      <c r="CT550" s="383"/>
      <c r="CU550" s="383"/>
      <c r="CV550" s="383"/>
      <c r="CW550" s="383"/>
      <c r="CX550" s="383"/>
      <c r="CY550" s="383"/>
      <c r="CZ550" s="383"/>
      <c r="DA550" s="383"/>
      <c r="DB550" s="383"/>
      <c r="DC550" s="383"/>
      <c r="DD550" s="383"/>
      <c r="DE550" s="383"/>
      <c r="DF550" s="383"/>
      <c r="DG550" s="383"/>
      <c r="DH550" s="383"/>
      <c r="DI550" s="383"/>
      <c r="DJ550" s="383"/>
      <c r="DK550" s="383"/>
      <c r="DL550" s="383"/>
      <c r="DM550" s="383"/>
      <c r="DN550" s="383"/>
      <c r="DO550" s="383"/>
      <c r="DP550" s="383"/>
      <c r="DQ550" s="383"/>
      <c r="DR550" s="383"/>
      <c r="DS550" s="383"/>
      <c r="DT550" s="383"/>
      <c r="DU550" s="383"/>
      <c r="DV550" s="383"/>
      <c r="DW550" s="383"/>
      <c r="DX550" s="383"/>
      <c r="DY550" s="383"/>
      <c r="DZ550" s="383"/>
      <c r="EA550" s="383"/>
      <c r="EB550" s="383"/>
      <c r="EC550" s="383"/>
      <c r="ED550" s="383"/>
      <c r="EE550" s="383"/>
      <c r="EF550" s="383"/>
      <c r="EG550" s="383"/>
      <c r="EH550" s="383"/>
      <c r="EI550" s="383"/>
      <c r="EJ550" s="383"/>
      <c r="EK550" s="383"/>
      <c r="EL550" s="383"/>
      <c r="EM550" s="383"/>
      <c r="EN550" s="383"/>
      <c r="EO550" s="383"/>
      <c r="EP550" s="383"/>
      <c r="EQ550" s="383"/>
      <c r="ER550" s="383"/>
      <c r="ES550" s="383"/>
      <c r="ET550" s="383"/>
      <c r="EU550" s="383"/>
      <c r="EV550" s="383"/>
      <c r="EW550" s="383"/>
      <c r="EX550" s="383"/>
      <c r="EY550" s="383"/>
      <c r="EZ550" s="383"/>
      <c r="FA550" s="383"/>
      <c r="FB550" s="383"/>
      <c r="FC550" s="383"/>
      <c r="FD550" s="383"/>
      <c r="FE550" s="383"/>
      <c r="FF550" s="383"/>
      <c r="FG550" s="383"/>
      <c r="FH550" s="383"/>
      <c r="FI550" s="383"/>
      <c r="FJ550" s="383"/>
      <c r="FK550" s="383"/>
      <c r="FL550" s="383"/>
      <c r="FM550" s="383"/>
      <c r="FN550" s="383"/>
      <c r="FO550" s="383"/>
      <c r="FP550" s="383"/>
      <c r="FQ550" s="383"/>
      <c r="FR550" s="383"/>
      <c r="FS550" s="383"/>
      <c r="FT550" s="383"/>
      <c r="FU550" s="383"/>
      <c r="FV550" s="383"/>
      <c r="FW550" s="383"/>
      <c r="FX550" s="383"/>
      <c r="FY550" s="383"/>
      <c r="FZ550" s="383"/>
      <c r="GA550" s="383"/>
      <c r="GB550" s="383"/>
      <c r="GC550" s="383"/>
      <c r="GD550" s="383"/>
      <c r="GE550" s="383"/>
      <c r="GF550" s="383"/>
      <c r="GG550" s="383"/>
      <c r="GH550" s="383"/>
      <c r="GI550" s="383"/>
      <c r="GJ550" s="383"/>
      <c r="GK550" s="383"/>
      <c r="GL550" s="383"/>
      <c r="GM550" s="383"/>
      <c r="GN550" s="383"/>
      <c r="GO550" s="383"/>
      <c r="GP550" s="383"/>
      <c r="GQ550" s="383"/>
      <c r="GR550" s="383"/>
      <c r="GS550" s="383"/>
      <c r="GT550" s="383"/>
      <c r="GU550" s="383"/>
      <c r="GV550" s="383"/>
      <c r="GW550" s="383"/>
      <c r="GX550" s="383"/>
      <c r="GY550" s="383"/>
      <c r="GZ550" s="383"/>
      <c r="HA550" s="383"/>
      <c r="HB550" s="383"/>
      <c r="HC550" s="383"/>
      <c r="HD550" s="383"/>
      <c r="HE550" s="383"/>
      <c r="HF550" s="383"/>
      <c r="HG550" s="383"/>
      <c r="HH550" s="383"/>
      <c r="HI550" s="383"/>
      <c r="HJ550" s="383"/>
      <c r="HK550" s="383"/>
      <c r="HL550" s="383"/>
      <c r="HM550" s="383"/>
      <c r="HN550" s="383"/>
      <c r="HO550" s="383"/>
      <c r="HP550" s="383"/>
      <c r="HQ550" s="383"/>
      <c r="HR550" s="383"/>
      <c r="HS550" s="383"/>
      <c r="HT550" s="383"/>
      <c r="HU550" s="383"/>
      <c r="HV550" s="383"/>
      <c r="HW550" s="383"/>
      <c r="HX550" s="383"/>
      <c r="HY550" s="383"/>
      <c r="HZ550" s="383"/>
      <c r="IA550" s="383"/>
      <c r="IB550" s="383"/>
      <c r="IC550" s="383"/>
      <c r="ID550" s="383"/>
      <c r="IE550" s="383"/>
      <c r="IF550" s="383"/>
      <c r="IG550" s="383"/>
      <c r="IH550" s="383"/>
      <c r="II550" s="383"/>
      <c r="IJ550" s="383"/>
      <c r="IK550" s="383"/>
      <c r="IL550" s="383"/>
      <c r="IM550" s="383"/>
      <c r="IN550" s="383"/>
      <c r="IO550" s="383"/>
      <c r="IP550" s="383"/>
      <c r="IQ550" s="383"/>
      <c r="IR550" s="383"/>
      <c r="IS550" s="383"/>
      <c r="IT550" s="383"/>
      <c r="IU550" s="383"/>
      <c r="IV550" s="383"/>
      <c r="IW550" s="383"/>
      <c r="IX550" s="383"/>
      <c r="IY550" s="383"/>
      <c r="IZ550" s="383"/>
      <c r="JA550" s="383"/>
      <c r="JB550" s="383"/>
      <c r="JC550" s="383"/>
      <c r="JD550" s="383"/>
      <c r="JE550" s="383"/>
      <c r="JF550" s="383"/>
      <c r="JG550" s="383"/>
      <c r="JH550" s="383"/>
      <c r="JI550" s="383"/>
      <c r="JJ550" s="383"/>
      <c r="JK550" s="383"/>
      <c r="JL550" s="383"/>
      <c r="JM550" s="383"/>
      <c r="JN550" s="383"/>
      <c r="JO550" s="383"/>
      <c r="JP550" s="383"/>
      <c r="JQ550" s="383"/>
      <c r="JR550" s="383"/>
      <c r="JS550" s="383"/>
      <c r="JT550" s="383"/>
      <c r="JU550" s="383"/>
      <c r="JV550" s="383"/>
      <c r="JW550" s="383"/>
      <c r="JX550" s="383"/>
      <c r="JY550" s="383"/>
      <c r="JZ550" s="383"/>
      <c r="KA550" s="383"/>
      <c r="KB550" s="383"/>
      <c r="KC550" s="383"/>
      <c r="KD550" s="383"/>
      <c r="KE550" s="383"/>
      <c r="KF550" s="383"/>
      <c r="KG550" s="383"/>
      <c r="KH550" s="383"/>
      <c r="KI550" s="383"/>
      <c r="KJ550" s="383"/>
      <c r="KK550" s="383"/>
      <c r="KL550" s="383"/>
      <c r="KM550" s="383"/>
      <c r="KN550" s="383"/>
      <c r="KO550" s="383"/>
      <c r="KP550" s="383"/>
      <c r="KQ550" s="383"/>
      <c r="KR550" s="383"/>
      <c r="KS550" s="383"/>
      <c r="KT550" s="383"/>
      <c r="KU550" s="383"/>
    </row>
    <row r="551" spans="1:16384" ht="15.75" thickBot="1" x14ac:dyDescent="0.3">
      <c r="A551" s="507"/>
      <c r="B551" s="354"/>
      <c r="C551" s="354"/>
      <c r="D551" s="354"/>
      <c r="E551" s="354"/>
      <c r="F551" s="508"/>
      <c r="G551" s="354"/>
      <c r="H551" s="402"/>
      <c r="I551" s="403"/>
      <c r="J551" s="594"/>
      <c r="K551" s="509"/>
      <c r="L551" s="478"/>
      <c r="M551" s="486" t="s">
        <v>171</v>
      </c>
      <c r="N551" s="487">
        <f>SUM(N548:N550)</f>
        <v>12</v>
      </c>
      <c r="O551" s="486" t="s">
        <v>172</v>
      </c>
      <c r="P551" s="488">
        <f>SUM(P548:P550)</f>
        <v>12</v>
      </c>
      <c r="Q551" s="458">
        <f>+N551/P551*10</f>
        <v>10</v>
      </c>
      <c r="R551" s="489" t="str">
        <f>+IF(Q551&lt;7,"INACEPTABLE","ACEPTABLE")</f>
        <v>ACEPTABLE</v>
      </c>
      <c r="S551" s="740"/>
      <c r="T551" s="383"/>
      <c r="U551" s="383"/>
      <c r="V551" s="383"/>
      <c r="W551" s="383"/>
      <c r="AA551" s="383"/>
      <c r="AB551" s="383"/>
      <c r="AC551" s="383"/>
      <c r="AD551" s="383"/>
      <c r="AE551" s="383"/>
      <c r="AF551" s="383"/>
      <c r="AG551" s="383"/>
      <c r="AH551" s="383"/>
      <c r="AI551" s="383"/>
      <c r="AJ551" s="383"/>
      <c r="AK551" s="383"/>
      <c r="AL551" s="383"/>
      <c r="AM551" s="383"/>
      <c r="AN551" s="383"/>
      <c r="AO551" s="383"/>
      <c r="AP551" s="383"/>
      <c r="AQ551" s="383"/>
      <c r="AR551" s="383"/>
      <c r="AS551" s="383"/>
      <c r="CJ551" s="383"/>
      <c r="CK551" s="383"/>
      <c r="CL551" s="383"/>
      <c r="CM551" s="383"/>
      <c r="CN551" s="383"/>
      <c r="CO551" s="383"/>
      <c r="CP551" s="383"/>
      <c r="CQ551" s="383"/>
      <c r="CR551" s="383"/>
      <c r="CS551" s="383"/>
      <c r="CT551" s="383"/>
      <c r="CU551" s="383"/>
      <c r="CV551" s="383"/>
      <c r="CW551" s="383"/>
      <c r="CX551" s="383"/>
      <c r="CY551" s="383"/>
      <c r="CZ551" s="383"/>
      <c r="DA551" s="383"/>
      <c r="DB551" s="383"/>
      <c r="DC551" s="383"/>
      <c r="DD551" s="383"/>
      <c r="DE551" s="383"/>
      <c r="DF551" s="383"/>
      <c r="DG551" s="383"/>
      <c r="DH551" s="383"/>
      <c r="DI551" s="383"/>
      <c r="DJ551" s="383"/>
      <c r="DK551" s="383"/>
      <c r="DL551" s="383"/>
      <c r="DM551" s="383"/>
      <c r="DN551" s="383"/>
      <c r="DO551" s="383"/>
      <c r="DP551" s="383"/>
      <c r="DQ551" s="383"/>
      <c r="DR551" s="383"/>
      <c r="DS551" s="383"/>
      <c r="DT551" s="383"/>
      <c r="DU551" s="383"/>
      <c r="DV551" s="383"/>
      <c r="DW551" s="383"/>
      <c r="DX551" s="383"/>
      <c r="DY551" s="383"/>
      <c r="DZ551" s="383"/>
      <c r="EA551" s="383"/>
      <c r="EB551" s="383"/>
      <c r="EC551" s="383"/>
      <c r="ED551" s="383"/>
      <c r="EE551" s="383"/>
      <c r="EF551" s="383"/>
      <c r="EG551" s="383"/>
      <c r="EH551" s="383"/>
      <c r="EI551" s="383"/>
      <c r="EJ551" s="383"/>
      <c r="EK551" s="383"/>
      <c r="EL551" s="383"/>
      <c r="EM551" s="383"/>
      <c r="EN551" s="383"/>
      <c r="EO551" s="383"/>
      <c r="EP551" s="383"/>
      <c r="EQ551" s="383"/>
      <c r="ER551" s="383"/>
      <c r="ES551" s="383"/>
      <c r="ET551" s="383"/>
      <c r="EU551" s="383"/>
      <c r="EV551" s="383"/>
      <c r="EW551" s="383"/>
      <c r="EX551" s="383"/>
      <c r="EY551" s="383"/>
      <c r="EZ551" s="383"/>
      <c r="FA551" s="383"/>
      <c r="FB551" s="383"/>
      <c r="FC551" s="383"/>
      <c r="FD551" s="383"/>
      <c r="FE551" s="383"/>
      <c r="FF551" s="383"/>
      <c r="FG551" s="383"/>
      <c r="FH551" s="383"/>
      <c r="FI551" s="383"/>
      <c r="FJ551" s="383"/>
      <c r="FK551" s="383"/>
      <c r="FL551" s="383"/>
      <c r="FM551" s="383"/>
      <c r="FN551" s="383"/>
      <c r="FO551" s="383"/>
      <c r="FP551" s="383"/>
      <c r="FQ551" s="383"/>
      <c r="FR551" s="383"/>
      <c r="FS551" s="383"/>
      <c r="FT551" s="383"/>
      <c r="FU551" s="383"/>
      <c r="FV551" s="383"/>
      <c r="FW551" s="383"/>
      <c r="FX551" s="383"/>
      <c r="FY551" s="383"/>
      <c r="FZ551" s="383"/>
      <c r="GA551" s="383"/>
      <c r="GB551" s="383"/>
      <c r="GC551" s="383"/>
      <c r="GD551" s="383"/>
      <c r="GE551" s="383"/>
      <c r="GF551" s="383"/>
      <c r="GG551" s="383"/>
      <c r="GH551" s="383"/>
      <c r="GI551" s="383"/>
      <c r="GJ551" s="383"/>
      <c r="GK551" s="383"/>
      <c r="GL551" s="383"/>
      <c r="GM551" s="383"/>
      <c r="GN551" s="383"/>
      <c r="GO551" s="383"/>
      <c r="GP551" s="383"/>
      <c r="GQ551" s="383"/>
      <c r="GR551" s="383"/>
      <c r="GS551" s="383"/>
      <c r="GT551" s="383"/>
      <c r="GU551" s="383"/>
      <c r="GV551" s="383"/>
      <c r="GW551" s="383"/>
      <c r="GX551" s="383"/>
      <c r="GY551" s="383"/>
      <c r="GZ551" s="383"/>
      <c r="HA551" s="383"/>
      <c r="HB551" s="383"/>
      <c r="HC551" s="383"/>
      <c r="HD551" s="383"/>
      <c r="HE551" s="383"/>
      <c r="HF551" s="383"/>
      <c r="HG551" s="383"/>
      <c r="HH551" s="383"/>
      <c r="HI551" s="383"/>
      <c r="HJ551" s="383"/>
      <c r="HK551" s="383"/>
      <c r="HL551" s="383"/>
      <c r="HM551" s="383"/>
      <c r="HN551" s="383"/>
      <c r="HO551" s="383"/>
      <c r="HP551" s="383"/>
      <c r="HQ551" s="383"/>
      <c r="HR551" s="383"/>
      <c r="HS551" s="383"/>
      <c r="HT551" s="383"/>
      <c r="HU551" s="383"/>
      <c r="HV551" s="383"/>
      <c r="HW551" s="383"/>
      <c r="HX551" s="383"/>
      <c r="HY551" s="383"/>
      <c r="HZ551" s="383"/>
      <c r="IA551" s="383"/>
      <c r="IB551" s="383"/>
      <c r="IC551" s="383"/>
      <c r="ID551" s="383"/>
      <c r="IE551" s="383"/>
      <c r="IF551" s="383"/>
      <c r="IG551" s="383"/>
      <c r="IH551" s="383"/>
      <c r="II551" s="383"/>
      <c r="IJ551" s="383"/>
      <c r="IK551" s="383"/>
      <c r="IL551" s="383"/>
      <c r="IM551" s="383"/>
      <c r="IN551" s="383"/>
      <c r="IO551" s="383"/>
      <c r="IP551" s="383"/>
      <c r="IQ551" s="383"/>
      <c r="IR551" s="383"/>
      <c r="IS551" s="383"/>
      <c r="IT551" s="383"/>
      <c r="IU551" s="383"/>
      <c r="IV551" s="383"/>
      <c r="IW551" s="383"/>
      <c r="IX551" s="383"/>
      <c r="IY551" s="383"/>
      <c r="IZ551" s="383"/>
      <c r="JA551" s="383"/>
      <c r="JB551" s="383"/>
      <c r="JC551" s="383"/>
      <c r="JD551" s="383"/>
      <c r="JE551" s="383"/>
      <c r="JF551" s="383"/>
      <c r="JG551" s="383"/>
      <c r="JH551" s="383"/>
      <c r="JI551" s="383"/>
      <c r="JJ551" s="383"/>
      <c r="JK551" s="383"/>
      <c r="JL551" s="383"/>
      <c r="JM551" s="383"/>
      <c r="JN551" s="383"/>
      <c r="JO551" s="383"/>
      <c r="JP551" s="383"/>
      <c r="JQ551" s="383"/>
      <c r="JR551" s="383"/>
      <c r="JS551" s="383"/>
      <c r="JT551" s="383"/>
      <c r="JU551" s="383"/>
      <c r="JV551" s="383"/>
      <c r="JW551" s="383"/>
      <c r="JX551" s="383"/>
      <c r="JY551" s="383"/>
      <c r="JZ551" s="383"/>
      <c r="KA551" s="383"/>
      <c r="KB551" s="383"/>
      <c r="KC551" s="383"/>
      <c r="KD551" s="383"/>
      <c r="KE551" s="383"/>
      <c r="KF551" s="383"/>
      <c r="KG551" s="383"/>
      <c r="KH551" s="383"/>
      <c r="KI551" s="383"/>
      <c r="KJ551" s="383"/>
      <c r="KK551" s="383"/>
      <c r="KL551" s="383"/>
      <c r="KM551" s="383"/>
      <c r="KN551" s="383"/>
      <c r="KO551" s="383"/>
      <c r="KP551" s="383"/>
      <c r="KQ551" s="383"/>
      <c r="KR551" s="383"/>
      <c r="KS551" s="383"/>
      <c r="KT551" s="383"/>
      <c r="KU551" s="383"/>
    </row>
    <row r="552" spans="1:16384" ht="15.75" thickBot="1" x14ac:dyDescent="0.3"/>
    <row r="553" spans="1:16384" ht="15.75" thickBot="1" x14ac:dyDescent="0.3">
      <c r="L553" s="685" t="s">
        <v>176</v>
      </c>
      <c r="M553" s="686"/>
      <c r="N553" s="686"/>
      <c r="O553" s="454" t="s">
        <v>177</v>
      </c>
      <c r="P553" s="454" t="s">
        <v>178</v>
      </c>
      <c r="Q553" s="454" t="s">
        <v>209</v>
      </c>
      <c r="R553" s="454" t="s">
        <v>216</v>
      </c>
    </row>
    <row r="554" spans="1:16384" x14ac:dyDescent="0.25">
      <c r="L554" s="337" t="s">
        <v>334</v>
      </c>
      <c r="M554" s="332">
        <v>7</v>
      </c>
      <c r="N554" s="446" t="str">
        <f>+IF(AND(M554&lt;7,M554&gt;0),"INACEPTABLE",IF(M554=0,"No Valor","ACEPTABLE"))</f>
        <v>ACEPTABLE</v>
      </c>
      <c r="O554" s="687">
        <f>(COUNTIF(N554:N558,"INACEPTABLE"))</f>
        <v>0</v>
      </c>
      <c r="P554" s="687" t="str">
        <f>+IF(O554=1,"PENALIZACIÓN 1",IF(O554&gt;1,"PENALIZACIÓN 1 + 2","ACEPTABLE"))</f>
        <v>ACEPTABLE</v>
      </c>
      <c r="Q554" s="690">
        <f>+IF(AND(M554&gt;0,M555&gt;0,M556&gt;0,M557&gt;0,M558&gt;0),5,IF(AND(M554&gt;0,M555&gt;0,M556&gt;0,M557&gt;0,M558=0),4,IF(AND(M554&gt;0,M555&gt;0,M556&gt;0,M557=0,M558=0),3,IF(AND(M554&gt;0,M555&gt;0,M556=0,M557=0,M558=0),2,IF(AND(M554&gt;0,M555=0,M556=0,M557=0,M558=0),1,0)))))</f>
        <v>4</v>
      </c>
      <c r="R554" s="693">
        <f>IF(AND(O554=0,Q554&gt;0),(SUM(M554:M558)/Q554),0)</f>
        <v>7.53125</v>
      </c>
    </row>
    <row r="555" spans="1:16384" x14ac:dyDescent="0.25">
      <c r="L555" s="338" t="s">
        <v>335</v>
      </c>
      <c r="M555" s="333">
        <v>8</v>
      </c>
      <c r="N555" s="446" t="str">
        <f>+IF(AND(M555&lt;7,M555&gt;0),"INACEPTABLE",IF(M555=0,"No Valor","ACEPTABLE"))</f>
        <v>ACEPTABLE</v>
      </c>
      <c r="O555" s="688"/>
      <c r="P555" s="688"/>
      <c r="Q555" s="691"/>
      <c r="R555" s="694"/>
    </row>
    <row r="556" spans="1:16384" x14ac:dyDescent="0.25">
      <c r="L556" s="339" t="s">
        <v>336</v>
      </c>
      <c r="M556" s="333">
        <f>$Q$454</f>
        <v>8.125</v>
      </c>
      <c r="N556" s="446" t="str">
        <f>+IF(AND(M556&lt;7,M556&gt;0),"INACEPTABLE",IF(M556=0,"No Valor","ACEPTABLE"))</f>
        <v>ACEPTABLE</v>
      </c>
      <c r="O556" s="688"/>
      <c r="P556" s="688"/>
      <c r="Q556" s="691"/>
      <c r="R556" s="694"/>
    </row>
    <row r="557" spans="1:16384" x14ac:dyDescent="0.25">
      <c r="L557" s="338" t="s">
        <v>427</v>
      </c>
      <c r="M557" s="333">
        <v>7</v>
      </c>
      <c r="N557" s="446" t="str">
        <f>+IF(AND(M557&lt;7,M557&gt;0),"INACEPTABLE",IF(M557=0,"No Valor","ACEPTABLE"))</f>
        <v>ACEPTABLE</v>
      </c>
      <c r="O557" s="688"/>
      <c r="P557" s="688"/>
      <c r="Q557" s="691"/>
      <c r="R557" s="694"/>
    </row>
    <row r="558" spans="1:16384" ht="15.75" thickBot="1" x14ac:dyDescent="0.3">
      <c r="L558" s="340" t="s">
        <v>428</v>
      </c>
      <c r="M558" s="334"/>
      <c r="N558" s="646" t="str">
        <f>+IF(AND(M558&lt;7,M558&gt;0),"INACEPTABLE",IF(M558=0,"No Valor","ACEPTABLE"))</f>
        <v>No Valor</v>
      </c>
      <c r="O558" s="689"/>
      <c r="P558" s="689"/>
      <c r="Q558" s="692"/>
      <c r="R558" s="695"/>
    </row>
    <row r="559" spans="1:16384" x14ac:dyDescent="0.25">
      <c r="M559" s="341" t="s">
        <v>413</v>
      </c>
    </row>
    <row r="560" spans="1:16384" ht="15.75" thickBot="1" x14ac:dyDescent="0.3"/>
    <row r="561" spans="1:19" ht="15.75" thickBot="1" x14ac:dyDescent="0.3">
      <c r="C561" s="385"/>
      <c r="D561" s="349"/>
      <c r="E561" s="349"/>
      <c r="F561" s="349"/>
      <c r="G561" s="349"/>
      <c r="H561" s="350"/>
      <c r="I561" s="349"/>
      <c r="J561" s="408"/>
      <c r="K561" s="510"/>
      <c r="L561" s="510"/>
      <c r="M561" s="510"/>
      <c r="N561" s="675" t="s">
        <v>257</v>
      </c>
      <c r="O561" s="667" t="s">
        <v>258</v>
      </c>
      <c r="P561" s="667" t="s">
        <v>261</v>
      </c>
      <c r="Q561" s="676" t="s">
        <v>259</v>
      </c>
      <c r="R561" s="676" t="s">
        <v>211</v>
      </c>
    </row>
    <row r="562" spans="1:19" x14ac:dyDescent="0.25">
      <c r="A562" s="772" t="s">
        <v>256</v>
      </c>
      <c r="B562" s="773"/>
      <c r="C562" s="773"/>
      <c r="D562" s="773"/>
      <c r="E562" s="773"/>
      <c r="F562" s="774"/>
      <c r="G562" s="532"/>
      <c r="H562" s="781" t="s">
        <v>227</v>
      </c>
      <c r="I562" s="782"/>
      <c r="J562" s="782"/>
      <c r="K562" s="782"/>
      <c r="L562" s="533"/>
      <c r="M562" s="541"/>
      <c r="N562" s="544">
        <f>$Q$423</f>
        <v>10</v>
      </c>
      <c r="O562" s="544">
        <f>L157</f>
        <v>8.0066666666666659</v>
      </c>
      <c r="P562" s="529">
        <f>+N562*0.6+O562*0.4</f>
        <v>9.2026666666666657</v>
      </c>
      <c r="Q562" s="783">
        <f>+IF(M154="SI",P569,0)</f>
        <v>7.954588827838827</v>
      </c>
      <c r="R562" s="784" t="str">
        <f>+IF(Q562&lt;=8,"PENALIZACIÓN","ACEPTABLE")</f>
        <v>PENALIZACIÓN</v>
      </c>
    </row>
    <row r="563" spans="1:19" x14ac:dyDescent="0.25">
      <c r="A563" s="775"/>
      <c r="B563" s="776"/>
      <c r="C563" s="776"/>
      <c r="D563" s="776"/>
      <c r="E563" s="776"/>
      <c r="F563" s="777"/>
      <c r="G563" s="534"/>
      <c r="H563" s="752" t="s">
        <v>226</v>
      </c>
      <c r="I563" s="753"/>
      <c r="J563" s="753"/>
      <c r="K563" s="753"/>
      <c r="L563" s="416"/>
      <c r="M563" s="542"/>
      <c r="N563" s="545">
        <f>$R$477</f>
        <v>9.21875</v>
      </c>
      <c r="O563" s="545">
        <f>L158</f>
        <v>6.8</v>
      </c>
      <c r="P563" s="529">
        <f t="shared" ref="P563:P568" si="49">+N563*0.6+O563*0.4</f>
        <v>8.2512500000000006</v>
      </c>
      <c r="Q563" s="770"/>
      <c r="R563" s="785"/>
    </row>
    <row r="564" spans="1:19" x14ac:dyDescent="0.25">
      <c r="A564" s="775"/>
      <c r="B564" s="776"/>
      <c r="C564" s="776"/>
      <c r="D564" s="776"/>
      <c r="E564" s="776"/>
      <c r="F564" s="777"/>
      <c r="G564" s="535"/>
      <c r="H564" s="392" t="s">
        <v>406</v>
      </c>
      <c r="I564" s="395"/>
      <c r="J564" s="396"/>
      <c r="K564" s="396"/>
      <c r="L564" s="415"/>
      <c r="M564" s="514"/>
      <c r="N564" s="545">
        <f>$R$491</f>
        <v>7.53125</v>
      </c>
      <c r="O564" s="545">
        <f>L159</f>
        <v>6.6666666666666661</v>
      </c>
      <c r="P564" s="529">
        <f t="shared" si="49"/>
        <v>7.1854166666666668</v>
      </c>
      <c r="Q564" s="770"/>
      <c r="R564" s="785"/>
    </row>
    <row r="565" spans="1:19" x14ac:dyDescent="0.25">
      <c r="A565" s="775"/>
      <c r="B565" s="776"/>
      <c r="C565" s="776"/>
      <c r="D565" s="776"/>
      <c r="E565" s="776"/>
      <c r="F565" s="777"/>
      <c r="G565" s="534"/>
      <c r="H565" s="752" t="s">
        <v>429</v>
      </c>
      <c r="I565" s="753"/>
      <c r="J565" s="753"/>
      <c r="K565" s="753"/>
      <c r="L565" s="416"/>
      <c r="M565" s="542"/>
      <c r="N565" s="544">
        <f>$R$506</f>
        <v>7.53125</v>
      </c>
      <c r="O565" s="544">
        <f>L160</f>
        <v>6.1538461538461542</v>
      </c>
      <c r="P565" s="529">
        <f t="shared" si="49"/>
        <v>6.9802884615384615</v>
      </c>
      <c r="Q565" s="770"/>
      <c r="R565" s="785"/>
    </row>
    <row r="566" spans="1:19" x14ac:dyDescent="0.25">
      <c r="A566" s="775"/>
      <c r="B566" s="776"/>
      <c r="C566" s="776"/>
      <c r="D566" s="776"/>
      <c r="E566" s="776"/>
      <c r="F566" s="777"/>
      <c r="G566" s="535"/>
      <c r="H566" s="392" t="s">
        <v>231</v>
      </c>
      <c r="I566" s="395"/>
      <c r="J566" s="396"/>
      <c r="K566" s="396"/>
      <c r="L566" s="415"/>
      <c r="M566" s="514"/>
      <c r="N566" s="545">
        <f>$R$520</f>
        <v>7.53125</v>
      </c>
      <c r="O566" s="545">
        <f>L161</f>
        <v>7.5</v>
      </c>
      <c r="P566" s="529">
        <f t="shared" si="49"/>
        <v>7.5187499999999998</v>
      </c>
      <c r="Q566" s="770"/>
      <c r="R566" s="785"/>
    </row>
    <row r="567" spans="1:19" x14ac:dyDescent="0.25">
      <c r="A567" s="775"/>
      <c r="B567" s="776"/>
      <c r="C567" s="776"/>
      <c r="D567" s="776"/>
      <c r="E567" s="776"/>
      <c r="F567" s="777"/>
      <c r="G567" s="534"/>
      <c r="H567" s="752" t="s">
        <v>232</v>
      </c>
      <c r="I567" s="753"/>
      <c r="J567" s="753"/>
      <c r="K567" s="753"/>
      <c r="L567" s="416"/>
      <c r="M567" s="542"/>
      <c r="N567" s="545">
        <f>$R$540</f>
        <v>7.53125</v>
      </c>
      <c r="O567" s="545">
        <f>$R$540</f>
        <v>7.53125</v>
      </c>
      <c r="P567" s="529">
        <f t="shared" si="49"/>
        <v>7.53125</v>
      </c>
      <c r="Q567" s="770"/>
      <c r="R567" s="785"/>
    </row>
    <row r="568" spans="1:19" ht="15.75" thickBot="1" x14ac:dyDescent="0.3">
      <c r="A568" s="778"/>
      <c r="B568" s="779"/>
      <c r="C568" s="779"/>
      <c r="D568" s="779"/>
      <c r="E568" s="779"/>
      <c r="F568" s="780"/>
      <c r="G568" s="536"/>
      <c r="H568" s="537" t="s">
        <v>234</v>
      </c>
      <c r="I568" s="538"/>
      <c r="J568" s="539"/>
      <c r="K568" s="539"/>
      <c r="L568" s="540"/>
      <c r="M568" s="543"/>
      <c r="N568" s="546">
        <f>$Q$551</f>
        <v>10</v>
      </c>
      <c r="O568" s="546">
        <f>$R$554</f>
        <v>7.53125</v>
      </c>
      <c r="P568" s="529">
        <f t="shared" si="49"/>
        <v>9.0124999999999993</v>
      </c>
      <c r="Q568" s="771"/>
      <c r="R568" s="786"/>
    </row>
    <row r="569" spans="1:19" ht="15.75" thickBot="1" x14ac:dyDescent="0.3">
      <c r="C569" s="385"/>
      <c r="D569" s="349"/>
      <c r="E569" s="349"/>
      <c r="F569" s="349"/>
      <c r="G569" s="349"/>
      <c r="H569" s="510"/>
      <c r="I569" s="515"/>
      <c r="J569" s="409"/>
      <c r="K569" s="409"/>
      <c r="L569" s="515"/>
      <c r="M569" s="525"/>
      <c r="N569" s="409"/>
      <c r="O569" s="486" t="s">
        <v>260</v>
      </c>
      <c r="P569" s="526">
        <f>SUM(P562:P568)/7</f>
        <v>7.954588827838827</v>
      </c>
      <c r="Q569" s="361"/>
      <c r="R569" s="476"/>
      <c r="S569" s="361"/>
    </row>
  </sheetData>
  <mergeCells count="376">
    <mergeCell ref="H565:K565"/>
    <mergeCell ref="H567:K567"/>
    <mergeCell ref="L553:N553"/>
    <mergeCell ref="O554:O558"/>
    <mergeCell ref="P554:P558"/>
    <mergeCell ref="Q554:Q558"/>
    <mergeCell ref="R554:R558"/>
    <mergeCell ref="A562:F568"/>
    <mergeCell ref="H562:K562"/>
    <mergeCell ref="Q562:Q568"/>
    <mergeCell ref="R562:R568"/>
    <mergeCell ref="H563:K563"/>
    <mergeCell ref="A547:D547"/>
    <mergeCell ref="Q547:R547"/>
    <mergeCell ref="F548:J548"/>
    <mergeCell ref="S548:S551"/>
    <mergeCell ref="F549:J549"/>
    <mergeCell ref="F550:J550"/>
    <mergeCell ref="Q550:R550"/>
    <mergeCell ref="F536:J536"/>
    <mergeCell ref="Q536:R536"/>
    <mergeCell ref="L539:N539"/>
    <mergeCell ref="O540:O544"/>
    <mergeCell ref="P540:P544"/>
    <mergeCell ref="Q540:Q544"/>
    <mergeCell ref="R540:R544"/>
    <mergeCell ref="Q527:R527"/>
    <mergeCell ref="F528:J528"/>
    <mergeCell ref="S528:S537"/>
    <mergeCell ref="F529:J529"/>
    <mergeCell ref="F530:J530"/>
    <mergeCell ref="F531:J531"/>
    <mergeCell ref="F532:J532"/>
    <mergeCell ref="F533:J533"/>
    <mergeCell ref="F534:J534"/>
    <mergeCell ref="F535:J535"/>
    <mergeCell ref="F515:I515"/>
    <mergeCell ref="Q516:R516"/>
    <mergeCell ref="L519:N519"/>
    <mergeCell ref="O520:O524"/>
    <mergeCell ref="P520:P524"/>
    <mergeCell ref="Q520:Q524"/>
    <mergeCell ref="R520:R524"/>
    <mergeCell ref="O506:O510"/>
    <mergeCell ref="P506:P510"/>
    <mergeCell ref="Q506:Q510"/>
    <mergeCell ref="R506:R510"/>
    <mergeCell ref="Q513:R513"/>
    <mergeCell ref="S514:S517"/>
    <mergeCell ref="Q498:R498"/>
    <mergeCell ref="S499:S503"/>
    <mergeCell ref="F500:I500"/>
    <mergeCell ref="F502:I502"/>
    <mergeCell ref="Q502:R502"/>
    <mergeCell ref="L505:N505"/>
    <mergeCell ref="Q484:R484"/>
    <mergeCell ref="S485:S488"/>
    <mergeCell ref="F486:I486"/>
    <mergeCell ref="Q487:R487"/>
    <mergeCell ref="L490:N490"/>
    <mergeCell ref="O491:O495"/>
    <mergeCell ref="P491:P495"/>
    <mergeCell ref="Q491:Q495"/>
    <mergeCell ref="R491:R495"/>
    <mergeCell ref="F472:I472"/>
    <mergeCell ref="L476:N476"/>
    <mergeCell ref="O477:O481"/>
    <mergeCell ref="P477:P481"/>
    <mergeCell ref="Q477:Q481"/>
    <mergeCell ref="R477:R481"/>
    <mergeCell ref="V467:V471"/>
    <mergeCell ref="W467:W471"/>
    <mergeCell ref="X467:X471"/>
    <mergeCell ref="Y467:Y471"/>
    <mergeCell ref="F468:I468"/>
    <mergeCell ref="F470:I470"/>
    <mergeCell ref="Y458:Y462"/>
    <mergeCell ref="F459:I459"/>
    <mergeCell ref="F461:I461"/>
    <mergeCell ref="F463:I463"/>
    <mergeCell ref="Q466:R466"/>
    <mergeCell ref="S466:U466"/>
    <mergeCell ref="F454:I454"/>
    <mergeCell ref="Q457:R457"/>
    <mergeCell ref="S457:U457"/>
    <mergeCell ref="V458:V462"/>
    <mergeCell ref="W458:W462"/>
    <mergeCell ref="X458:X462"/>
    <mergeCell ref="V449:V453"/>
    <mergeCell ref="W449:W453"/>
    <mergeCell ref="X449:X453"/>
    <mergeCell ref="Y449:Y453"/>
    <mergeCell ref="F450:I450"/>
    <mergeCell ref="F452:I452"/>
    <mergeCell ref="Y440:Y444"/>
    <mergeCell ref="F441:I441"/>
    <mergeCell ref="F443:I443"/>
    <mergeCell ref="F445:I445"/>
    <mergeCell ref="Q448:R448"/>
    <mergeCell ref="S448:U448"/>
    <mergeCell ref="F436:I436"/>
    <mergeCell ref="Q439:R439"/>
    <mergeCell ref="S439:U439"/>
    <mergeCell ref="V440:V444"/>
    <mergeCell ref="W440:W444"/>
    <mergeCell ref="X440:X444"/>
    <mergeCell ref="S430:U430"/>
    <mergeCell ref="V431:V435"/>
    <mergeCell ref="W431:W435"/>
    <mergeCell ref="X431:X435"/>
    <mergeCell ref="Y431:Y435"/>
    <mergeCell ref="F432:I432"/>
    <mergeCell ref="F434:I434"/>
    <mergeCell ref="F420:I420"/>
    <mergeCell ref="F422:I422"/>
    <mergeCell ref="Q422:R422"/>
    <mergeCell ref="F424:I424"/>
    <mergeCell ref="F427:I427"/>
    <mergeCell ref="Q430:R430"/>
    <mergeCell ref="A406:D406"/>
    <mergeCell ref="A407:D407"/>
    <mergeCell ref="D408:E408"/>
    <mergeCell ref="A413:D413"/>
    <mergeCell ref="Q416:R416"/>
    <mergeCell ref="F418:I418"/>
    <mergeCell ref="A396:D396"/>
    <mergeCell ref="A397:D397"/>
    <mergeCell ref="D398:E398"/>
    <mergeCell ref="A402:D402"/>
    <mergeCell ref="A404:D404"/>
    <mergeCell ref="A405:D405"/>
    <mergeCell ref="A385:D385"/>
    <mergeCell ref="A386:D386"/>
    <mergeCell ref="D387:E387"/>
    <mergeCell ref="A392:D392"/>
    <mergeCell ref="A394:D394"/>
    <mergeCell ref="A395:D395"/>
    <mergeCell ref="A375:D375"/>
    <mergeCell ref="A376:D376"/>
    <mergeCell ref="D377:E377"/>
    <mergeCell ref="A381:D381"/>
    <mergeCell ref="A383:D383"/>
    <mergeCell ref="A384:D384"/>
    <mergeCell ref="A364:D364"/>
    <mergeCell ref="A365:D365"/>
    <mergeCell ref="D366:E366"/>
    <mergeCell ref="A371:D371"/>
    <mergeCell ref="A373:D373"/>
    <mergeCell ref="A374:D374"/>
    <mergeCell ref="A352:D352"/>
    <mergeCell ref="A353:D353"/>
    <mergeCell ref="D354:E354"/>
    <mergeCell ref="A359:D359"/>
    <mergeCell ref="A362:D362"/>
    <mergeCell ref="A363:D363"/>
    <mergeCell ref="A342:D342"/>
    <mergeCell ref="A343:D343"/>
    <mergeCell ref="D344:E344"/>
    <mergeCell ref="A348:D348"/>
    <mergeCell ref="A350:D350"/>
    <mergeCell ref="A351:D351"/>
    <mergeCell ref="A331:D331"/>
    <mergeCell ref="A332:D332"/>
    <mergeCell ref="D333:E333"/>
    <mergeCell ref="A338:D338"/>
    <mergeCell ref="A340:D340"/>
    <mergeCell ref="A341:D341"/>
    <mergeCell ref="A321:D321"/>
    <mergeCell ref="A322:D322"/>
    <mergeCell ref="D323:E323"/>
    <mergeCell ref="A327:D327"/>
    <mergeCell ref="A329:D329"/>
    <mergeCell ref="A330:D330"/>
    <mergeCell ref="A310:D310"/>
    <mergeCell ref="A311:D311"/>
    <mergeCell ref="D312:E312"/>
    <mergeCell ref="A317:D317"/>
    <mergeCell ref="A319:D319"/>
    <mergeCell ref="A320:D320"/>
    <mergeCell ref="A300:D300"/>
    <mergeCell ref="A301:D301"/>
    <mergeCell ref="D302:E302"/>
    <mergeCell ref="A306:D306"/>
    <mergeCell ref="A308:D308"/>
    <mergeCell ref="A309:D309"/>
    <mergeCell ref="A285:D285"/>
    <mergeCell ref="A286:D286"/>
    <mergeCell ref="A292:D292"/>
    <mergeCell ref="A296:D296"/>
    <mergeCell ref="A298:D298"/>
    <mergeCell ref="A299:D299"/>
    <mergeCell ref="A276:B276"/>
    <mergeCell ref="C276:D276"/>
    <mergeCell ref="E276:F276"/>
    <mergeCell ref="A279:B279"/>
    <mergeCell ref="A283:D283"/>
    <mergeCell ref="A284:D284"/>
    <mergeCell ref="A274:B274"/>
    <mergeCell ref="C274:D274"/>
    <mergeCell ref="E274:F274"/>
    <mergeCell ref="A275:B275"/>
    <mergeCell ref="C275:D275"/>
    <mergeCell ref="E275:F275"/>
    <mergeCell ref="A272:B272"/>
    <mergeCell ref="C272:D272"/>
    <mergeCell ref="E272:F272"/>
    <mergeCell ref="A273:B273"/>
    <mergeCell ref="C273:D273"/>
    <mergeCell ref="E273:F273"/>
    <mergeCell ref="A250:F250"/>
    <mergeCell ref="A264:E264"/>
    <mergeCell ref="A267:R267"/>
    <mergeCell ref="A271:B271"/>
    <mergeCell ref="C271:D271"/>
    <mergeCell ref="E271:F271"/>
    <mergeCell ref="E246:F246"/>
    <mergeCell ref="A247:C247"/>
    <mergeCell ref="E247:F247"/>
    <mergeCell ref="A248:C248"/>
    <mergeCell ref="E248:F248"/>
    <mergeCell ref="A249:C249"/>
    <mergeCell ref="E249:F249"/>
    <mergeCell ref="A242:B243"/>
    <mergeCell ref="E242:F242"/>
    <mergeCell ref="G242:G243"/>
    <mergeCell ref="E243:F243"/>
    <mergeCell ref="A244:B245"/>
    <mergeCell ref="E244:F244"/>
    <mergeCell ref="G244:G245"/>
    <mergeCell ref="E245:F245"/>
    <mergeCell ref="A236:B238"/>
    <mergeCell ref="E236:F236"/>
    <mergeCell ref="G236:G238"/>
    <mergeCell ref="E237:F237"/>
    <mergeCell ref="E238:F238"/>
    <mergeCell ref="A239:B241"/>
    <mergeCell ref="E239:F239"/>
    <mergeCell ref="G239:G241"/>
    <mergeCell ref="E240:F240"/>
    <mergeCell ref="E241:F241"/>
    <mergeCell ref="A220:R220"/>
    <mergeCell ref="A222:F222"/>
    <mergeCell ref="D225:D229"/>
    <mergeCell ref="E225:E229"/>
    <mergeCell ref="A231:R231"/>
    <mergeCell ref="A235:C235"/>
    <mergeCell ref="E235:F235"/>
    <mergeCell ref="A203:R203"/>
    <mergeCell ref="A211:E211"/>
    <mergeCell ref="F211:F213"/>
    <mergeCell ref="A212:B213"/>
    <mergeCell ref="C212:E212"/>
    <mergeCell ref="A214:A215"/>
    <mergeCell ref="F214:F216"/>
    <mergeCell ref="A216:B216"/>
    <mergeCell ref="A195:H195"/>
    <mergeCell ref="A197:B197"/>
    <mergeCell ref="C197:D197"/>
    <mergeCell ref="E197:E200"/>
    <mergeCell ref="F198:F200"/>
    <mergeCell ref="G198:G200"/>
    <mergeCell ref="A189:F189"/>
    <mergeCell ref="G189:G190"/>
    <mergeCell ref="A190:B190"/>
    <mergeCell ref="A191:B191"/>
    <mergeCell ref="G191:G193"/>
    <mergeCell ref="A192:B192"/>
    <mergeCell ref="A193:B193"/>
    <mergeCell ref="F162:K162"/>
    <mergeCell ref="F163:K163"/>
    <mergeCell ref="A168:T168"/>
    <mergeCell ref="A170:T170"/>
    <mergeCell ref="A174:R174"/>
    <mergeCell ref="A176:R176"/>
    <mergeCell ref="D154:K154"/>
    <mergeCell ref="A157:D163"/>
    <mergeCell ref="F157:K157"/>
    <mergeCell ref="O157:O163"/>
    <mergeCell ref="P157:P163"/>
    <mergeCell ref="Q157:Q163"/>
    <mergeCell ref="F158:K158"/>
    <mergeCell ref="F159:K159"/>
    <mergeCell ref="F160:K160"/>
    <mergeCell ref="F161:K161"/>
    <mergeCell ref="A148:D148"/>
    <mergeCell ref="Q148:R148"/>
    <mergeCell ref="F149:J149"/>
    <mergeCell ref="S149:S152"/>
    <mergeCell ref="F151:J151"/>
    <mergeCell ref="Q151:R151"/>
    <mergeCell ref="F141:J141"/>
    <mergeCell ref="F142:J142"/>
    <mergeCell ref="F143:J143"/>
    <mergeCell ref="F144:J144"/>
    <mergeCell ref="F145:J145"/>
    <mergeCell ref="Q145:R145"/>
    <mergeCell ref="Q130:R130"/>
    <mergeCell ref="S131:S134"/>
    <mergeCell ref="F132:I132"/>
    <mergeCell ref="Q133:R133"/>
    <mergeCell ref="Q136:R136"/>
    <mergeCell ref="F137:J137"/>
    <mergeCell ref="S137:S146"/>
    <mergeCell ref="F138:J138"/>
    <mergeCell ref="F139:J139"/>
    <mergeCell ref="F140:J140"/>
    <mergeCell ref="F108:I108"/>
    <mergeCell ref="F109:I109"/>
    <mergeCell ref="E110:I110"/>
    <mergeCell ref="A113:R113"/>
    <mergeCell ref="F120:I120"/>
    <mergeCell ref="B126:K128"/>
    <mergeCell ref="M126:N126"/>
    <mergeCell ref="M127:N127"/>
    <mergeCell ref="F101:I101"/>
    <mergeCell ref="F102:I102"/>
    <mergeCell ref="F103:I103"/>
    <mergeCell ref="L103:R103"/>
    <mergeCell ref="E104:I104"/>
    <mergeCell ref="L106:R107"/>
    <mergeCell ref="F90:I90"/>
    <mergeCell ref="F91:I91"/>
    <mergeCell ref="L91:R92"/>
    <mergeCell ref="E93:I93"/>
    <mergeCell ref="F99:I99"/>
    <mergeCell ref="F100:I100"/>
    <mergeCell ref="A75:R75"/>
    <mergeCell ref="F80:I80"/>
    <mergeCell ref="F82:I82"/>
    <mergeCell ref="F84:I84"/>
    <mergeCell ref="F86:I86"/>
    <mergeCell ref="F88:I88"/>
    <mergeCell ref="Q61:R61"/>
    <mergeCell ref="S62:S65"/>
    <mergeCell ref="F63:I63"/>
    <mergeCell ref="Q64:R64"/>
    <mergeCell ref="Q68:R68"/>
    <mergeCell ref="S69:S73"/>
    <mergeCell ref="F70:I70"/>
    <mergeCell ref="F72:I72"/>
    <mergeCell ref="Q72:R72"/>
    <mergeCell ref="F51:I51"/>
    <mergeCell ref="K54:M54"/>
    <mergeCell ref="N55:N59"/>
    <mergeCell ref="O55:O59"/>
    <mergeCell ref="P55:P59"/>
    <mergeCell ref="Q55:Q59"/>
    <mergeCell ref="V46:V50"/>
    <mergeCell ref="W46:W50"/>
    <mergeCell ref="X46:X50"/>
    <mergeCell ref="Y46:Y50"/>
    <mergeCell ref="F47:I47"/>
    <mergeCell ref="F49:I49"/>
    <mergeCell ref="K28:P28"/>
    <mergeCell ref="Q29:Q43"/>
    <mergeCell ref="R29:R43"/>
    <mergeCell ref="S29:S43"/>
    <mergeCell ref="T29:T43"/>
    <mergeCell ref="Q45:R45"/>
    <mergeCell ref="S45:U45"/>
    <mergeCell ref="AA12:AA26"/>
    <mergeCell ref="AB12:AB26"/>
    <mergeCell ref="F13:I13"/>
    <mergeCell ref="F15:I15"/>
    <mergeCell ref="F17:I17"/>
    <mergeCell ref="F19:I19"/>
    <mergeCell ref="Q20:R20"/>
    <mergeCell ref="F21:I21"/>
    <mergeCell ref="F23:I23"/>
    <mergeCell ref="F24:I24"/>
    <mergeCell ref="A1:T1"/>
    <mergeCell ref="A3:T3"/>
    <mergeCell ref="Q11:R11"/>
    <mergeCell ref="S11:X11"/>
    <mergeCell ref="Y12:Y26"/>
    <mergeCell ref="Z12:Z26"/>
  </mergeCells>
  <conditionalFormatting sqref="U12:U26 X12:X26">
    <cfRule type="cellIs" dxfId="314" priority="309" operator="equal">
      <formula>"INACEPTABLE"</formula>
    </cfRule>
    <cfRule type="cellIs" dxfId="313" priority="314" operator="equal">
      <formula>"PENALIZACIÓN"</formula>
    </cfRule>
    <cfRule type="cellIs" dxfId="312" priority="315" operator="equal">
      <formula>"ACEPTABLE"</formula>
    </cfRule>
  </conditionalFormatting>
  <conditionalFormatting sqref="Y12:AB12">
    <cfRule type="cellIs" dxfId="311" priority="312" operator="equal">
      <formula>"PENALIZACIÓN"</formula>
    </cfRule>
    <cfRule type="cellIs" dxfId="310" priority="313" operator="equal">
      <formula>"ACEPTABLE"</formula>
    </cfRule>
  </conditionalFormatting>
  <conditionalFormatting sqref="R22">
    <cfRule type="cellIs" dxfId="309" priority="310" operator="equal">
      <formula>"INACEPTABLE"</formula>
    </cfRule>
    <cfRule type="cellIs" dxfId="308" priority="311" operator="equal">
      <formula>"ACEPTABLE"</formula>
    </cfRule>
  </conditionalFormatting>
  <conditionalFormatting sqref="Y12:Y26">
    <cfRule type="cellIs" dxfId="307" priority="303" operator="equal">
      <formula>1</formula>
    </cfRule>
    <cfRule type="cellIs" dxfId="306" priority="307" operator="greaterThan">
      <formula>1</formula>
    </cfRule>
    <cfRule type="cellIs" dxfId="305" priority="308" operator="equal">
      <formula>0</formula>
    </cfRule>
  </conditionalFormatting>
  <conditionalFormatting sqref="Z12:AB12 Z13:AA26">
    <cfRule type="cellIs" dxfId="304" priority="304" operator="equal">
      <formula>"PENALIZACIÓN 1 + 2"</formula>
    </cfRule>
    <cfRule type="cellIs" dxfId="303" priority="305" operator="equal">
      <formula>"PENALIZACIÓN 1"</formula>
    </cfRule>
    <cfRule type="cellIs" dxfId="302" priority="306" operator="equal">
      <formula>"ACEPTABLE"</formula>
    </cfRule>
  </conditionalFormatting>
  <conditionalFormatting sqref="R51">
    <cfRule type="cellIs" dxfId="301" priority="301" operator="equal">
      <formula>"INACEPTABLE"</formula>
    </cfRule>
    <cfRule type="cellIs" dxfId="300" priority="302" operator="equal">
      <formula>"ACEPTABLE"</formula>
    </cfRule>
  </conditionalFormatting>
  <conditionalFormatting sqref="U46:U50">
    <cfRule type="cellIs" dxfId="299" priority="298" operator="equal">
      <formula>"INACEPTABLE"</formula>
    </cfRule>
    <cfRule type="cellIs" dxfId="298" priority="299" operator="equal">
      <formula>"PENALIZACIÓN"</formula>
    </cfRule>
    <cfRule type="cellIs" dxfId="297" priority="300" operator="equal">
      <formula>"ACEPTABLE"</formula>
    </cfRule>
  </conditionalFormatting>
  <conditionalFormatting sqref="V46:V50">
    <cfRule type="cellIs" dxfId="296" priority="295" operator="greaterThan">
      <formula>1</formula>
    </cfRule>
    <cfRule type="cellIs" dxfId="295" priority="296" operator="equal">
      <formula>1</formula>
    </cfRule>
    <cfRule type="cellIs" dxfId="294" priority="297" operator="equal">
      <formula>0</formula>
    </cfRule>
  </conditionalFormatting>
  <conditionalFormatting sqref="W46:W50">
    <cfRule type="cellIs" dxfId="293" priority="290" operator="equal">
      <formula>"ACEPTABLE"</formula>
    </cfRule>
    <cfRule type="cellIs" dxfId="292" priority="291" operator="equal">
      <formula>"PENALIZACIÓN 1 + 2"</formula>
    </cfRule>
    <cfRule type="cellIs" dxfId="291" priority="292" operator="equal">
      <formula>"PENALIZACIÓN 1"</formula>
    </cfRule>
    <cfRule type="cellIs" dxfId="290" priority="293" operator="equal">
      <formula>1</formula>
    </cfRule>
    <cfRule type="cellIs" dxfId="289" priority="294" operator="equal">
      <formula>1</formula>
    </cfRule>
  </conditionalFormatting>
  <conditionalFormatting sqref="R65">
    <cfRule type="cellIs" dxfId="288" priority="288" operator="equal">
      <formula>"INACEPTABLE"</formula>
    </cfRule>
    <cfRule type="cellIs" dxfId="287" priority="289" operator="equal">
      <formula>"ACEPTABLE"</formula>
    </cfRule>
  </conditionalFormatting>
  <conditionalFormatting sqref="S62:S65">
    <cfRule type="cellIs" dxfId="286" priority="286" operator="equal">
      <formula>"PENALIZACIÓN"</formula>
    </cfRule>
    <cfRule type="cellIs" dxfId="285" priority="287" operator="equal">
      <formula>"ACEPTABLE"</formula>
    </cfRule>
  </conditionalFormatting>
  <conditionalFormatting sqref="R73">
    <cfRule type="cellIs" dxfId="284" priority="284" operator="equal">
      <formula>"INACEPTABLE"</formula>
    </cfRule>
    <cfRule type="cellIs" dxfId="283" priority="285" operator="equal">
      <formula>"ACEPTABLE"</formula>
    </cfRule>
  </conditionalFormatting>
  <conditionalFormatting sqref="S69:S73">
    <cfRule type="cellIs" dxfId="282" priority="282" operator="equal">
      <formula>"PENALIZACIÓN"</formula>
    </cfRule>
    <cfRule type="cellIs" dxfId="281" priority="283" operator="equal">
      <formula>"ACEPTABLE"</formula>
    </cfRule>
  </conditionalFormatting>
  <conditionalFormatting sqref="Q100">
    <cfRule type="cellIs" dxfId="280" priority="280" operator="equal">
      <formula>"INACEPTABLE"</formula>
    </cfRule>
    <cfRule type="cellIs" dxfId="279" priority="281" operator="equal">
      <formula>"ACEPTABLE"</formula>
    </cfRule>
  </conditionalFormatting>
  <conditionalFormatting sqref="Q109">
    <cfRule type="cellIs" dxfId="278" priority="278" operator="equal">
      <formula>"INACEPTABLE"</formula>
    </cfRule>
    <cfRule type="cellIs" dxfId="277" priority="279" operator="equal">
      <formula>"ACEPTABLE"</formula>
    </cfRule>
  </conditionalFormatting>
  <conditionalFormatting sqref="R134:R135">
    <cfRule type="cellIs" dxfId="276" priority="276" operator="equal">
      <formula>"INACEPTABLE"</formula>
    </cfRule>
    <cfRule type="cellIs" dxfId="275" priority="277" operator="equal">
      <formula>"ACEPTABLE"</formula>
    </cfRule>
  </conditionalFormatting>
  <conditionalFormatting sqref="S131:S135">
    <cfRule type="cellIs" dxfId="274" priority="274" operator="equal">
      <formula>"PENALIZACIÓN"</formula>
    </cfRule>
    <cfRule type="cellIs" dxfId="273" priority="275" operator="equal">
      <formula>"ACEPTABLE"</formula>
    </cfRule>
  </conditionalFormatting>
  <conditionalFormatting sqref="R146">
    <cfRule type="cellIs" dxfId="272" priority="272" operator="equal">
      <formula>"INACEPTABLE"</formula>
    </cfRule>
    <cfRule type="cellIs" dxfId="271" priority="273" operator="equal">
      <formula>"ACEPTABLE"</formula>
    </cfRule>
  </conditionalFormatting>
  <conditionalFormatting sqref="S137">
    <cfRule type="cellIs" dxfId="270" priority="270" operator="equal">
      <formula>"PENALIZACIÓN"</formula>
    </cfRule>
    <cfRule type="cellIs" dxfId="269" priority="271" operator="equal">
      <formula>"ACEPTABLE"</formula>
    </cfRule>
  </conditionalFormatting>
  <conditionalFormatting sqref="R152:R153">
    <cfRule type="cellIs" dxfId="268" priority="268" operator="equal">
      <formula>"INACEPTABLE"</formula>
    </cfRule>
    <cfRule type="cellIs" dxfId="267" priority="269" operator="equal">
      <formula>"ACEPTABLE"</formula>
    </cfRule>
  </conditionalFormatting>
  <conditionalFormatting sqref="S149 S154:S167 S169">
    <cfRule type="cellIs" dxfId="266" priority="266" operator="equal">
      <formula>"PENALIZACIÓN"</formula>
    </cfRule>
    <cfRule type="cellIs" dxfId="265" priority="267" operator="equal">
      <formula>"ACEPTABLE"</formula>
    </cfRule>
  </conditionalFormatting>
  <conditionalFormatting sqref="P119">
    <cfRule type="cellIs" dxfId="264" priority="230" operator="equal">
      <formula>"PENALIZACIÓN"</formula>
    </cfRule>
    <cfRule type="cellIs" dxfId="263" priority="264" operator="equal">
      <formula>"INACEPTABLE"</formula>
    </cfRule>
    <cfRule type="cellIs" dxfId="262" priority="265" operator="equal">
      <formula>"ACEPTABLE"</formula>
    </cfRule>
  </conditionalFormatting>
  <conditionalFormatting sqref="P120">
    <cfRule type="cellIs" dxfId="261" priority="233" operator="equal">
      <formula>"PENALIZACIÓN"</formula>
    </cfRule>
    <cfRule type="cellIs" dxfId="260" priority="262" operator="equal">
      <formula>"INACEPTABLE"</formula>
    </cfRule>
    <cfRule type="cellIs" dxfId="259" priority="263" operator="equal">
      <formula>"ACEPTABLE"</formula>
    </cfRule>
  </conditionalFormatting>
  <conditionalFormatting sqref="P121">
    <cfRule type="cellIs" dxfId="258" priority="229" operator="equal">
      <formula>"PENALIZACIÓN"</formula>
    </cfRule>
    <cfRule type="cellIs" dxfId="257" priority="260" operator="equal">
      <formula>"INACEPTABLE"</formula>
    </cfRule>
    <cfRule type="cellIs" dxfId="256" priority="261" operator="equal">
      <formula>"ACEPTABLE"</formula>
    </cfRule>
  </conditionalFormatting>
  <conditionalFormatting sqref="P157:P163">
    <cfRule type="cellIs" dxfId="255" priority="257" operator="equal">
      <formula>8</formula>
    </cfRule>
    <cfRule type="cellIs" dxfId="254" priority="258" operator="greaterThan">
      <formula>8</formula>
    </cfRule>
    <cfRule type="cellIs" dxfId="253" priority="259" operator="lessThan">
      <formula>8</formula>
    </cfRule>
  </conditionalFormatting>
  <conditionalFormatting sqref="Q157:Q163">
    <cfRule type="cellIs" dxfId="252" priority="252" operator="equal">
      <formula>"ACEPTABLE"</formula>
    </cfRule>
    <cfRule type="cellIs" dxfId="251" priority="253" operator="equal">
      <formula>"PENALIZACIÓN"</formula>
    </cfRule>
    <cfRule type="cellIs" dxfId="250" priority="254" operator="equal">
      <formula>8</formula>
    </cfRule>
    <cfRule type="cellIs" dxfId="249" priority="255" operator="greaterThan">
      <formula>8</formula>
    </cfRule>
    <cfRule type="cellIs" dxfId="248" priority="256" operator="lessThan">
      <formula>8</formula>
    </cfRule>
  </conditionalFormatting>
  <conditionalFormatting sqref="R423:R424">
    <cfRule type="cellIs" dxfId="247" priority="250" operator="equal">
      <formula>"INACEPTABLE"</formula>
    </cfRule>
    <cfRule type="cellIs" dxfId="246" priority="251" operator="equal">
      <formula>"ACEPTABLE"</formula>
    </cfRule>
  </conditionalFormatting>
  <conditionalFormatting sqref="R562:R568">
    <cfRule type="cellIs" dxfId="245" priority="245" operator="equal">
      <formula>"ACEPTABLE"</formula>
    </cfRule>
    <cfRule type="cellIs" dxfId="244" priority="246" operator="equal">
      <formula>"PENALIZACIÓN"</formula>
    </cfRule>
    <cfRule type="cellIs" dxfId="243" priority="247" operator="equal">
      <formula>8</formula>
    </cfRule>
    <cfRule type="cellIs" dxfId="242" priority="248" operator="greaterThan">
      <formula>8</formula>
    </cfRule>
    <cfRule type="cellIs" dxfId="241" priority="249" operator="lessThan">
      <formula>8</formula>
    </cfRule>
  </conditionalFormatting>
  <conditionalFormatting sqref="Q562:Q568">
    <cfRule type="cellIs" dxfId="240" priority="244" operator="lessThan">
      <formula>8</formula>
    </cfRule>
  </conditionalFormatting>
  <conditionalFormatting sqref="Q89">
    <cfRule type="cellIs" dxfId="239" priority="242" operator="equal">
      <formula>"INACEPTABLE"</formula>
    </cfRule>
    <cfRule type="cellIs" dxfId="238" priority="243" operator="equal">
      <formula>"ACEPTABLE"</formula>
    </cfRule>
  </conditionalFormatting>
  <conditionalFormatting sqref="Q84">
    <cfRule type="cellIs" dxfId="237" priority="240" operator="equal">
      <formula>"INACEPTABLE"</formula>
    </cfRule>
    <cfRule type="cellIs" dxfId="236" priority="241" operator="equal">
      <formula>"ACEPTABLE"</formula>
    </cfRule>
  </conditionalFormatting>
  <conditionalFormatting sqref="Q80">
    <cfRule type="cellIs" dxfId="235" priority="238" operator="equal">
      <formula>"INACEPTABLE"</formula>
    </cfRule>
    <cfRule type="cellIs" dxfId="234" priority="239" operator="equal">
      <formula>"ACEPTABLE"</formula>
    </cfRule>
  </conditionalFormatting>
  <conditionalFormatting sqref="R126">
    <cfRule type="cellIs" dxfId="233" priority="232" operator="equal">
      <formula>"Penalización"</formula>
    </cfRule>
    <cfRule type="cellIs" dxfId="232" priority="236" operator="equal">
      <formula>"INACEPTABLE"</formula>
    </cfRule>
    <cfRule type="cellIs" dxfId="231" priority="237" operator="equal">
      <formula>"ACEPTABLE"</formula>
    </cfRule>
  </conditionalFormatting>
  <conditionalFormatting sqref="R127">
    <cfRule type="cellIs" dxfId="230" priority="231" operator="equal">
      <formula>"Penalización"</formula>
    </cfRule>
    <cfRule type="cellIs" dxfId="229" priority="234" operator="equal">
      <formula>"INACEPTABLE"</formula>
    </cfRule>
    <cfRule type="cellIs" dxfId="228" priority="235" operator="equal">
      <formula>"ACEPTABLE"</formula>
    </cfRule>
  </conditionalFormatting>
  <conditionalFormatting sqref="F283:F286 M420:M427">
    <cfRule type="cellIs" dxfId="227" priority="227" operator="equal">
      <formula>0</formula>
    </cfRule>
    <cfRule type="cellIs" dxfId="226" priority="228" operator="equal">
      <formula>1</formula>
    </cfRule>
  </conditionalFormatting>
  <conditionalFormatting sqref="F292">
    <cfRule type="cellIs" dxfId="225" priority="225" operator="equal">
      <formula>0</formula>
    </cfRule>
    <cfRule type="cellIs" dxfId="224" priority="226" operator="equal">
      <formula>1</formula>
    </cfRule>
  </conditionalFormatting>
  <conditionalFormatting sqref="E306">
    <cfRule type="cellIs" dxfId="223" priority="223" operator="equal">
      <formula>0</formula>
    </cfRule>
    <cfRule type="cellIs" dxfId="222" priority="224" operator="equal">
      <formula>1</formula>
    </cfRule>
  </conditionalFormatting>
  <conditionalFormatting sqref="E296">
    <cfRule type="cellIs" dxfId="221" priority="221" operator="equal">
      <formula>0</formula>
    </cfRule>
    <cfRule type="cellIs" dxfId="220" priority="222" operator="equal">
      <formula>1</formula>
    </cfRule>
  </conditionalFormatting>
  <conditionalFormatting sqref="E317">
    <cfRule type="cellIs" dxfId="219" priority="219" operator="equal">
      <formula>0</formula>
    </cfRule>
    <cfRule type="cellIs" dxfId="218" priority="220" operator="equal">
      <formula>1</formula>
    </cfRule>
  </conditionalFormatting>
  <conditionalFormatting sqref="R436">
    <cfRule type="cellIs" dxfId="217" priority="217" operator="equal">
      <formula>"INACEPTABLE"</formula>
    </cfRule>
    <cfRule type="cellIs" dxfId="216" priority="218" operator="equal">
      <formula>"ACEPTABLE"</formula>
    </cfRule>
  </conditionalFormatting>
  <conditionalFormatting sqref="U431:U435">
    <cfRule type="cellIs" dxfId="215" priority="214" operator="equal">
      <formula>"INACEPTABLE"</formula>
    </cfRule>
    <cfRule type="cellIs" dxfId="214" priority="215" operator="equal">
      <formula>"PENALIZACIÓN"</formula>
    </cfRule>
    <cfRule type="cellIs" dxfId="213" priority="216" operator="equal">
      <formula>"ACEPTABLE"</formula>
    </cfRule>
  </conditionalFormatting>
  <conditionalFormatting sqref="V431:V435">
    <cfRule type="cellIs" dxfId="212" priority="211" operator="greaterThan">
      <formula>1</formula>
    </cfRule>
    <cfRule type="cellIs" dxfId="211" priority="212" operator="equal">
      <formula>1</formula>
    </cfRule>
    <cfRule type="cellIs" dxfId="210" priority="213" operator="equal">
      <formula>0</formula>
    </cfRule>
  </conditionalFormatting>
  <conditionalFormatting sqref="W431:W435">
    <cfRule type="cellIs" dxfId="209" priority="206" operator="equal">
      <formula>"ACEPTABLE"</formula>
    </cfRule>
    <cfRule type="cellIs" dxfId="208" priority="207" operator="equal">
      <formula>"PENALIZACIÓN 1 + 2"</formula>
    </cfRule>
    <cfRule type="cellIs" dxfId="207" priority="208" operator="equal">
      <formula>"PENALIZACIÓN 1"</formula>
    </cfRule>
    <cfRule type="cellIs" dxfId="206" priority="209" operator="equal">
      <formula>1</formula>
    </cfRule>
    <cfRule type="cellIs" dxfId="205" priority="210" operator="equal">
      <formula>1</formula>
    </cfRule>
  </conditionalFormatting>
  <conditionalFormatting sqref="R488">
    <cfRule type="cellIs" dxfId="204" priority="204" operator="equal">
      <formula>"INACEPTABLE"</formula>
    </cfRule>
    <cfRule type="cellIs" dxfId="203" priority="205" operator="equal">
      <formula>"ACEPTABLE"</formula>
    </cfRule>
  </conditionalFormatting>
  <conditionalFormatting sqref="S485:S488">
    <cfRule type="cellIs" dxfId="202" priority="202" operator="equal">
      <formula>"PENALIZACIÓN"</formula>
    </cfRule>
    <cfRule type="cellIs" dxfId="201" priority="203" operator="equal">
      <formula>"ACEPTABLE"</formula>
    </cfRule>
  </conditionalFormatting>
  <conditionalFormatting sqref="R503">
    <cfRule type="cellIs" dxfId="200" priority="200" operator="equal">
      <formula>"INACEPTABLE"</formula>
    </cfRule>
    <cfRule type="cellIs" dxfId="199" priority="201" operator="equal">
      <formula>"ACEPTABLE"</formula>
    </cfRule>
  </conditionalFormatting>
  <conditionalFormatting sqref="S499:S503">
    <cfRule type="cellIs" dxfId="198" priority="198" operator="equal">
      <formula>"PENALIZACIÓN"</formula>
    </cfRule>
    <cfRule type="cellIs" dxfId="197" priority="199" operator="equal">
      <formula>"ACEPTABLE"</formula>
    </cfRule>
  </conditionalFormatting>
  <conditionalFormatting sqref="R517:R518">
    <cfRule type="cellIs" dxfId="196" priority="196" operator="equal">
      <formula>"INACEPTABLE"</formula>
    </cfRule>
    <cfRule type="cellIs" dxfId="195" priority="197" operator="equal">
      <formula>"ACEPTABLE"</formula>
    </cfRule>
  </conditionalFormatting>
  <conditionalFormatting sqref="S514:S526">
    <cfRule type="cellIs" dxfId="194" priority="194" operator="equal">
      <formula>"PENALIZACIÓN"</formula>
    </cfRule>
    <cfRule type="cellIs" dxfId="193" priority="195" operator="equal">
      <formula>"ACEPTABLE"</formula>
    </cfRule>
  </conditionalFormatting>
  <conditionalFormatting sqref="R537">
    <cfRule type="cellIs" dxfId="192" priority="192" operator="equal">
      <formula>"INACEPTABLE"</formula>
    </cfRule>
    <cfRule type="cellIs" dxfId="191" priority="193" operator="equal">
      <formula>"ACEPTABLE"</formula>
    </cfRule>
  </conditionalFormatting>
  <conditionalFormatting sqref="S528">
    <cfRule type="cellIs" dxfId="190" priority="190" operator="equal">
      <formula>"PENALIZACIÓN"</formula>
    </cfRule>
    <cfRule type="cellIs" dxfId="189" priority="191" operator="equal">
      <formula>"ACEPTABLE"</formula>
    </cfRule>
  </conditionalFormatting>
  <conditionalFormatting sqref="R551">
    <cfRule type="cellIs" dxfId="188" priority="188" operator="equal">
      <formula>"INACEPTABLE"</formula>
    </cfRule>
    <cfRule type="cellIs" dxfId="187" priority="189" operator="equal">
      <formula>"ACEPTABLE"</formula>
    </cfRule>
  </conditionalFormatting>
  <conditionalFormatting sqref="S548">
    <cfRule type="cellIs" dxfId="186" priority="186" operator="equal">
      <formula>"PENALIZACIÓN"</formula>
    </cfRule>
    <cfRule type="cellIs" dxfId="185" priority="187" operator="equal">
      <formula>"ACEPTABLE"</formula>
    </cfRule>
  </conditionalFormatting>
  <conditionalFormatting sqref="M418">
    <cfRule type="cellIs" dxfId="184" priority="184" operator="equal">
      <formula>0</formula>
    </cfRule>
    <cfRule type="cellIs" dxfId="183" priority="185" operator="equal">
      <formula>1</formula>
    </cfRule>
  </conditionalFormatting>
  <conditionalFormatting sqref="M419">
    <cfRule type="cellIs" dxfId="182" priority="182" operator="equal">
      <formula>0</formula>
    </cfRule>
    <cfRule type="cellIs" dxfId="181" priority="183" operator="equal">
      <formula>1</formula>
    </cfRule>
  </conditionalFormatting>
  <conditionalFormatting sqref="N562:N568">
    <cfRule type="cellIs" dxfId="180" priority="179" operator="equal">
      <formula>7</formula>
    </cfRule>
    <cfRule type="cellIs" dxfId="179" priority="180" operator="greaterThan">
      <formula>7</formula>
    </cfRule>
    <cfRule type="cellIs" dxfId="178" priority="181" operator="lessThan">
      <formula>7</formula>
    </cfRule>
  </conditionalFormatting>
  <conditionalFormatting sqref="O562:O568">
    <cfRule type="cellIs" dxfId="177" priority="176" operator="equal">
      <formula>7</formula>
    </cfRule>
    <cfRule type="cellIs" dxfId="176" priority="177" operator="greaterThan">
      <formula>7</formula>
    </cfRule>
    <cfRule type="cellIs" dxfId="175" priority="178" operator="lessThan">
      <formula>7</formula>
    </cfRule>
  </conditionalFormatting>
  <conditionalFormatting sqref="E327">
    <cfRule type="cellIs" dxfId="174" priority="174" operator="equal">
      <formula>0</formula>
    </cfRule>
    <cfRule type="cellIs" dxfId="173" priority="175" operator="equal">
      <formula>1</formula>
    </cfRule>
  </conditionalFormatting>
  <conditionalFormatting sqref="E381">
    <cfRule type="cellIs" dxfId="172" priority="166" operator="equal">
      <formula>0</formula>
    </cfRule>
    <cfRule type="cellIs" dxfId="171" priority="167" operator="equal">
      <formula>1</formula>
    </cfRule>
  </conditionalFormatting>
  <conditionalFormatting sqref="E338">
    <cfRule type="cellIs" dxfId="170" priority="172" operator="equal">
      <formula>0</formula>
    </cfRule>
    <cfRule type="cellIs" dxfId="169" priority="173" operator="equal">
      <formula>1</formula>
    </cfRule>
  </conditionalFormatting>
  <conditionalFormatting sqref="E348">
    <cfRule type="cellIs" dxfId="168" priority="170" operator="equal">
      <formula>0</formula>
    </cfRule>
    <cfRule type="cellIs" dxfId="167" priority="171" operator="equal">
      <formula>1</formula>
    </cfRule>
  </conditionalFormatting>
  <conditionalFormatting sqref="E371">
    <cfRule type="cellIs" dxfId="166" priority="168" operator="equal">
      <formula>0</formula>
    </cfRule>
    <cfRule type="cellIs" dxfId="165" priority="169" operator="equal">
      <formula>1</formula>
    </cfRule>
  </conditionalFormatting>
  <conditionalFormatting sqref="E392">
    <cfRule type="cellIs" dxfId="164" priority="164" operator="equal">
      <formula>0</formula>
    </cfRule>
    <cfRule type="cellIs" dxfId="163" priority="165" operator="equal">
      <formula>1</formula>
    </cfRule>
  </conditionalFormatting>
  <conditionalFormatting sqref="E402">
    <cfRule type="cellIs" dxfId="162" priority="162" operator="equal">
      <formula>0</formula>
    </cfRule>
    <cfRule type="cellIs" dxfId="161" priority="163" operator="equal">
      <formula>1</formula>
    </cfRule>
  </conditionalFormatting>
  <conditionalFormatting sqref="E413">
    <cfRule type="cellIs" dxfId="160" priority="160" operator="equal">
      <formula>0</formula>
    </cfRule>
    <cfRule type="cellIs" dxfId="159" priority="161" operator="equal">
      <formula>1</formula>
    </cfRule>
  </conditionalFormatting>
  <conditionalFormatting sqref="M417">
    <cfRule type="cellIs" dxfId="158" priority="158" operator="equal">
      <formula>0</formula>
    </cfRule>
    <cfRule type="cellIs" dxfId="157" priority="159" operator="equal">
      <formula>1</formula>
    </cfRule>
  </conditionalFormatting>
  <conditionalFormatting sqref="R445">
    <cfRule type="cellIs" dxfId="156" priority="156" operator="equal">
      <formula>"INACEPTABLE"</formula>
    </cfRule>
    <cfRule type="cellIs" dxfId="155" priority="157" operator="equal">
      <formula>"ACEPTABLE"</formula>
    </cfRule>
  </conditionalFormatting>
  <conditionalFormatting sqref="U440:U444">
    <cfRule type="cellIs" dxfId="154" priority="153" operator="equal">
      <formula>"INACEPTABLE"</formula>
    </cfRule>
    <cfRule type="cellIs" dxfId="153" priority="154" operator="equal">
      <formula>"PENALIZACIÓN"</formula>
    </cfRule>
    <cfRule type="cellIs" dxfId="152" priority="155" operator="equal">
      <formula>"ACEPTABLE"</formula>
    </cfRule>
  </conditionalFormatting>
  <conditionalFormatting sqref="V440:V444">
    <cfRule type="cellIs" dxfId="151" priority="150" operator="greaterThan">
      <formula>1</formula>
    </cfRule>
    <cfRule type="cellIs" dxfId="150" priority="151" operator="equal">
      <formula>1</formula>
    </cfRule>
    <cfRule type="cellIs" dxfId="149" priority="152" operator="equal">
      <formula>0</formula>
    </cfRule>
  </conditionalFormatting>
  <conditionalFormatting sqref="W440:W444">
    <cfRule type="cellIs" dxfId="148" priority="145" operator="equal">
      <formula>"ACEPTABLE"</formula>
    </cfRule>
    <cfRule type="cellIs" dxfId="147" priority="146" operator="equal">
      <formula>"PENALIZACIÓN 1 + 2"</formula>
    </cfRule>
    <cfRule type="cellIs" dxfId="146" priority="147" operator="equal">
      <formula>"PENALIZACIÓN 1"</formula>
    </cfRule>
    <cfRule type="cellIs" dxfId="145" priority="148" operator="equal">
      <formula>1</formula>
    </cfRule>
    <cfRule type="cellIs" dxfId="144" priority="149" operator="equal">
      <formula>1</formula>
    </cfRule>
  </conditionalFormatting>
  <conditionalFormatting sqref="R454">
    <cfRule type="cellIs" dxfId="143" priority="143" operator="equal">
      <formula>"INACEPTABLE"</formula>
    </cfRule>
    <cfRule type="cellIs" dxfId="142" priority="144" operator="equal">
      <formula>"ACEPTABLE"</formula>
    </cfRule>
  </conditionalFormatting>
  <conditionalFormatting sqref="U449:U453">
    <cfRule type="cellIs" dxfId="141" priority="140" operator="equal">
      <formula>"INACEPTABLE"</formula>
    </cfRule>
    <cfRule type="cellIs" dxfId="140" priority="141" operator="equal">
      <formula>"PENALIZACIÓN"</formula>
    </cfRule>
    <cfRule type="cellIs" dxfId="139" priority="142" operator="equal">
      <formula>"ACEPTABLE"</formula>
    </cfRule>
  </conditionalFormatting>
  <conditionalFormatting sqref="V449:V453">
    <cfRule type="cellIs" dxfId="138" priority="137" operator="greaterThan">
      <formula>1</formula>
    </cfRule>
    <cfRule type="cellIs" dxfId="137" priority="138" operator="equal">
      <formula>1</formula>
    </cfRule>
    <cfRule type="cellIs" dxfId="136" priority="139" operator="equal">
      <formula>0</formula>
    </cfRule>
  </conditionalFormatting>
  <conditionalFormatting sqref="W449:W453">
    <cfRule type="cellIs" dxfId="135" priority="132" operator="equal">
      <formula>"ACEPTABLE"</formula>
    </cfRule>
    <cfRule type="cellIs" dxfId="134" priority="133" operator="equal">
      <formula>"PENALIZACIÓN 1 + 2"</formula>
    </cfRule>
    <cfRule type="cellIs" dxfId="133" priority="134" operator="equal">
      <formula>"PENALIZACIÓN 1"</formula>
    </cfRule>
    <cfRule type="cellIs" dxfId="132" priority="135" operator="equal">
      <formula>1</formula>
    </cfRule>
    <cfRule type="cellIs" dxfId="131" priority="136" operator="equal">
      <formula>1</formula>
    </cfRule>
  </conditionalFormatting>
  <conditionalFormatting sqref="R463">
    <cfRule type="cellIs" dxfId="130" priority="130" operator="equal">
      <formula>"INACEPTABLE"</formula>
    </cfRule>
    <cfRule type="cellIs" dxfId="129" priority="131" operator="equal">
      <formula>"ACEPTABLE"</formula>
    </cfRule>
  </conditionalFormatting>
  <conditionalFormatting sqref="U458:U462">
    <cfRule type="cellIs" dxfId="128" priority="127" operator="equal">
      <formula>"INACEPTABLE"</formula>
    </cfRule>
    <cfRule type="cellIs" dxfId="127" priority="128" operator="equal">
      <formula>"PENALIZACIÓN"</formula>
    </cfRule>
    <cfRule type="cellIs" dxfId="126" priority="129" operator="equal">
      <formula>"ACEPTABLE"</formula>
    </cfRule>
  </conditionalFormatting>
  <conditionalFormatting sqref="V458:V462">
    <cfRule type="cellIs" dxfId="125" priority="124" operator="greaterThan">
      <formula>1</formula>
    </cfRule>
    <cfRule type="cellIs" dxfId="124" priority="125" operator="equal">
      <formula>1</formula>
    </cfRule>
    <cfRule type="cellIs" dxfId="123" priority="126" operator="equal">
      <formula>0</formula>
    </cfRule>
  </conditionalFormatting>
  <conditionalFormatting sqref="W458:W462">
    <cfRule type="cellIs" dxfId="122" priority="119" operator="equal">
      <formula>"ACEPTABLE"</formula>
    </cfRule>
    <cfRule type="cellIs" dxfId="121" priority="120" operator="equal">
      <formula>"PENALIZACIÓN 1 + 2"</formula>
    </cfRule>
    <cfRule type="cellIs" dxfId="120" priority="121" operator="equal">
      <formula>"PENALIZACIÓN 1"</formula>
    </cfRule>
    <cfRule type="cellIs" dxfId="119" priority="122" operator="equal">
      <formula>1</formula>
    </cfRule>
    <cfRule type="cellIs" dxfId="118" priority="123" operator="equal">
      <formula>1</formula>
    </cfRule>
  </conditionalFormatting>
  <conditionalFormatting sqref="N477:N481">
    <cfRule type="cellIs" dxfId="117" priority="116" operator="equal">
      <formula>"INACEPTABLE"</formula>
    </cfRule>
    <cfRule type="cellIs" dxfId="116" priority="117" operator="equal">
      <formula>"PENALIZACIÓN"</formula>
    </cfRule>
    <cfRule type="cellIs" dxfId="115" priority="118" operator="equal">
      <formula>"ACEPTABLE"</formula>
    </cfRule>
  </conditionalFormatting>
  <conditionalFormatting sqref="O477:O481">
    <cfRule type="cellIs" dxfId="114" priority="113" operator="greaterThan">
      <formula>1</formula>
    </cfRule>
    <cfRule type="cellIs" dxfId="113" priority="114" operator="equal">
      <formula>1</formula>
    </cfRule>
    <cfRule type="cellIs" dxfId="112" priority="115" operator="equal">
      <formula>0</formula>
    </cfRule>
  </conditionalFormatting>
  <conditionalFormatting sqref="P477:P481">
    <cfRule type="cellIs" dxfId="111" priority="108" operator="equal">
      <formula>"ACEPTABLE"</formula>
    </cfRule>
    <cfRule type="cellIs" dxfId="110" priority="109" operator="equal">
      <formula>"PENALIZACIÓN 1 + 2"</formula>
    </cfRule>
    <cfRule type="cellIs" dxfId="109" priority="110" operator="equal">
      <formula>"PENALIZACIÓN 1"</formula>
    </cfRule>
    <cfRule type="cellIs" dxfId="108" priority="111" operator="equal">
      <formula>1</formula>
    </cfRule>
    <cfRule type="cellIs" dxfId="107" priority="112" operator="equal">
      <formula>1</formula>
    </cfRule>
  </conditionalFormatting>
  <conditionalFormatting sqref="R472">
    <cfRule type="cellIs" dxfId="106" priority="106" operator="equal">
      <formula>"INACEPTABLE"</formula>
    </cfRule>
    <cfRule type="cellIs" dxfId="105" priority="107" operator="equal">
      <formula>"ACEPTABLE"</formula>
    </cfRule>
  </conditionalFormatting>
  <conditionalFormatting sqref="U467:U471">
    <cfRule type="cellIs" dxfId="104" priority="103" operator="equal">
      <formula>"INACEPTABLE"</formula>
    </cfRule>
    <cfRule type="cellIs" dxfId="103" priority="104" operator="equal">
      <formula>"PENALIZACIÓN"</formula>
    </cfRule>
    <cfRule type="cellIs" dxfId="102" priority="105" operator="equal">
      <formula>"ACEPTABLE"</formula>
    </cfRule>
  </conditionalFormatting>
  <conditionalFormatting sqref="V467:V471">
    <cfRule type="cellIs" dxfId="101" priority="100" operator="greaterThan">
      <formula>1</formula>
    </cfRule>
    <cfRule type="cellIs" dxfId="100" priority="101" operator="equal">
      <formula>1</formula>
    </cfRule>
    <cfRule type="cellIs" dxfId="99" priority="102" operator="equal">
      <formula>0</formula>
    </cfRule>
  </conditionalFormatting>
  <conditionalFormatting sqref="W467:W471">
    <cfRule type="cellIs" dxfId="98" priority="95" operator="equal">
      <formula>"ACEPTABLE"</formula>
    </cfRule>
    <cfRule type="cellIs" dxfId="97" priority="96" operator="equal">
      <formula>"PENALIZACIÓN 1 + 2"</formula>
    </cfRule>
    <cfRule type="cellIs" dxfId="96" priority="97" operator="equal">
      <formula>"PENALIZACIÓN 1"</formula>
    </cfRule>
    <cfRule type="cellIs" dxfId="95" priority="98" operator="equal">
      <formula>1</formula>
    </cfRule>
    <cfRule type="cellIs" dxfId="94" priority="99" operator="equal">
      <formula>1</formula>
    </cfRule>
  </conditionalFormatting>
  <conditionalFormatting sqref="R477:R481">
    <cfRule type="cellIs" dxfId="93" priority="93" operator="greaterThan">
      <formula>"&gt;0"</formula>
    </cfRule>
    <cfRule type="cellIs" dxfId="92" priority="94" operator="equal">
      <formula>0</formula>
    </cfRule>
  </conditionalFormatting>
  <conditionalFormatting sqref="M29:M43">
    <cfRule type="cellIs" dxfId="91" priority="88" operator="equal">
      <formula>"INACEPTABLE"</formula>
    </cfRule>
    <cfRule type="cellIs" dxfId="90" priority="91" operator="equal">
      <formula>"PENALIZACIÓN"</formula>
    </cfRule>
    <cfRule type="cellIs" dxfId="89" priority="92" operator="equal">
      <formula>"ACEPTABLE"</formula>
    </cfRule>
  </conditionalFormatting>
  <conditionalFormatting sqref="Q29:T29">
    <cfRule type="cellIs" dxfId="88" priority="89" operator="equal">
      <formula>"PENALIZACIÓN"</formula>
    </cfRule>
    <cfRule type="cellIs" dxfId="87" priority="90" operator="equal">
      <formula>"ACEPTABLE"</formula>
    </cfRule>
  </conditionalFormatting>
  <conditionalFormatting sqref="P29:P43">
    <cfRule type="cellIs" dxfId="86" priority="85" operator="equal">
      <formula>"INACEPTABLE"</formula>
    </cfRule>
    <cfRule type="cellIs" dxfId="85" priority="86" operator="equal">
      <formula>"PENALIZACIÓN"</formula>
    </cfRule>
    <cfRule type="cellIs" dxfId="84" priority="87" operator="equal">
      <formula>"ACEPTABLE"</formula>
    </cfRule>
  </conditionalFormatting>
  <conditionalFormatting sqref="Q29:Q43">
    <cfRule type="cellIs" dxfId="83" priority="79" operator="equal">
      <formula>1</formula>
    </cfRule>
    <cfRule type="cellIs" dxfId="82" priority="83" operator="greaterThan">
      <formula>1</formula>
    </cfRule>
    <cfRule type="cellIs" dxfId="81" priority="84" operator="equal">
      <formula>0</formula>
    </cfRule>
  </conditionalFormatting>
  <conditionalFormatting sqref="R30:S43 R29:T29">
    <cfRule type="cellIs" dxfId="80" priority="80" operator="equal">
      <formula>"PENALIZACIÓN 1 + 2"</formula>
    </cfRule>
    <cfRule type="cellIs" dxfId="79" priority="81" operator="equal">
      <formula>"PENALIZACIÓN 1"</formula>
    </cfRule>
    <cfRule type="cellIs" dxfId="78" priority="82" operator="equal">
      <formula>"ACEPTABLE"</formula>
    </cfRule>
  </conditionalFormatting>
  <conditionalFormatting sqref="M55:M59">
    <cfRule type="cellIs" dxfId="77" priority="76" operator="equal">
      <formula>"INACEPTABLE"</formula>
    </cfRule>
    <cfRule type="cellIs" dxfId="76" priority="77" operator="equal">
      <formula>"PENALIZACIÓN"</formula>
    </cfRule>
    <cfRule type="cellIs" dxfId="75" priority="78" operator="equal">
      <formula>"ACEPTABLE"</formula>
    </cfRule>
  </conditionalFormatting>
  <conditionalFormatting sqref="N55:N59">
    <cfRule type="cellIs" dxfId="74" priority="73" operator="greaterThan">
      <formula>1</formula>
    </cfRule>
    <cfRule type="cellIs" dxfId="73" priority="74" operator="equal">
      <formula>1</formula>
    </cfRule>
    <cfRule type="cellIs" dxfId="72" priority="75" operator="equal">
      <formula>0</formula>
    </cfRule>
  </conditionalFormatting>
  <conditionalFormatting sqref="O55:O59">
    <cfRule type="cellIs" dxfId="71" priority="68" operator="equal">
      <formula>"ACEPTABLE"</formula>
    </cfRule>
    <cfRule type="cellIs" dxfId="70" priority="69" operator="equal">
      <formula>"PENALIZACIÓN 1 + 2"</formula>
    </cfRule>
    <cfRule type="cellIs" dxfId="69" priority="70" operator="equal">
      <formula>"PENALIZACIÓN 1"</formula>
    </cfRule>
    <cfRule type="cellIs" dxfId="68" priority="71" operator="equal">
      <formula>1</formula>
    </cfRule>
    <cfRule type="cellIs" dxfId="67" priority="72" operator="equal">
      <formula>1</formula>
    </cfRule>
  </conditionalFormatting>
  <conditionalFormatting sqref="N491:N495">
    <cfRule type="cellIs" dxfId="66" priority="65" operator="equal">
      <formula>"INACEPTABLE"</formula>
    </cfRule>
    <cfRule type="cellIs" dxfId="65" priority="66" operator="equal">
      <formula>"PENALIZACIÓN"</formula>
    </cfRule>
    <cfRule type="cellIs" dxfId="64" priority="67" operator="equal">
      <formula>"ACEPTABLE"</formula>
    </cfRule>
  </conditionalFormatting>
  <conditionalFormatting sqref="O491:O495">
    <cfRule type="cellIs" dxfId="63" priority="62" operator="greaterThan">
      <formula>1</formula>
    </cfRule>
    <cfRule type="cellIs" dxfId="62" priority="63" operator="equal">
      <formula>1</formula>
    </cfRule>
    <cfRule type="cellIs" dxfId="61" priority="64" operator="equal">
      <formula>0</formula>
    </cfRule>
  </conditionalFormatting>
  <conditionalFormatting sqref="P491:P495">
    <cfRule type="cellIs" dxfId="60" priority="57" operator="equal">
      <formula>"ACEPTABLE"</formula>
    </cfRule>
    <cfRule type="cellIs" dxfId="59" priority="58" operator="equal">
      <formula>"PENALIZACIÓN 1 + 2"</formula>
    </cfRule>
    <cfRule type="cellIs" dxfId="58" priority="59" operator="equal">
      <formula>"PENALIZACIÓN 1"</formula>
    </cfRule>
    <cfRule type="cellIs" dxfId="57" priority="60" operator="equal">
      <formula>1</formula>
    </cfRule>
    <cfRule type="cellIs" dxfId="56" priority="61" operator="equal">
      <formula>1</formula>
    </cfRule>
  </conditionalFormatting>
  <conditionalFormatting sqref="R491:R495">
    <cfRule type="cellIs" dxfId="55" priority="55" operator="greaterThan">
      <formula>"&gt;0"</formula>
    </cfRule>
    <cfRule type="cellIs" dxfId="54" priority="56" operator="equal">
      <formula>0</formula>
    </cfRule>
  </conditionalFormatting>
  <conditionalFormatting sqref="N506:N510">
    <cfRule type="cellIs" dxfId="53" priority="52" operator="equal">
      <formula>"INACEPTABLE"</formula>
    </cfRule>
    <cfRule type="cellIs" dxfId="52" priority="53" operator="equal">
      <formula>"PENALIZACIÓN"</formula>
    </cfRule>
    <cfRule type="cellIs" dxfId="51" priority="54" operator="equal">
      <formula>"ACEPTABLE"</formula>
    </cfRule>
  </conditionalFormatting>
  <conditionalFormatting sqref="O506:O510">
    <cfRule type="cellIs" dxfId="50" priority="49" operator="greaterThan">
      <formula>1</formula>
    </cfRule>
    <cfRule type="cellIs" dxfId="49" priority="50" operator="equal">
      <formula>1</formula>
    </cfRule>
    <cfRule type="cellIs" dxfId="48" priority="51" operator="equal">
      <formula>0</formula>
    </cfRule>
  </conditionalFormatting>
  <conditionalFormatting sqref="P506:P510">
    <cfRule type="cellIs" dxfId="47" priority="44" operator="equal">
      <formula>"ACEPTABLE"</formula>
    </cfRule>
    <cfRule type="cellIs" dxfId="46" priority="45" operator="equal">
      <formula>"PENALIZACIÓN 1 + 2"</formula>
    </cfRule>
    <cfRule type="cellIs" dxfId="45" priority="46" operator="equal">
      <formula>"PENALIZACIÓN 1"</formula>
    </cfRule>
    <cfRule type="cellIs" dxfId="44" priority="47" operator="equal">
      <formula>1</formula>
    </cfRule>
    <cfRule type="cellIs" dxfId="43" priority="48" operator="equal">
      <formula>1</formula>
    </cfRule>
  </conditionalFormatting>
  <conditionalFormatting sqref="R506:R510">
    <cfRule type="cellIs" dxfId="42" priority="42" operator="greaterThan">
      <formula>"&gt;0"</formula>
    </cfRule>
    <cfRule type="cellIs" dxfId="41" priority="43" operator="equal">
      <formula>0</formula>
    </cfRule>
  </conditionalFormatting>
  <conditionalFormatting sqref="N520:N524">
    <cfRule type="cellIs" dxfId="40" priority="39" operator="equal">
      <formula>"INACEPTABLE"</formula>
    </cfRule>
    <cfRule type="cellIs" dxfId="39" priority="40" operator="equal">
      <formula>"PENALIZACIÓN"</formula>
    </cfRule>
    <cfRule type="cellIs" dxfId="38" priority="41" operator="equal">
      <formula>"ACEPTABLE"</formula>
    </cfRule>
  </conditionalFormatting>
  <conditionalFormatting sqref="O520:O524">
    <cfRule type="cellIs" dxfId="37" priority="36" operator="greaterThan">
      <formula>1</formula>
    </cfRule>
    <cfRule type="cellIs" dxfId="36" priority="37" operator="equal">
      <formula>1</formula>
    </cfRule>
    <cfRule type="cellIs" dxfId="35" priority="38" operator="equal">
      <formula>0</formula>
    </cfRule>
  </conditionalFormatting>
  <conditionalFormatting sqref="P520:P524">
    <cfRule type="cellIs" dxfId="34" priority="31" operator="equal">
      <formula>"ACEPTABLE"</formula>
    </cfRule>
    <cfRule type="cellIs" dxfId="33" priority="32" operator="equal">
      <formula>"PENALIZACIÓN 1 + 2"</formula>
    </cfRule>
    <cfRule type="cellIs" dxfId="32" priority="33" operator="equal">
      <formula>"PENALIZACIÓN 1"</formula>
    </cfRule>
    <cfRule type="cellIs" dxfId="31" priority="34" operator="equal">
      <formula>1</formula>
    </cfRule>
    <cfRule type="cellIs" dxfId="30" priority="35" operator="equal">
      <formula>1</formula>
    </cfRule>
  </conditionalFormatting>
  <conditionalFormatting sqref="R520:R524">
    <cfRule type="cellIs" dxfId="29" priority="29" operator="greaterThan">
      <formula>"&gt;0"</formula>
    </cfRule>
    <cfRule type="cellIs" dxfId="28" priority="30" operator="equal">
      <formula>0</formula>
    </cfRule>
  </conditionalFormatting>
  <conditionalFormatting sqref="N540:N544">
    <cfRule type="cellIs" dxfId="27" priority="26" operator="equal">
      <formula>"INACEPTABLE"</formula>
    </cfRule>
    <cfRule type="cellIs" dxfId="26" priority="27" operator="equal">
      <formula>"PENALIZACIÓN"</formula>
    </cfRule>
    <cfRule type="cellIs" dxfId="25" priority="28" operator="equal">
      <formula>"ACEPTABLE"</formula>
    </cfRule>
  </conditionalFormatting>
  <conditionalFormatting sqref="O540:O544">
    <cfRule type="cellIs" dxfId="24" priority="23" operator="greaterThan">
      <formula>1</formula>
    </cfRule>
    <cfRule type="cellIs" dxfId="23" priority="24" operator="equal">
      <formula>1</formula>
    </cfRule>
    <cfRule type="cellIs" dxfId="22" priority="25" operator="equal">
      <formula>0</formula>
    </cfRule>
  </conditionalFormatting>
  <conditionalFormatting sqref="P540:P544">
    <cfRule type="cellIs" dxfId="21" priority="18" operator="equal">
      <formula>"ACEPTABLE"</formula>
    </cfRule>
    <cfRule type="cellIs" dxfId="20" priority="19" operator="equal">
      <formula>"PENALIZACIÓN 1 + 2"</formula>
    </cfRule>
    <cfRule type="cellIs" dxfId="19" priority="20" operator="equal">
      <formula>"PENALIZACIÓN 1"</formula>
    </cfRule>
    <cfRule type="cellIs" dxfId="18" priority="21" operator="equal">
      <formula>1</formula>
    </cfRule>
    <cfRule type="cellIs" dxfId="17" priority="22" operator="equal">
      <formula>1</formula>
    </cfRule>
  </conditionalFormatting>
  <conditionalFormatting sqref="R540:R544">
    <cfRule type="cellIs" dxfId="16" priority="16" operator="greaterThan">
      <formula>"&gt;0"</formula>
    </cfRule>
    <cfRule type="cellIs" dxfId="15" priority="17" operator="equal">
      <formula>0</formula>
    </cfRule>
  </conditionalFormatting>
  <conditionalFormatting sqref="N554:N558">
    <cfRule type="cellIs" dxfId="14" priority="13" operator="equal">
      <formula>"INACEPTABLE"</formula>
    </cfRule>
    <cfRule type="cellIs" dxfId="13" priority="14" operator="equal">
      <formula>"PENALIZACIÓN"</formula>
    </cfRule>
    <cfRule type="cellIs" dxfId="12" priority="15" operator="equal">
      <formula>"ACEPTABLE"</formula>
    </cfRule>
  </conditionalFormatting>
  <conditionalFormatting sqref="O554:O558">
    <cfRule type="cellIs" dxfId="11" priority="10" operator="greaterThan">
      <formula>1</formula>
    </cfRule>
    <cfRule type="cellIs" dxfId="10" priority="11" operator="equal">
      <formula>1</formula>
    </cfRule>
    <cfRule type="cellIs" dxfId="9" priority="12" operator="equal">
      <formula>0</formula>
    </cfRule>
  </conditionalFormatting>
  <conditionalFormatting sqref="P554:P558">
    <cfRule type="cellIs" dxfId="8" priority="5" operator="equal">
      <formula>"ACEPTABLE"</formula>
    </cfRule>
    <cfRule type="cellIs" dxfId="7" priority="6" operator="equal">
      <formula>"PENALIZACIÓN 1 + 2"</formula>
    </cfRule>
    <cfRule type="cellIs" dxfId="6" priority="7" operator="equal">
      <formula>"PENALIZACIÓN 1"</formula>
    </cfRule>
    <cfRule type="cellIs" dxfId="5" priority="8" operator="equal">
      <formula>1</formula>
    </cfRule>
    <cfRule type="cellIs" dxfId="4" priority="9" operator="equal">
      <formula>1</formula>
    </cfRule>
  </conditionalFormatting>
  <conditionalFormatting sqref="R554:R558">
    <cfRule type="cellIs" dxfId="3" priority="3" operator="greaterThan">
      <formula>"&gt;0"</formula>
    </cfRule>
    <cfRule type="cellIs" dxfId="2" priority="4" operator="equal">
      <formula>0</formula>
    </cfRule>
  </conditionalFormatting>
  <conditionalFormatting sqref="E359">
    <cfRule type="cellIs" dxfId="1" priority="1" operator="equal">
      <formula>0</formula>
    </cfRule>
    <cfRule type="cellIs" dxfId="0" priority="2" operator="equal">
      <formula>1</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ESTACIÓN MAR.M. PASAJE</vt:lpstr>
      <vt:lpstr>2 PASEO MARINA-CALZADA PONIENTE</vt:lpstr>
      <vt:lpstr>3 M. COMERCIAL-DÁRSENA PESQUERA</vt:lpstr>
    </vt:vector>
  </TitlesOfParts>
  <Company>TRAGSA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TRAGSA</dc:creator>
  <cp:lastModifiedBy>Íñigo Cánovas Losada</cp:lastModifiedBy>
  <dcterms:created xsi:type="dcterms:W3CDTF">2021-04-14T12:23:37Z</dcterms:created>
  <dcterms:modified xsi:type="dcterms:W3CDTF">2021-06-25T12:44:15Z</dcterms:modified>
</cp:coreProperties>
</file>