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6" i="1" l="1"/>
  <c r="E26" i="1"/>
  <c r="G24" i="1"/>
  <c r="E24" i="1"/>
  <c r="G23" i="1"/>
  <c r="E23" i="1"/>
  <c r="G22" i="1"/>
  <c r="E22" i="1"/>
  <c r="G20" i="1"/>
  <c r="E20" i="1"/>
  <c r="G18" i="1"/>
  <c r="E18" i="1"/>
  <c r="G17" i="1"/>
  <c r="E17" i="1"/>
  <c r="G16" i="1"/>
  <c r="E16" i="1"/>
  <c r="E14" i="1" l="1"/>
  <c r="G14" i="1"/>
  <c r="G27" i="1" s="1"/>
  <c r="F29" i="1" s="1"/>
  <c r="E27" i="1" l="1"/>
</calcChain>
</file>

<file path=xl/sharedStrings.xml><?xml version="1.0" encoding="utf-8"?>
<sst xmlns="http://schemas.openxmlformats.org/spreadsheetml/2006/main" count="41" uniqueCount="40">
  <si>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</si>
  <si>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</si>
  <si>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</si>
  <si>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</si>
  <si>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</si>
  <si>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</si>
  <si>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</si>
  <si>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</si>
  <si>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</si>
  <si>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</si>
  <si>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</si>
  <si>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</si>
  <si>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1.1</t>
  </si>
  <si>
    <t>1.2</t>
  </si>
  <si>
    <t>2.1</t>
  </si>
  <si>
    <t>3.1</t>
  </si>
  <si>
    <t>3.2</t>
  </si>
  <si>
    <t>3.3</t>
  </si>
  <si>
    <t>6.1</t>
  </si>
  <si>
    <t>Expediente E24-0073</t>
  </si>
  <si>
    <t>SERVICIO DE EXCLUSIÓN DE AVES Y CONTRL DE FAUNA EN EL PUERTO DE EIVISSA</t>
  </si>
  <si>
    <t>INFORMES Y SEGUIMIENTO</t>
  </si>
  <si>
    <t>Seguimiento de los trabajos y control de calidad</t>
  </si>
  <si>
    <t>SEGUIMIENTO  DE LOS TRABAJOS Y CONTROL DE CALIDAD</t>
  </si>
  <si>
    <t xml:space="preserve">INFORMES </t>
  </si>
  <si>
    <t>1.2.1</t>
  </si>
  <si>
    <t>Informe inicial</t>
  </si>
  <si>
    <t>1.2.2</t>
  </si>
  <si>
    <t>Informe mensual</t>
  </si>
  <si>
    <t>1.2.3</t>
  </si>
  <si>
    <t>Informe final</t>
  </si>
  <si>
    <t>MANTENIMIENTO DE LA EXCLUSIÓN DE AVES</t>
  </si>
  <si>
    <t xml:space="preserve">Mantenimiento mensual de la exclusión de aves en todas las zonas comunes </t>
  </si>
  <si>
    <t>GESTIÓN DE ANIMALES</t>
  </si>
  <si>
    <t>Recogida de animales abandonados y gestión de colonias de animales</t>
  </si>
  <si>
    <t>Eliminación de animales o especies invasivas</t>
  </si>
  <si>
    <t>Recogida y destrucción de cadáveres</t>
  </si>
  <si>
    <t>PARTIDA ALZADA JUSTIFICACIÓN DE RETÉN</t>
  </si>
  <si>
    <t>Partida alzada a justificar de retén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</si>
  <si>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12.000,00 € de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</si>
</sst>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  <font>
      <b/>
      <i/>
      <sz val="11"/>
      <color theme="0"/>
      <name val="Arial Narrow"/>
      <family val="2"/>
    </font>
    <font>
      <i/>
      <sz val="11"/>
      <color theme="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rgb="FF7F7F7F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0" fontId="11" fillId="4" borderId="28" xfId="0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2" fontId="11" fillId="4" borderId="8" xfId="0" applyNumberFormat="1" applyFont="1" applyFill="1" applyBorder="1" applyAlignment="1">
      <alignment vertical="center" wrapText="1"/>
    </xf>
    <xf numFmtId="0" fontId="17" fillId="9" borderId="27" xfId="0" applyFont="1" applyFill="1" applyBorder="1" applyAlignment="1">
      <alignment horizontal="center" vertical="center" wrapText="1"/>
    </xf>
    <xf numFmtId="2" fontId="17" fillId="9" borderId="8" xfId="0" applyNumberFormat="1" applyFont="1" applyFill="1" applyBorder="1" applyAlignment="1">
      <alignment vertical="center" wrapText="1"/>
    </xf>
    <xf numFmtId="164" fontId="18" fillId="9" borderId="8" xfId="0" applyNumberFormat="1" applyFont="1" applyFill="1" applyBorder="1" applyAlignment="1">
      <alignment vertical="center" wrapText="1"/>
    </xf>
    <xf numFmtId="164" fontId="18" fillId="9" borderId="30" xfId="0" applyNumberFormat="1" applyFont="1" applyFill="1" applyBorder="1" applyAlignment="1">
      <alignment vertical="center" wrapText="1"/>
    </xf>
    <xf numFmtId="0" fontId="17" fillId="9" borderId="3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1"/>
  <sheetViews>
    <sheetView tabSelected="1" workbookViewId="0">
      <selection activeCell="F16" sqref="F16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1" t="s">
        <v>0</v>
      </c>
      <c r="B1" s="32"/>
      <c r="C1" s="32"/>
      <c r="D1" s="32"/>
      <c r="E1" s="32"/>
      <c r="F1" s="32"/>
      <c r="G1" s="3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2" t="s">
        <v>20</v>
      </c>
      <c r="B2" s="43"/>
      <c r="C2" s="43"/>
      <c r="D2" s="43"/>
      <c r="E2" s="43"/>
      <c r="F2" s="43"/>
      <c r="G2" s="4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45" t="s">
        <v>19</v>
      </c>
      <c r="B3" s="46"/>
      <c r="C3" s="46"/>
      <c r="D3" s="46"/>
      <c r="E3" s="46"/>
      <c r="F3" s="46"/>
      <c r="G3" s="4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48" t="s">
        <v>1</v>
      </c>
      <c r="B5" s="36"/>
      <c r="C5" s="36"/>
      <c r="D5" s="36"/>
      <c r="E5" s="36"/>
      <c r="F5" s="36"/>
      <c r="G5" s="4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0" t="s">
        <v>2</v>
      </c>
      <c r="B6" s="36"/>
      <c r="C6" s="36"/>
      <c r="D6" s="36"/>
      <c r="E6" s="36"/>
      <c r="F6" s="36"/>
      <c r="G6" s="4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5" t="s">
        <v>3</v>
      </c>
      <c r="B8" s="36"/>
      <c r="C8" s="51"/>
      <c r="D8" s="52"/>
      <c r="E8" s="52"/>
      <c r="F8" s="52"/>
      <c r="G8" s="5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37"/>
      <c r="B9" s="36"/>
      <c r="C9" s="54"/>
      <c r="D9" s="55"/>
      <c r="E9" s="55"/>
      <c r="F9" s="55"/>
      <c r="G9" s="5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58">
        <v>1</v>
      </c>
      <c r="B12" s="59" t="s">
        <v>21</v>
      </c>
      <c r="C12" s="60"/>
      <c r="D12" s="60"/>
      <c r="E12" s="60"/>
      <c r="F12" s="61"/>
      <c r="G12" s="62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5" t="s">
        <v>12</v>
      </c>
      <c r="B13" s="14" t="s">
        <v>23</v>
      </c>
      <c r="C13" s="6"/>
      <c r="D13" s="6"/>
      <c r="E13" s="6"/>
      <c r="F13" s="6"/>
      <c r="G13" s="30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 t="s">
        <v>12</v>
      </c>
      <c r="B14" s="7" t="s">
        <v>22</v>
      </c>
      <c r="C14" s="8">
        <v>12</v>
      </c>
      <c r="D14" s="9">
        <v>283.58999999999997</v>
      </c>
      <c r="E14" s="9">
        <f>ROUND(C14*D14,2)</f>
        <v>3403.08</v>
      </c>
      <c r="F14" s="28">
        <v>0</v>
      </c>
      <c r="G14" s="27">
        <f t="shared" ref="G14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5" t="s">
        <v>13</v>
      </c>
      <c r="B15" s="57" t="s">
        <v>24</v>
      </c>
      <c r="C15" s="6"/>
      <c r="D15" s="6"/>
      <c r="E15" s="6"/>
      <c r="F15" s="6"/>
      <c r="G15" s="30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 t="s">
        <v>25</v>
      </c>
      <c r="B16" s="7" t="s">
        <v>26</v>
      </c>
      <c r="C16" s="8">
        <v>1</v>
      </c>
      <c r="D16" s="9">
        <v>683.67</v>
      </c>
      <c r="E16" s="9">
        <f t="shared" ref="E16:E26" si="1">ROUND(C16*D16,2)</f>
        <v>683.67</v>
      </c>
      <c r="F16" s="28">
        <v>0</v>
      </c>
      <c r="G16" s="27">
        <f t="shared" ref="G16:G26" si="2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6" t="s">
        <v>27</v>
      </c>
      <c r="B17" s="7" t="s">
        <v>28</v>
      </c>
      <c r="C17" s="8">
        <v>12</v>
      </c>
      <c r="D17" s="9">
        <v>227.89</v>
      </c>
      <c r="E17" s="9">
        <f t="shared" si="1"/>
        <v>2734.68</v>
      </c>
      <c r="F17" s="28">
        <v>0</v>
      </c>
      <c r="G17" s="27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5">
      <c r="A18" s="26" t="s">
        <v>29</v>
      </c>
      <c r="B18" s="7" t="s">
        <v>30</v>
      </c>
      <c r="C18" s="8">
        <v>1</v>
      </c>
      <c r="D18" s="9">
        <v>569.72</v>
      </c>
      <c r="E18" s="9">
        <f t="shared" si="1"/>
        <v>569.72</v>
      </c>
      <c r="F18" s="28">
        <v>0</v>
      </c>
      <c r="G18" s="27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58">
        <v>2</v>
      </c>
      <c r="B19" s="59" t="s">
        <v>31</v>
      </c>
      <c r="C19" s="60"/>
      <c r="D19" s="60"/>
      <c r="E19" s="60"/>
      <c r="F19" s="61"/>
      <c r="G19" s="62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thickBot="1" x14ac:dyDescent="0.35">
      <c r="A20" s="26" t="s">
        <v>14</v>
      </c>
      <c r="B20" s="7" t="s">
        <v>32</v>
      </c>
      <c r="C20" s="8">
        <v>12</v>
      </c>
      <c r="D20" s="9">
        <v>8896.17</v>
      </c>
      <c r="E20" s="9">
        <f t="shared" si="1"/>
        <v>106754.04</v>
      </c>
      <c r="F20" s="28">
        <v>0</v>
      </c>
      <c r="G20" s="27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58">
        <v>3</v>
      </c>
      <c r="B21" s="59" t="s">
        <v>33</v>
      </c>
      <c r="C21" s="60"/>
      <c r="D21" s="60"/>
      <c r="E21" s="60"/>
      <c r="F21" s="61"/>
      <c r="G21" s="62"/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 t="s">
        <v>15</v>
      </c>
      <c r="B22" s="7" t="s">
        <v>34</v>
      </c>
      <c r="C22" s="8">
        <v>12</v>
      </c>
      <c r="D22" s="9">
        <v>798.73</v>
      </c>
      <c r="E22" s="9">
        <f t="shared" si="1"/>
        <v>9584.76</v>
      </c>
      <c r="F22" s="28">
        <v>0</v>
      </c>
      <c r="G22" s="27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6" t="s">
        <v>16</v>
      </c>
      <c r="B23" s="7" t="s">
        <v>35</v>
      </c>
      <c r="C23" s="8">
        <v>12</v>
      </c>
      <c r="D23" s="9">
        <v>233.01</v>
      </c>
      <c r="E23" s="9">
        <f t="shared" si="1"/>
        <v>2796.12</v>
      </c>
      <c r="F23" s="28">
        <v>0</v>
      </c>
      <c r="G23" s="27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 t="s">
        <v>17</v>
      </c>
      <c r="B24" s="7" t="s">
        <v>36</v>
      </c>
      <c r="C24" s="8">
        <v>12</v>
      </c>
      <c r="D24" s="9">
        <v>511.97</v>
      </c>
      <c r="E24" s="9">
        <f t="shared" si="1"/>
        <v>6143.64</v>
      </c>
      <c r="F24" s="28">
        <v>0</v>
      </c>
      <c r="G24" s="27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5">
        <v>6</v>
      </c>
      <c r="B25" s="57" t="s">
        <v>37</v>
      </c>
      <c r="C25" s="6"/>
      <c r="D25" s="6"/>
      <c r="E25" s="6"/>
      <c r="F25" s="6"/>
      <c r="G25" s="30"/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6" t="s">
        <v>18</v>
      </c>
      <c r="B26" s="7" t="s">
        <v>38</v>
      </c>
      <c r="C26" s="8">
        <v>1</v>
      </c>
      <c r="D26" s="9">
        <v>12000</v>
      </c>
      <c r="E26" s="9">
        <f t="shared" si="1"/>
        <v>12000</v>
      </c>
      <c r="F26" s="9">
        <v>12000</v>
      </c>
      <c r="G26" s="27">
        <f t="shared" si="2"/>
        <v>12000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3">
      <c r="A27" s="15"/>
      <c r="B27" s="15"/>
      <c r="C27" s="15"/>
      <c r="D27" s="16"/>
      <c r="E27" s="10">
        <f>SUM(E12:E26)</f>
        <v>144669.71</v>
      </c>
      <c r="F27" s="17"/>
      <c r="G27" s="11">
        <f>IF(SUM(G12:G26)=68000,0,SUM(G12:G26))</f>
        <v>12000</v>
      </c>
      <c r="H27" s="1"/>
      <c r="I27" s="1"/>
      <c r="J27" s="1"/>
      <c r="K27" s="1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thickBot="1" x14ac:dyDescent="0.35">
      <c r="A28" s="13"/>
      <c r="B28" s="13"/>
      <c r="C28" s="13"/>
      <c r="D28" s="13"/>
      <c r="E28" s="13"/>
      <c r="F28" s="13"/>
      <c r="G28" s="1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thickBot="1" x14ac:dyDescent="0.35">
      <c r="A29" s="38" t="s">
        <v>11</v>
      </c>
      <c r="B29" s="39"/>
      <c r="C29" s="39"/>
      <c r="D29" s="39"/>
      <c r="E29" s="36"/>
      <c r="F29" s="40">
        <f>IF(G27&lt;=416541.02,G27,"ERROR: Límite superado")</f>
        <v>12000</v>
      </c>
      <c r="G29" s="4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6" customHeight="1" x14ac:dyDescent="0.3">
      <c r="A30" s="34" t="s">
        <v>39</v>
      </c>
      <c r="B30" s="34"/>
      <c r="C30" s="34"/>
      <c r="D30" s="34"/>
      <c r="E30" s="34"/>
      <c r="F30" s="34"/>
      <c r="G30" s="29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</sheetData>
  <sheetProtection password="DE91" sheet="1" objects="1" scenarios="1" selectLockedCells="1"/>
  <mergeCells count="10">
    <mergeCell ref="A1:G1"/>
    <mergeCell ref="A30:F30"/>
    <mergeCell ref="A8:B9"/>
    <mergeCell ref="A29:E29"/>
    <mergeCell ref="F29:G29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Íñigo Cánovas Losada</cp:lastModifiedBy>
  <cp:lastPrinted>2024-06-03T13:42:24Z</cp:lastPrinted>
  <dcterms:created xsi:type="dcterms:W3CDTF">2019-12-12T10:58:27Z</dcterms:created>
  <dcterms:modified xsi:type="dcterms:W3CDTF">2024-07-22T19:52:56Z</dcterms:modified>
</cp:coreProperties>
</file>