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gomezsa\Downloads\"/>
    </mc:Choice>
  </mc:AlternateContent>
  <bookViews>
    <workbookView xWindow="0" yWindow="0" windowWidth="19905" windowHeight="11520"/>
  </bookViews>
  <sheets>
    <sheet name="PROPOSICIÓN ECONÓMICA" sheetId="1" r:id="rId1"/>
  </sheets>
  <calcPr calcId="162913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52" i="1" l="1"/>
  <c r="E54" i="1"/>
  <c r="E52" i="1"/>
  <c r="G53" i="1" l="1"/>
  <c r="E53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G54" i="1" s="1"/>
  <c r="F56" i="1" s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29" i="1"/>
  <c r="E29" i="1"/>
  <c r="G28" i="1"/>
  <c r="E28" i="1"/>
  <c r="G27" i="1"/>
  <c r="E27" i="1"/>
  <c r="G26" i="1"/>
  <c r="E26" i="1"/>
  <c r="G25" i="1"/>
  <c r="E25" i="1"/>
  <c r="G24" i="1"/>
  <c r="E24" i="1"/>
  <c r="G22" i="1"/>
  <c r="E22" i="1"/>
  <c r="G21" i="1"/>
  <c r="E21" i="1"/>
  <c r="G20" i="1"/>
  <c r="E20" i="1"/>
  <c r="G19" i="1"/>
  <c r="E19" i="1"/>
  <c r="G18" i="1"/>
  <c r="E18" i="1"/>
  <c r="G17" i="1"/>
  <c r="E17" i="1"/>
  <c r="G15" i="1"/>
  <c r="E15" i="1"/>
  <c r="G14" i="1"/>
  <c r="E14" i="1"/>
  <c r="E13" i="1" l="1"/>
  <c r="G13" i="1"/>
</calcChain>
</file>

<file path=xl/sharedStrings.xml><?xml version="1.0" encoding="utf-8"?>
<sst xmlns="http://schemas.openxmlformats.org/spreadsheetml/2006/main" count="99" uniqueCount="99">
  <si>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</si>
  <si>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</si>
  <si>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</si>
  <si>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</si>
  <si>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</si>
  <si>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</si>
  <si>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</si>
  <si>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</si>
  <si>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</si>
  <si>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</si>
  <si>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</si>
  <si>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</si>
  <si>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MANTENIMIENTO CORRECTIVO</t>
  </si>
  <si>
    <t>Expediente E24-0117</t>
  </si>
  <si>
    <t>MANTENIMIENTO DEL ARBOLADO Y PALMERAS EN EL PUERTO DE PALMA</t>
  </si>
  <si>
    <t>INVENTARIO E INFORMES</t>
  </si>
  <si>
    <t>Actualización inventario</t>
  </si>
  <si>
    <t>Informe anual</t>
  </si>
  <si>
    <t>Informe mensual</t>
  </si>
  <si>
    <t>MANTENIMIENTO DE ARBOLADO</t>
  </si>
  <si>
    <t>Poda anual de arbolado</t>
  </si>
  <si>
    <t>Aclareo de ramas en arbolado</t>
  </si>
  <si>
    <t>Tratamiento fitosanitario preventivo contra plagas en arbolado</t>
  </si>
  <si>
    <t>Tratamiento fitosanitario funguicida</t>
  </si>
  <si>
    <t>Tratamiento de limpieza arbolado jabón potásico</t>
  </si>
  <si>
    <t>Control de la procesionaria en pinos</t>
  </si>
  <si>
    <t>MANTENIMIENTO DE PALMERAS</t>
  </si>
  <si>
    <t>Poda de palmeras general en época invernal</t>
  </si>
  <si>
    <t>Poda de dátiles e inflorescencias estival</t>
  </si>
  <si>
    <t>Tratamiento fitosanitario preventivo pulverización</t>
  </si>
  <si>
    <t>Tratamiento fitosanitario endoterapia</t>
  </si>
  <si>
    <t>Análisis de riesgo caída palmeras (inspección integral)</t>
  </si>
  <si>
    <t>Riegos de apoyo palmeras</t>
  </si>
  <si>
    <t>Eliminación de brotes</t>
  </si>
  <si>
    <t>Aporte sustrato vegetal</t>
  </si>
  <si>
    <t>Abonado foliar para arbolado</t>
  </si>
  <si>
    <t>Riego árbol.c/cister.6000l</t>
  </si>
  <si>
    <t>Poda especial de arbolado de grandes dimensiones</t>
  </si>
  <si>
    <t>Retirada de tutores</t>
  </si>
  <si>
    <t>Suministro y colocación de tutores con cintas</t>
  </si>
  <si>
    <t>Suministro y colocación de cintas elásticas para entutorar</t>
  </si>
  <si>
    <t>Sanemiento de palmeras</t>
  </si>
  <si>
    <t>Retirado y/o eliminacion de palmas o ramas abatidas, secas y/o peligrosas</t>
  </si>
  <si>
    <t>Tratamiento fitosanitario palmera fung/insecticida</t>
  </si>
  <si>
    <t>Tala y destoconado &lt;30</t>
  </si>
  <si>
    <t>Tala y destoconado 30-60 cm</t>
  </si>
  <si>
    <t>Tala y destoconado &gt;60 cm</t>
  </si>
  <si>
    <t>Destoconado genérico</t>
  </si>
  <si>
    <t>Reposición de arbolado pequeño</t>
  </si>
  <si>
    <t>Reposición de arbolado mediano</t>
  </si>
  <si>
    <t>Reposición de arbolado grande</t>
  </si>
  <si>
    <t>Reposición de palmeras</t>
  </si>
  <si>
    <t>Análisis riesgo caída árboles</t>
  </si>
  <si>
    <t>Análisis, señalización y aviso al ciudadano sobre riesgos por condiciones meteorológicas</t>
  </si>
  <si>
    <t>PA Mantenimiento correctivo</t>
  </si>
  <si>
    <t>1</t>
  </si>
  <si>
    <t>1.1</t>
  </si>
  <si>
    <t>1.2</t>
  </si>
  <si>
    <t>1.3</t>
  </si>
  <si>
    <t>2</t>
  </si>
  <si>
    <t>2.1</t>
  </si>
  <si>
    <t>2.2</t>
  </si>
  <si>
    <t>2.3</t>
  </si>
  <si>
    <t>2.4</t>
  </si>
  <si>
    <t>2.5</t>
  </si>
  <si>
    <t>2.6</t>
  </si>
  <si>
    <t>3</t>
  </si>
  <si>
    <t>3.1</t>
  </si>
  <si>
    <t>3.2</t>
  </si>
  <si>
    <t>3.3</t>
  </si>
  <si>
    <t>3.4</t>
  </si>
  <si>
    <t>3.5</t>
  </si>
  <si>
    <t>3.6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</si>
  <si>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</si>
  <si>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</si>
  <si>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</si>
  <si>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</si>
  <si>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</si>
  <si>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</si>
  <si>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</si>
  <si>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</si>
  <si>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</si>
  <si>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</si>
  <si>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</si>
  <si>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</si>
  <si>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</si>
  <si>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</si>
  <si>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</si>
  <si>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</si>
  <si>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</si>
  <si>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</si>
  <si>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</si>
  <si>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</si>
  <si>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</si>
  <si>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</si>
  <si>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</si>
  <si>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30.000,00 € de partida alzada que se mantienen inalterables)</t>
    </r>
  </si>
  <si>
    <t>4.23</t>
  </si>
  <si>
    <t>Reutilización de podas para compostaje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</si>
</sst>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68"/>
  <sheetViews>
    <sheetView tabSelected="1" topLeftCell="A25" workbookViewId="0">
      <selection activeCell="J36" sqref="J36"/>
    </sheetView>
  </sheetViews>
  <sheetFormatPr baseColWidth="10" defaultColWidth="14.42578125" defaultRowHeight="15" customHeight="1" x14ac:dyDescent="0.25"/>
  <cols>
    <col min="1" max="1" width="8.7109375" customWidth="1"/>
    <col min="2" max="2" width="58.85546875" customWidth="1"/>
    <col min="3" max="3" width="14.5703125" customWidth="1"/>
    <col min="4" max="4" width="9.85546875" bestFit="1" customWidth="1"/>
    <col min="5" max="6" width="14.5703125" customWidth="1"/>
    <col min="7" max="7" width="16.140625" customWidth="1"/>
    <col min="8" max="26" width="11.42578125" customWidth="1"/>
  </cols>
  <sheetData>
    <row r="1" spans="1:26" ht="15" customHeight="1" thickBot="1" x14ac:dyDescent="0.3">
      <c r="A1" s="35" t="s">
        <v>0</v>
      </c>
      <c r="B1" s="36"/>
      <c r="C1" s="36"/>
      <c r="D1" s="36"/>
      <c r="E1" s="36"/>
      <c r="F1" s="36"/>
      <c r="G1" s="3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46" t="s">
        <v>14</v>
      </c>
      <c r="B2" s="47"/>
      <c r="C2" s="47"/>
      <c r="D2" s="47"/>
      <c r="E2" s="47"/>
      <c r="F2" s="47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49" t="s">
        <v>13</v>
      </c>
      <c r="B3" s="50"/>
      <c r="C3" s="50"/>
      <c r="D3" s="50"/>
      <c r="E3" s="50"/>
      <c r="F3" s="50"/>
      <c r="G3" s="5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52" t="s">
        <v>1</v>
      </c>
      <c r="B5" s="40"/>
      <c r="C5" s="40"/>
      <c r="D5" s="40"/>
      <c r="E5" s="40"/>
      <c r="F5" s="40"/>
      <c r="G5" s="5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54" t="s">
        <v>2</v>
      </c>
      <c r="B6" s="40"/>
      <c r="C6" s="40"/>
      <c r="D6" s="40"/>
      <c r="E6" s="40"/>
      <c r="F6" s="40"/>
      <c r="G6" s="5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39" t="s">
        <v>3</v>
      </c>
      <c r="B8" s="40"/>
      <c r="C8" s="55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41"/>
      <c r="B9" s="40"/>
      <c r="C9" s="58"/>
      <c r="D9" s="59"/>
      <c r="E9" s="59"/>
      <c r="F9" s="59"/>
      <c r="G9" s="6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50000000000003" customHeight="1" thickBot="1" x14ac:dyDescent="0.3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25" t="s">
        <v>55</v>
      </c>
      <c r="B12" s="14" t="s">
        <v>15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26" t="s">
        <v>56</v>
      </c>
      <c r="B13" s="7" t="s">
        <v>16</v>
      </c>
      <c r="C13" s="8">
        <v>1</v>
      </c>
      <c r="D13" s="9">
        <v>584.17999999999995</v>
      </c>
      <c r="E13" s="9">
        <f>ROUND(C13*D13,2)</f>
        <v>584.17999999999995</v>
      </c>
      <c r="F13" s="30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6" t="s">
        <v>57</v>
      </c>
      <c r="B14" s="7" t="s">
        <v>17</v>
      </c>
      <c r="C14" s="8">
        <v>1</v>
      </c>
      <c r="D14" s="9">
        <v>464.76</v>
      </c>
      <c r="E14" s="9">
        <f t="shared" ref="E14:E53" si="1">ROUND(C14*D14,2)</f>
        <v>464.76</v>
      </c>
      <c r="F14" s="30">
        <v>0</v>
      </c>
      <c r="G14" s="27">
        <f t="shared" ref="G14:G53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6" t="s">
        <v>58</v>
      </c>
      <c r="B15" s="7" t="s">
        <v>18</v>
      </c>
      <c r="C15" s="8">
        <v>12</v>
      </c>
      <c r="D15" s="9">
        <v>141.85</v>
      </c>
      <c r="E15" s="9">
        <f t="shared" si="1"/>
        <v>1702.2</v>
      </c>
      <c r="F15" s="32">
        <v>0</v>
      </c>
      <c r="G15" s="33">
        <f t="shared" si="2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5" t="s">
        <v>59</v>
      </c>
      <c r="B16" s="14" t="s">
        <v>19</v>
      </c>
      <c r="C16" s="6"/>
      <c r="D16" s="6"/>
      <c r="E16" s="6"/>
      <c r="F16" s="6"/>
      <c r="G16" s="34"/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6" t="s">
        <v>60</v>
      </c>
      <c r="B17" s="7" t="s">
        <v>20</v>
      </c>
      <c r="C17" s="8">
        <v>700</v>
      </c>
      <c r="D17" s="9">
        <v>88.88</v>
      </c>
      <c r="E17" s="9">
        <f t="shared" si="1"/>
        <v>62216</v>
      </c>
      <c r="F17" s="30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6" t="s">
        <v>61</v>
      </c>
      <c r="B18" s="7" t="s">
        <v>21</v>
      </c>
      <c r="C18" s="8">
        <v>300</v>
      </c>
      <c r="D18" s="9">
        <v>22.98</v>
      </c>
      <c r="E18" s="9">
        <f t="shared" si="1"/>
        <v>6894</v>
      </c>
      <c r="F18" s="30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26" t="s">
        <v>62</v>
      </c>
      <c r="B19" s="7" t="s">
        <v>22</v>
      </c>
      <c r="C19" s="8">
        <v>1200</v>
      </c>
      <c r="D19" s="9">
        <v>17.010000000000002</v>
      </c>
      <c r="E19" s="9">
        <f t="shared" si="1"/>
        <v>20412</v>
      </c>
      <c r="F19" s="30">
        <v>0</v>
      </c>
      <c r="G19" s="27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6" t="s">
        <v>63</v>
      </c>
      <c r="B20" s="7" t="s">
        <v>23</v>
      </c>
      <c r="C20" s="8">
        <v>200</v>
      </c>
      <c r="D20" s="9">
        <v>14.32</v>
      </c>
      <c r="E20" s="9">
        <f t="shared" si="1"/>
        <v>2864</v>
      </c>
      <c r="F20" s="30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6" t="s">
        <v>64</v>
      </c>
      <c r="B21" s="7" t="s">
        <v>24</v>
      </c>
      <c r="C21" s="8">
        <v>800</v>
      </c>
      <c r="D21" s="9">
        <v>14.73</v>
      </c>
      <c r="E21" s="9">
        <f t="shared" si="1"/>
        <v>11784</v>
      </c>
      <c r="F21" s="30">
        <v>0</v>
      </c>
      <c r="G21" s="27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26" t="s">
        <v>65</v>
      </c>
      <c r="B22" s="7" t="s">
        <v>25</v>
      </c>
      <c r="C22" s="8">
        <v>35</v>
      </c>
      <c r="D22" s="9">
        <v>125.13</v>
      </c>
      <c r="E22" s="9">
        <f t="shared" si="1"/>
        <v>4379.55</v>
      </c>
      <c r="F22" s="30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5" t="s">
        <v>66</v>
      </c>
      <c r="B23" s="14" t="s">
        <v>26</v>
      </c>
      <c r="C23" s="6"/>
      <c r="D23" s="6"/>
      <c r="E23" s="6"/>
      <c r="F23" s="6"/>
      <c r="G23" s="34"/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26" t="s">
        <v>67</v>
      </c>
      <c r="B24" s="7" t="s">
        <v>27</v>
      </c>
      <c r="C24" s="8">
        <v>450</v>
      </c>
      <c r="D24" s="9">
        <v>119.63</v>
      </c>
      <c r="E24" s="9">
        <f t="shared" si="1"/>
        <v>53833.5</v>
      </c>
      <c r="F24" s="30">
        <v>0</v>
      </c>
      <c r="G24" s="27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6" t="s">
        <v>68</v>
      </c>
      <c r="B25" s="7" t="s">
        <v>28</v>
      </c>
      <c r="C25" s="8">
        <v>450</v>
      </c>
      <c r="D25" s="9">
        <v>34.82</v>
      </c>
      <c r="E25" s="9">
        <f t="shared" si="1"/>
        <v>15669</v>
      </c>
      <c r="F25" s="30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6" t="s">
        <v>69</v>
      </c>
      <c r="B26" s="7" t="s">
        <v>29</v>
      </c>
      <c r="C26" s="8">
        <v>1800</v>
      </c>
      <c r="D26" s="9">
        <v>36.630000000000003</v>
      </c>
      <c r="E26" s="9">
        <f t="shared" si="1"/>
        <v>65934</v>
      </c>
      <c r="F26" s="30">
        <v>0</v>
      </c>
      <c r="G26" s="27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6" t="s">
        <v>70</v>
      </c>
      <c r="B27" s="7" t="s">
        <v>30</v>
      </c>
      <c r="C27" s="8">
        <v>450</v>
      </c>
      <c r="D27" s="9">
        <v>57.25</v>
      </c>
      <c r="E27" s="9">
        <f t="shared" si="1"/>
        <v>25762.5</v>
      </c>
      <c r="F27" s="30">
        <v>0</v>
      </c>
      <c r="G27" s="27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26" t="s">
        <v>71</v>
      </c>
      <c r="B28" s="7" t="s">
        <v>31</v>
      </c>
      <c r="C28" s="8">
        <v>450</v>
      </c>
      <c r="D28" s="9">
        <v>54.94</v>
      </c>
      <c r="E28" s="9">
        <f t="shared" si="1"/>
        <v>24723</v>
      </c>
      <c r="F28" s="30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26" t="s">
        <v>72</v>
      </c>
      <c r="B29" s="7" t="s">
        <v>32</v>
      </c>
      <c r="C29" s="8">
        <v>900</v>
      </c>
      <c r="D29" s="9">
        <v>5.55</v>
      </c>
      <c r="E29" s="9">
        <f t="shared" si="1"/>
        <v>4995</v>
      </c>
      <c r="F29" s="30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25" t="s">
        <v>73</v>
      </c>
      <c r="B30" s="14" t="s">
        <v>12</v>
      </c>
      <c r="C30" s="6"/>
      <c r="D30" s="6"/>
      <c r="E30" s="6"/>
      <c r="F30" s="6"/>
      <c r="G30" s="34"/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26" t="s">
        <v>74</v>
      </c>
      <c r="B31" s="7" t="s">
        <v>33</v>
      </c>
      <c r="C31" s="8">
        <v>50</v>
      </c>
      <c r="D31" s="9">
        <v>15.71</v>
      </c>
      <c r="E31" s="9">
        <f t="shared" si="1"/>
        <v>785.5</v>
      </c>
      <c r="F31" s="30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26" t="s">
        <v>75</v>
      </c>
      <c r="B32" s="7" t="s">
        <v>34</v>
      </c>
      <c r="C32" s="8">
        <v>100</v>
      </c>
      <c r="D32" s="9">
        <v>47.55</v>
      </c>
      <c r="E32" s="9">
        <f t="shared" si="1"/>
        <v>4755</v>
      </c>
      <c r="F32" s="30">
        <v>0</v>
      </c>
      <c r="G32" s="27">
        <f t="shared" si="2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26" t="s">
        <v>76</v>
      </c>
      <c r="B33" s="7" t="s">
        <v>35</v>
      </c>
      <c r="C33" s="8">
        <v>100</v>
      </c>
      <c r="D33" s="9">
        <v>16.98</v>
      </c>
      <c r="E33" s="9">
        <f t="shared" si="1"/>
        <v>1698</v>
      </c>
      <c r="F33" s="30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26" t="s">
        <v>77</v>
      </c>
      <c r="B34" s="7" t="s">
        <v>36</v>
      </c>
      <c r="C34" s="8">
        <v>800</v>
      </c>
      <c r="D34" s="9">
        <v>5.55</v>
      </c>
      <c r="E34" s="9">
        <f t="shared" si="1"/>
        <v>4440</v>
      </c>
      <c r="F34" s="30">
        <v>0</v>
      </c>
      <c r="G34" s="27">
        <f t="shared" si="2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26" t="s">
        <v>78</v>
      </c>
      <c r="B35" s="7" t="s">
        <v>37</v>
      </c>
      <c r="C35" s="8">
        <v>10</v>
      </c>
      <c r="D35" s="9">
        <v>665.67</v>
      </c>
      <c r="E35" s="9">
        <f t="shared" si="1"/>
        <v>6656.7</v>
      </c>
      <c r="F35" s="30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26" t="s">
        <v>79</v>
      </c>
      <c r="B36" s="7" t="s">
        <v>38</v>
      </c>
      <c r="C36" s="8">
        <v>50</v>
      </c>
      <c r="D36" s="9">
        <v>15.29</v>
      </c>
      <c r="E36" s="9">
        <f t="shared" si="1"/>
        <v>764.5</v>
      </c>
      <c r="F36" s="30">
        <v>0</v>
      </c>
      <c r="G36" s="27">
        <f t="shared" si="2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26" t="s">
        <v>80</v>
      </c>
      <c r="B37" s="7" t="s">
        <v>39</v>
      </c>
      <c r="C37" s="8">
        <v>30</v>
      </c>
      <c r="D37" s="9">
        <v>25.53</v>
      </c>
      <c r="E37" s="9">
        <f t="shared" si="1"/>
        <v>765.9</v>
      </c>
      <c r="F37" s="30">
        <v>0</v>
      </c>
      <c r="G37" s="27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26" t="s">
        <v>81</v>
      </c>
      <c r="B38" s="7" t="s">
        <v>40</v>
      </c>
      <c r="C38" s="8">
        <v>40</v>
      </c>
      <c r="D38" s="9">
        <v>7.01</v>
      </c>
      <c r="E38" s="9">
        <f t="shared" si="1"/>
        <v>280.39999999999998</v>
      </c>
      <c r="F38" s="30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26" t="s">
        <v>82</v>
      </c>
      <c r="B39" s="7" t="s">
        <v>41</v>
      </c>
      <c r="C39" s="8">
        <v>20</v>
      </c>
      <c r="D39" s="9">
        <v>83.28</v>
      </c>
      <c r="E39" s="9">
        <f t="shared" si="1"/>
        <v>1665.6</v>
      </c>
      <c r="F39" s="30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26" t="s">
        <v>83</v>
      </c>
      <c r="B40" s="7" t="s">
        <v>42</v>
      </c>
      <c r="C40" s="8">
        <v>150</v>
      </c>
      <c r="D40" s="9">
        <v>10.17</v>
      </c>
      <c r="E40" s="9">
        <f t="shared" si="1"/>
        <v>1525.5</v>
      </c>
      <c r="F40" s="30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26" t="s">
        <v>84</v>
      </c>
      <c r="B41" s="7" t="s">
        <v>43</v>
      </c>
      <c r="C41" s="8">
        <v>100</v>
      </c>
      <c r="D41" s="9">
        <v>24.11</v>
      </c>
      <c r="E41" s="9">
        <f t="shared" si="1"/>
        <v>2411</v>
      </c>
      <c r="F41" s="30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26" t="s">
        <v>85</v>
      </c>
      <c r="B42" s="7" t="s">
        <v>44</v>
      </c>
      <c r="C42" s="8">
        <v>20</v>
      </c>
      <c r="D42" s="9">
        <v>55.49</v>
      </c>
      <c r="E42" s="9">
        <f t="shared" si="1"/>
        <v>1109.8</v>
      </c>
      <c r="F42" s="30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26" t="s">
        <v>86</v>
      </c>
      <c r="B43" s="7" t="s">
        <v>45</v>
      </c>
      <c r="C43" s="8">
        <v>20</v>
      </c>
      <c r="D43" s="9">
        <v>133.99</v>
      </c>
      <c r="E43" s="9">
        <f t="shared" si="1"/>
        <v>2679.8</v>
      </c>
      <c r="F43" s="30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26" t="s">
        <v>87</v>
      </c>
      <c r="B44" s="7" t="s">
        <v>46</v>
      </c>
      <c r="C44" s="8">
        <v>10</v>
      </c>
      <c r="D44" s="9">
        <v>258.25</v>
      </c>
      <c r="E44" s="9">
        <f t="shared" si="1"/>
        <v>2582.5</v>
      </c>
      <c r="F44" s="30">
        <v>0</v>
      </c>
      <c r="G44" s="27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26" t="s">
        <v>88</v>
      </c>
      <c r="B45" s="7" t="s">
        <v>47</v>
      </c>
      <c r="C45" s="8">
        <v>20</v>
      </c>
      <c r="D45" s="9">
        <v>99.71</v>
      </c>
      <c r="E45" s="9">
        <f t="shared" si="1"/>
        <v>1994.2</v>
      </c>
      <c r="F45" s="30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26" t="s">
        <v>89</v>
      </c>
      <c r="B46" s="7" t="s">
        <v>48</v>
      </c>
      <c r="C46" s="8">
        <v>40</v>
      </c>
      <c r="D46" s="9">
        <v>164.84</v>
      </c>
      <c r="E46" s="9">
        <f t="shared" si="1"/>
        <v>6593.6</v>
      </c>
      <c r="F46" s="30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26" t="s">
        <v>90</v>
      </c>
      <c r="B47" s="7" t="s">
        <v>49</v>
      </c>
      <c r="C47" s="8">
        <v>40</v>
      </c>
      <c r="D47" s="9">
        <v>284.17</v>
      </c>
      <c r="E47" s="9">
        <f t="shared" si="1"/>
        <v>11366.8</v>
      </c>
      <c r="F47" s="30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26" t="s">
        <v>91</v>
      </c>
      <c r="B48" s="7" t="s">
        <v>50</v>
      </c>
      <c r="C48" s="8">
        <v>40</v>
      </c>
      <c r="D48" s="9">
        <v>565.46</v>
      </c>
      <c r="E48" s="9">
        <f t="shared" si="1"/>
        <v>22618.400000000001</v>
      </c>
      <c r="F48" s="30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26" t="s">
        <v>92</v>
      </c>
      <c r="B49" s="7" t="s">
        <v>51</v>
      </c>
      <c r="C49" s="8">
        <v>30</v>
      </c>
      <c r="D49" s="9">
        <v>1819.36</v>
      </c>
      <c r="E49" s="9">
        <f t="shared" si="1"/>
        <v>54580.800000000003</v>
      </c>
      <c r="F49" s="30">
        <v>0</v>
      </c>
      <c r="G49" s="27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26" t="s">
        <v>93</v>
      </c>
      <c r="B50" s="7" t="s">
        <v>52</v>
      </c>
      <c r="C50" s="8">
        <v>20</v>
      </c>
      <c r="D50" s="9">
        <v>138.1</v>
      </c>
      <c r="E50" s="9">
        <f t="shared" si="1"/>
        <v>2762</v>
      </c>
      <c r="F50" s="30">
        <v>0</v>
      </c>
      <c r="G50" s="27">
        <f t="shared" si="2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26" t="s">
        <v>94</v>
      </c>
      <c r="B51" s="7" t="s">
        <v>53</v>
      </c>
      <c r="C51" s="8">
        <v>12</v>
      </c>
      <c r="D51" s="9">
        <v>352.81</v>
      </c>
      <c r="E51" s="9">
        <f t="shared" si="1"/>
        <v>4233.72</v>
      </c>
      <c r="F51" s="30">
        <v>0</v>
      </c>
      <c r="G51" s="27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26" t="s">
        <v>95</v>
      </c>
      <c r="B52" s="7" t="s">
        <v>98</v>
      </c>
      <c r="C52" s="8">
        <v>35</v>
      </c>
      <c r="D52" s="9">
        <v>122.87</v>
      </c>
      <c r="E52" s="9">
        <f t="shared" si="1"/>
        <v>4300.45</v>
      </c>
      <c r="F52" s="30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26" t="s">
        <v>97</v>
      </c>
      <c r="B53" s="7" t="s">
        <v>54</v>
      </c>
      <c r="C53" s="8">
        <v>1</v>
      </c>
      <c r="D53" s="9">
        <v>30000</v>
      </c>
      <c r="E53" s="9">
        <f t="shared" si="1"/>
        <v>30000</v>
      </c>
      <c r="F53" s="9">
        <v>30000</v>
      </c>
      <c r="G53" s="27">
        <f t="shared" si="2"/>
        <v>30000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 x14ac:dyDescent="0.25">
      <c r="A54" s="15"/>
      <c r="B54" s="15"/>
      <c r="C54" s="15"/>
      <c r="D54" s="16"/>
      <c r="E54" s="10">
        <f>SUM(E12:E53)</f>
        <v>472787.86</v>
      </c>
      <c r="F54" s="17"/>
      <c r="G54" s="11">
        <f>IF(SUM(G12:G53)=30000,0,SUM(G12:G53))</f>
        <v>0</v>
      </c>
      <c r="H54" s="1"/>
      <c r="I54" s="1"/>
      <c r="J54" s="1"/>
      <c r="K54" s="1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thickBot="1" x14ac:dyDescent="0.3">
      <c r="A55" s="13"/>
      <c r="B55" s="13"/>
      <c r="C55" s="13"/>
      <c r="D55" s="13"/>
      <c r="E55" s="13"/>
      <c r="F55" s="13"/>
      <c r="G55" s="1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thickBot="1" x14ac:dyDescent="0.3">
      <c r="A56" s="42" t="s">
        <v>11</v>
      </c>
      <c r="B56" s="43"/>
      <c r="C56" s="43"/>
      <c r="D56" s="43"/>
      <c r="E56" s="40"/>
      <c r="F56" s="44">
        <f>IF(G54&lt;=472787086,G54,"ERROR: Límite superado")</f>
        <v>0</v>
      </c>
      <c r="G56" s="4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6" customHeight="1" x14ac:dyDescent="0.25">
      <c r="A57" s="38" t="s">
        <v>96</v>
      </c>
      <c r="B57" s="38"/>
      <c r="C57" s="38"/>
      <c r="D57" s="38"/>
      <c r="E57" s="38"/>
      <c r="F57" s="38"/>
      <c r="G57" s="3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</sheetData>
  <mergeCells count="10">
    <mergeCell ref="A1:G1"/>
    <mergeCell ref="A57:F57"/>
    <mergeCell ref="A8:B9"/>
    <mergeCell ref="A56:E56"/>
    <mergeCell ref="F56:G56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Gomez Salazar Hoyos, Macarena</cp:lastModifiedBy>
  <cp:lastPrinted>2024-06-03T13:42:24Z</cp:lastPrinted>
  <dcterms:created xsi:type="dcterms:W3CDTF">2019-12-12T10:58:27Z</dcterms:created>
  <dcterms:modified xsi:type="dcterms:W3CDTF">2024-07-30T11:20:48Z</dcterms:modified>
</cp:coreProperties>
</file>