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F63" i="1" l="1"/>
  <c r="G61" i="1"/>
  <c r="G58" i="1"/>
  <c r="E58" i="1"/>
  <c r="G57" i="1"/>
  <c r="E57" i="1"/>
  <c r="G56" i="1"/>
  <c r="E56" i="1"/>
  <c r="G55" i="1"/>
  <c r="E55" i="1"/>
  <c r="G54" i="1"/>
  <c r="E54" i="1"/>
  <c r="G53" i="1"/>
  <c r="E53" i="1"/>
  <c r="G52" i="1"/>
  <c r="E52" i="1"/>
  <c r="G51" i="1"/>
  <c r="E51" i="1"/>
  <c r="G49" i="1"/>
  <c r="E49" i="1"/>
  <c r="G48" i="1"/>
  <c r="E48" i="1"/>
  <c r="G47" i="1"/>
  <c r="E47" i="1"/>
  <c r="G46" i="1"/>
  <c r="E46" i="1"/>
  <c r="G45" i="1"/>
  <c r="E45" i="1"/>
  <c r="G44" i="1"/>
  <c r="E44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5" i="1"/>
  <c r="E35" i="1"/>
  <c r="G34" i="1"/>
  <c r="E34" i="1"/>
  <c r="G33" i="1"/>
  <c r="E33" i="1"/>
  <c r="G32" i="1"/>
  <c r="E32" i="1"/>
  <c r="G31" i="1"/>
  <c r="E31" i="1"/>
  <c r="G30" i="1"/>
  <c r="E30" i="1"/>
  <c r="G29" i="1"/>
  <c r="E29" i="1"/>
  <c r="G28" i="1"/>
  <c r="E28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7" i="1"/>
  <c r="E17" i="1"/>
  <c r="G16" i="1"/>
  <c r="E16" i="1"/>
  <c r="G15" i="1"/>
  <c r="E15" i="1"/>
  <c r="G14" i="1"/>
  <c r="E14" i="1"/>
  <c r="G60" i="1" l="1"/>
  <c r="E60" i="1"/>
  <c r="E13" i="1" l="1"/>
  <c r="G13" i="1"/>
  <c r="E61" i="1" l="1"/>
</calcChain>
</file>

<file path=xl/sharedStrings.xml><?xml version="1.0" encoding="utf-8"?>
<sst xmlns="http://schemas.openxmlformats.org/spreadsheetml/2006/main" count="113" uniqueCount="113">
  <si>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</si>
  <si>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</si>
  <si>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</si>
  <si>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</si>
  <si>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</si>
  <si>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</si>
  <si>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</si>
  <si>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</si>
  <si>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</si>
  <si>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</si>
  <si>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</si>
  <si>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</si>
  <si>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1.1</t>
  </si>
  <si>
    <t>1.2</t>
  </si>
  <si>
    <t>2.1</t>
  </si>
  <si>
    <t>2.2</t>
  </si>
  <si>
    <t>2.3</t>
  </si>
  <si>
    <t>3.1</t>
  </si>
  <si>
    <t>3.2</t>
  </si>
  <si>
    <t>3.3</t>
  </si>
  <si>
    <t>3.4</t>
  </si>
  <si>
    <t>3.5</t>
  </si>
  <si>
    <t>6.1</t>
  </si>
  <si>
    <t>Partida alzada de mantenimiento a justificar</t>
  </si>
  <si>
    <t>1.3</t>
  </si>
  <si>
    <t>1.4</t>
  </si>
  <si>
    <t>1.5</t>
  </si>
  <si>
    <t>1.6</t>
  </si>
  <si>
    <t>1.7</t>
  </si>
  <si>
    <t>1.8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</si>
  <si>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</si>
  <si>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</si>
  <si>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</si>
  <si>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</si>
  <si>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</si>
  <si>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</si>
  <si>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</si>
  <si>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</si>
  <si>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</si>
  <si>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</si>
  <si>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Expediente E24-0087</t>
  </si>
  <si>
    <t>MEJORA DEL RENDIMIENTO DE LA RED DE AGUA POTABLE DEL PUERTO DE PALMA</t>
  </si>
  <si>
    <t>DEMOLICIONES</t>
  </si>
  <si>
    <t>Corte de pavimento</t>
  </si>
  <si>
    <t>Demolición manual con compresor estructuras hormigon armado</t>
  </si>
  <si>
    <t>Demolición estructuras hormigon armado con máquina</t>
  </si>
  <si>
    <t>Demolición manual solera hormigón en masa hasta 15cm</t>
  </si>
  <si>
    <t>Demolición máquina solera hormigón en masa hasta 15cm</t>
  </si>
  <si>
    <t>Levantado c/compresor de solado de aceras</t>
  </si>
  <si>
    <t>Demolición de pavimento aglomerado a mano hasta 10 cms</t>
  </si>
  <si>
    <t>Demolicion de pavimento asfáltico a máquina hasta 10 cms</t>
  </si>
  <si>
    <t>Demolición de bordillo sobre base de hormigón</t>
  </si>
  <si>
    <t>Levantado de bordillo sobre base de hormigón</t>
  </si>
  <si>
    <t>Desmontaje de punto de alumbrado público formado por luminaria</t>
  </si>
  <si>
    <t>Desmontaje del marco y la tapa de registro de pozos</t>
  </si>
  <si>
    <t>Desmontaje de elemento de mobiliario urbano</t>
  </si>
  <si>
    <t>Desmontaje de todo tipo de bolardos</t>
  </si>
  <si>
    <t>EXCAVACIONES Y ZANJAS</t>
  </si>
  <si>
    <t>Excavacion manual de catas, zanjas o pozos</t>
  </si>
  <si>
    <t>Excavacion en zanja terreno de transito</t>
  </si>
  <si>
    <t>Excavacion en zanja terreno duro incluso roca</t>
  </si>
  <si>
    <t>Relleno gravilla asiento y recubrimiento tuberia</t>
  </si>
  <si>
    <t>Relleno y compactación de zanja con tierra</t>
  </si>
  <si>
    <t>Relleno zanja con material seleccionado procedente prestamos</t>
  </si>
  <si>
    <t>Relleno zanja con zahorra artificial bajo pavimento asfáltico</t>
  </si>
  <si>
    <t>Relleno y compactación de zanja con hormigón no estructural</t>
  </si>
  <si>
    <t>REPOSICIÓN DE PAVIMENTOS Y OBRAS VARIAS</t>
  </si>
  <si>
    <t>Arqueta de registro 80x80x100 cm</t>
  </si>
  <si>
    <t>Arqueta de registro 40x40x60 cm</t>
  </si>
  <si>
    <t>Arqueta de registro 134x80 cm</t>
  </si>
  <si>
    <t>Arqueta de registro 164x80 cm</t>
  </si>
  <si>
    <t>Capa rodadura AC16 surf 50/70S de 5cm</t>
  </si>
  <si>
    <t>Adecuacion a la rasante de marco y la tapa de registro de pozos</t>
  </si>
  <si>
    <t>Bordillo prefabricado de hormigón</t>
  </si>
  <si>
    <t>Bordillo piedra caliza formatos diferentes</t>
  </si>
  <si>
    <t>Rígola protección bordillo</t>
  </si>
  <si>
    <t>Acera tipo terrazo sobre solera homigon</t>
  </si>
  <si>
    <t>Acera con adoquin sobre solera homigon</t>
  </si>
  <si>
    <t>Extendido de hormigón no estructural</t>
  </si>
  <si>
    <t>Base de pavimento realizada mediante relleno a cielo abierto,</t>
  </si>
  <si>
    <t>MATERIAL PARA REPARACIONES RED AGUA POTABLE</t>
  </si>
  <si>
    <t>Suministro e instalación de tubería polietileno PE-100, PN 16, DN de entre 32 a 200 diametro exterior</t>
  </si>
  <si>
    <t>Suministro e instalación de tuberia de PVC DN 160, 200, 300 y 400 mm, SN&gt;= 8 kN/m².</t>
  </si>
  <si>
    <t>Suministro e instalación de acometida de agua potable</t>
  </si>
  <si>
    <t>Suministro e instalación de hidrante bajo tierra</t>
  </si>
  <si>
    <t>Válvulas de compuerta, F15, GGG-50, PN16</t>
  </si>
  <si>
    <t>Suministro e instalación de brida universal</t>
  </si>
  <si>
    <t>Suministro e instalación de brida antitracción</t>
  </si>
  <si>
    <t>Suministro e instalación de brida tipo ARPOL</t>
  </si>
  <si>
    <t>PARTIDA ALZADA MANTENIMIENTO CORRECTIVO</t>
  </si>
  <si>
    <t>0</t>
  </si>
  <si>
    <t>0.1</t>
  </si>
  <si>
    <t>0.2</t>
  </si>
  <si>
    <t>0.3</t>
  </si>
  <si>
    <t>0.4</t>
  </si>
  <si>
    <t>0.5</t>
  </si>
  <si>
    <t>0.6</t>
  </si>
  <si>
    <t>0.7</t>
  </si>
  <si>
    <t>0.8</t>
  </si>
  <si>
    <t>0.9</t>
  </si>
  <si>
    <t>0.10</t>
  </si>
  <si>
    <t>0.11</t>
  </si>
  <si>
    <t>0.12</t>
  </si>
  <si>
    <t>0.13</t>
  </si>
  <si>
    <t>0.14</t>
  </si>
  <si>
    <t>1</t>
  </si>
  <si>
    <t>2</t>
  </si>
  <si>
    <t>3</t>
  </si>
  <si>
    <t>3.6</t>
  </si>
  <si>
    <t>3.7</t>
  </si>
  <si>
    <t>3.8</t>
  </si>
  <si>
    <t>4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</si>
  <si>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36.000,00 € de partida alzada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</si>
</sst>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2" fontId="16" fillId="4" borderId="8" xfId="0" applyNumberFormat="1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164" fontId="10" fillId="3" borderId="35" xfId="0" applyNumberFormat="1" applyFont="1" applyFill="1" applyBorder="1" applyAlignment="1" applyProtection="1">
      <alignment vertical="center" wrapText="1"/>
      <protection locked="0"/>
    </xf>
    <xf numFmtId="164" fontId="10" fillId="2" borderId="36" xfId="0" applyNumberFormat="1" applyFont="1" applyFill="1" applyBorder="1" applyAlignment="1">
      <alignment vertical="center" wrapText="1"/>
    </xf>
    <xf numFmtId="0" fontId="11" fillId="4" borderId="28" xfId="0" applyFont="1" applyFill="1" applyBorder="1" applyAlignment="1">
      <alignment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7" borderId="32" xfId="0" applyFont="1" applyFill="1" applyBorder="1" applyAlignment="1">
      <alignment horizontal="center" vertical="top" wrapText="1"/>
    </xf>
    <xf numFmtId="0" fontId="1" fillId="8" borderId="33" xfId="0" applyFont="1" applyFill="1" applyBorder="1"/>
    <xf numFmtId="0" fontId="1" fillId="8" borderId="34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  <xf numFmtId="2" fontId="10" fillId="2" borderId="35" xfId="0" applyNumberFormat="1" applyFont="1" applyFill="1" applyBorder="1" applyAlignment="1">
      <alignment vertical="center" wrapText="1"/>
    </xf>
    <xf numFmtId="164" fontId="10" fillId="2" borderId="35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75"/>
  <sheetViews>
    <sheetView tabSelected="1" topLeftCell="A40" workbookViewId="0">
      <selection activeCell="A64" sqref="A64:F64"/>
    </sheetView>
  </sheetViews>
  <sheetFormatPr baseColWidth="10" defaultColWidth="14.44140625" defaultRowHeight="15" customHeight="1" x14ac:dyDescent="0.3"/>
  <cols>
    <col min="1" max="1" width="8.6640625" customWidth="1"/>
    <col min="2" max="2" width="58.88671875" customWidth="1"/>
    <col min="3" max="3" width="14.5546875" customWidth="1"/>
    <col min="4" max="4" width="11.44140625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thickBot="1" x14ac:dyDescent="0.35">
      <c r="A1" s="35" t="s">
        <v>0</v>
      </c>
      <c r="B1" s="36"/>
      <c r="C1" s="36"/>
      <c r="D1" s="36"/>
      <c r="E1" s="36"/>
      <c r="F1" s="36"/>
      <c r="G1" s="3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6" t="s">
        <v>41</v>
      </c>
      <c r="B2" s="47"/>
      <c r="C2" s="47"/>
      <c r="D2" s="47"/>
      <c r="E2" s="47"/>
      <c r="F2" s="47"/>
      <c r="G2" s="4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49" t="s">
        <v>40</v>
      </c>
      <c r="B3" s="50"/>
      <c r="C3" s="50"/>
      <c r="D3" s="50"/>
      <c r="E3" s="50"/>
      <c r="F3" s="50"/>
      <c r="G3" s="5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52" t="s">
        <v>1</v>
      </c>
      <c r="B5" s="40"/>
      <c r="C5" s="40"/>
      <c r="D5" s="40"/>
      <c r="E5" s="40"/>
      <c r="F5" s="40"/>
      <c r="G5" s="53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4" t="s">
        <v>2</v>
      </c>
      <c r="B6" s="40"/>
      <c r="C6" s="40"/>
      <c r="D6" s="40"/>
      <c r="E6" s="40"/>
      <c r="F6" s="40"/>
      <c r="G6" s="5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39" t="s">
        <v>3</v>
      </c>
      <c r="B8" s="40"/>
      <c r="C8" s="55"/>
      <c r="D8" s="56"/>
      <c r="E8" s="56"/>
      <c r="F8" s="56"/>
      <c r="G8" s="57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41"/>
      <c r="B9" s="40"/>
      <c r="C9" s="58"/>
      <c r="D9" s="59"/>
      <c r="E9" s="59"/>
      <c r="F9" s="59"/>
      <c r="G9" s="6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" customHeight="1" thickBot="1" x14ac:dyDescent="0.35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5" t="s">
        <v>90</v>
      </c>
      <c r="B12" s="14" t="s">
        <v>42</v>
      </c>
      <c r="C12" s="6"/>
      <c r="D12" s="6"/>
      <c r="E12" s="6"/>
      <c r="F12" s="28"/>
      <c r="G12" s="29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6" t="s">
        <v>91</v>
      </c>
      <c r="B13" s="7" t="s">
        <v>43</v>
      </c>
      <c r="C13" s="8">
        <v>10</v>
      </c>
      <c r="D13" s="9">
        <v>9.6999999999999993</v>
      </c>
      <c r="E13" s="9">
        <f>ROUND(C13*D13,2)</f>
        <v>97</v>
      </c>
      <c r="F13" s="30">
        <v>0</v>
      </c>
      <c r="G13" s="27">
        <f t="shared" ref="G13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6" t="s">
        <v>92</v>
      </c>
      <c r="B14" s="7" t="s">
        <v>44</v>
      </c>
      <c r="C14" s="8">
        <v>10</v>
      </c>
      <c r="D14" s="9">
        <v>338.08</v>
      </c>
      <c r="E14" s="9">
        <f t="shared" ref="E14:E59" si="1">ROUND(C14*D14,2)</f>
        <v>3380.8</v>
      </c>
      <c r="F14" s="30">
        <v>0</v>
      </c>
      <c r="G14" s="27">
        <f t="shared" ref="G14:G59" si="2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6" t="s">
        <v>93</v>
      </c>
      <c r="B15" s="7" t="s">
        <v>45</v>
      </c>
      <c r="C15" s="8">
        <v>10</v>
      </c>
      <c r="D15" s="9">
        <v>145.97999999999999</v>
      </c>
      <c r="E15" s="9">
        <f t="shared" si="1"/>
        <v>1459.8</v>
      </c>
      <c r="F15" s="30">
        <v>0</v>
      </c>
      <c r="G15" s="27">
        <f t="shared" si="2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6" t="s">
        <v>94</v>
      </c>
      <c r="B16" s="7" t="s">
        <v>46</v>
      </c>
      <c r="C16" s="8">
        <v>10</v>
      </c>
      <c r="D16" s="9">
        <v>52.59</v>
      </c>
      <c r="E16" s="9">
        <f t="shared" si="1"/>
        <v>525.9</v>
      </c>
      <c r="F16" s="30">
        <v>0</v>
      </c>
      <c r="G16" s="27">
        <f t="shared" si="2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6" t="s">
        <v>95</v>
      </c>
      <c r="B17" s="7" t="s">
        <v>47</v>
      </c>
      <c r="C17" s="8">
        <v>10</v>
      </c>
      <c r="D17" s="9">
        <v>39.57</v>
      </c>
      <c r="E17" s="9">
        <f t="shared" si="1"/>
        <v>395.7</v>
      </c>
      <c r="F17" s="30">
        <v>0</v>
      </c>
      <c r="G17" s="27">
        <f t="shared" si="2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6" t="s">
        <v>96</v>
      </c>
      <c r="B18" s="7" t="s">
        <v>48</v>
      </c>
      <c r="C18" s="8">
        <v>10</v>
      </c>
      <c r="D18" s="9">
        <v>6.77</v>
      </c>
      <c r="E18" s="9">
        <f t="shared" si="1"/>
        <v>67.7</v>
      </c>
      <c r="F18" s="30">
        <v>0</v>
      </c>
      <c r="G18" s="27">
        <f t="shared" si="2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6" t="s">
        <v>97</v>
      </c>
      <c r="B19" s="7" t="s">
        <v>49</v>
      </c>
      <c r="C19" s="8">
        <v>10</v>
      </c>
      <c r="D19" s="9">
        <v>40.770000000000003</v>
      </c>
      <c r="E19" s="9">
        <f t="shared" si="1"/>
        <v>407.7</v>
      </c>
      <c r="F19" s="30">
        <v>0</v>
      </c>
      <c r="G19" s="27">
        <f t="shared" si="2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6" t="s">
        <v>98</v>
      </c>
      <c r="B20" s="7" t="s">
        <v>50</v>
      </c>
      <c r="C20" s="8">
        <v>10</v>
      </c>
      <c r="D20" s="9">
        <v>19.989999999999998</v>
      </c>
      <c r="E20" s="9">
        <f t="shared" si="1"/>
        <v>199.9</v>
      </c>
      <c r="F20" s="30">
        <v>0</v>
      </c>
      <c r="G20" s="27">
        <f t="shared" si="2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6" t="s">
        <v>99</v>
      </c>
      <c r="B21" s="7" t="s">
        <v>51</v>
      </c>
      <c r="C21" s="8">
        <v>10</v>
      </c>
      <c r="D21" s="9">
        <v>1.74</v>
      </c>
      <c r="E21" s="9">
        <f t="shared" si="1"/>
        <v>17.399999999999999</v>
      </c>
      <c r="F21" s="30">
        <v>0</v>
      </c>
      <c r="G21" s="27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6" t="s">
        <v>100</v>
      </c>
      <c r="B22" s="7" t="s">
        <v>52</v>
      </c>
      <c r="C22" s="8">
        <v>10</v>
      </c>
      <c r="D22" s="9">
        <v>10.029999999999999</v>
      </c>
      <c r="E22" s="9">
        <f t="shared" si="1"/>
        <v>100.3</v>
      </c>
      <c r="F22" s="30">
        <v>0</v>
      </c>
      <c r="G22" s="27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6" t="s">
        <v>101</v>
      </c>
      <c r="B23" s="7" t="s">
        <v>53</v>
      </c>
      <c r="C23" s="8">
        <v>10</v>
      </c>
      <c r="D23" s="9">
        <v>59.87</v>
      </c>
      <c r="E23" s="9">
        <f t="shared" si="1"/>
        <v>598.70000000000005</v>
      </c>
      <c r="F23" s="30">
        <v>0</v>
      </c>
      <c r="G23" s="27">
        <f t="shared" si="2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6" t="s">
        <v>102</v>
      </c>
      <c r="B24" s="7" t="s">
        <v>54</v>
      </c>
      <c r="C24" s="8">
        <v>10</v>
      </c>
      <c r="D24" s="9">
        <v>22.94</v>
      </c>
      <c r="E24" s="9">
        <f t="shared" si="1"/>
        <v>229.4</v>
      </c>
      <c r="F24" s="30">
        <v>0</v>
      </c>
      <c r="G24" s="27">
        <f t="shared" si="2"/>
        <v>0</v>
      </c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6" t="s">
        <v>103</v>
      </c>
      <c r="B25" s="7" t="s">
        <v>55</v>
      </c>
      <c r="C25" s="8">
        <v>10</v>
      </c>
      <c r="D25" s="9">
        <v>3.31</v>
      </c>
      <c r="E25" s="9">
        <f t="shared" si="1"/>
        <v>33.1</v>
      </c>
      <c r="F25" s="30">
        <v>0</v>
      </c>
      <c r="G25" s="27">
        <f t="shared" si="2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6" t="s">
        <v>104</v>
      </c>
      <c r="B26" s="7" t="s">
        <v>56</v>
      </c>
      <c r="C26" s="61">
        <v>10</v>
      </c>
      <c r="D26" s="62">
        <v>27.26</v>
      </c>
      <c r="E26" s="62">
        <f t="shared" si="1"/>
        <v>272.60000000000002</v>
      </c>
      <c r="F26" s="32">
        <v>0</v>
      </c>
      <c r="G26" s="33">
        <f t="shared" si="2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5" t="s">
        <v>105</v>
      </c>
      <c r="B27" s="14" t="s">
        <v>57</v>
      </c>
      <c r="C27" s="6"/>
      <c r="D27" s="6"/>
      <c r="E27" s="6"/>
      <c r="F27" s="6"/>
      <c r="G27" s="34"/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6" t="s">
        <v>12</v>
      </c>
      <c r="B28" s="7" t="s">
        <v>58</v>
      </c>
      <c r="C28" s="8">
        <v>10</v>
      </c>
      <c r="D28" s="9">
        <v>196.5</v>
      </c>
      <c r="E28" s="9">
        <f t="shared" si="1"/>
        <v>1965</v>
      </c>
      <c r="F28" s="30">
        <v>0</v>
      </c>
      <c r="G28" s="27">
        <f t="shared" si="2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6" t="s">
        <v>13</v>
      </c>
      <c r="B29" s="7" t="s">
        <v>59</v>
      </c>
      <c r="C29" s="8">
        <v>10</v>
      </c>
      <c r="D29" s="9">
        <v>62.31</v>
      </c>
      <c r="E29" s="9">
        <f t="shared" si="1"/>
        <v>623.1</v>
      </c>
      <c r="F29" s="30">
        <v>0</v>
      </c>
      <c r="G29" s="27">
        <f t="shared" si="2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6" t="s">
        <v>24</v>
      </c>
      <c r="B30" s="7" t="s">
        <v>60</v>
      </c>
      <c r="C30" s="8">
        <v>10</v>
      </c>
      <c r="D30" s="9">
        <v>124.08</v>
      </c>
      <c r="E30" s="9">
        <f t="shared" si="1"/>
        <v>1240.8</v>
      </c>
      <c r="F30" s="30">
        <v>0</v>
      </c>
      <c r="G30" s="27">
        <f t="shared" si="2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6" t="s">
        <v>25</v>
      </c>
      <c r="B31" s="7" t="s">
        <v>61</v>
      </c>
      <c r="C31" s="8">
        <v>10</v>
      </c>
      <c r="D31" s="9">
        <v>160.94999999999999</v>
      </c>
      <c r="E31" s="9">
        <f t="shared" si="1"/>
        <v>1609.5</v>
      </c>
      <c r="F31" s="30">
        <v>0</v>
      </c>
      <c r="G31" s="27">
        <f t="shared" si="2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6" t="s">
        <v>26</v>
      </c>
      <c r="B32" s="7" t="s">
        <v>62</v>
      </c>
      <c r="C32" s="8">
        <v>10</v>
      </c>
      <c r="D32" s="9">
        <v>8.35</v>
      </c>
      <c r="E32" s="9">
        <f t="shared" si="1"/>
        <v>83.5</v>
      </c>
      <c r="F32" s="30">
        <v>0</v>
      </c>
      <c r="G32" s="27">
        <f t="shared" si="2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6" t="s">
        <v>27</v>
      </c>
      <c r="B33" s="7" t="s">
        <v>63</v>
      </c>
      <c r="C33" s="8">
        <v>10</v>
      </c>
      <c r="D33" s="9">
        <v>19.87</v>
      </c>
      <c r="E33" s="9">
        <f t="shared" si="1"/>
        <v>198.7</v>
      </c>
      <c r="F33" s="30">
        <v>0</v>
      </c>
      <c r="G33" s="27">
        <f t="shared" si="2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6" t="s">
        <v>28</v>
      </c>
      <c r="B34" s="7" t="s">
        <v>64</v>
      </c>
      <c r="C34" s="8">
        <v>10</v>
      </c>
      <c r="D34" s="9">
        <v>59.2</v>
      </c>
      <c r="E34" s="9">
        <f t="shared" si="1"/>
        <v>592</v>
      </c>
      <c r="F34" s="30">
        <v>0</v>
      </c>
      <c r="G34" s="27">
        <f t="shared" si="2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6" t="s">
        <v>29</v>
      </c>
      <c r="B35" s="7" t="s">
        <v>65</v>
      </c>
      <c r="C35" s="8">
        <v>10</v>
      </c>
      <c r="D35" s="9">
        <v>58.55</v>
      </c>
      <c r="E35" s="9">
        <f t="shared" si="1"/>
        <v>585.5</v>
      </c>
      <c r="F35" s="30">
        <v>0</v>
      </c>
      <c r="G35" s="27">
        <f t="shared" si="2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5" t="s">
        <v>106</v>
      </c>
      <c r="B36" s="14" t="s">
        <v>66</v>
      </c>
      <c r="C36" s="6"/>
      <c r="D36" s="6"/>
      <c r="E36" s="6"/>
      <c r="F36" s="6"/>
      <c r="G36" s="34"/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6" t="s">
        <v>14</v>
      </c>
      <c r="B37" s="7" t="s">
        <v>67</v>
      </c>
      <c r="C37" s="8">
        <v>10</v>
      </c>
      <c r="D37" s="9">
        <v>410.69</v>
      </c>
      <c r="E37" s="9">
        <f t="shared" si="1"/>
        <v>4106.8999999999996</v>
      </c>
      <c r="F37" s="30">
        <v>0</v>
      </c>
      <c r="G37" s="27">
        <f t="shared" si="2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6" t="s">
        <v>15</v>
      </c>
      <c r="B38" s="7" t="s">
        <v>68</v>
      </c>
      <c r="C38" s="8">
        <v>10</v>
      </c>
      <c r="D38" s="9">
        <v>247.63</v>
      </c>
      <c r="E38" s="9">
        <f t="shared" si="1"/>
        <v>2476.3000000000002</v>
      </c>
      <c r="F38" s="30">
        <v>0</v>
      </c>
      <c r="G38" s="27">
        <f t="shared" si="2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6" t="s">
        <v>16</v>
      </c>
      <c r="B39" s="7" t="s">
        <v>69</v>
      </c>
      <c r="C39" s="8">
        <v>10</v>
      </c>
      <c r="D39" s="9">
        <v>536.48</v>
      </c>
      <c r="E39" s="9">
        <f t="shared" si="1"/>
        <v>5364.8</v>
      </c>
      <c r="F39" s="30">
        <v>0</v>
      </c>
      <c r="G39" s="27">
        <f t="shared" si="2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6" t="s">
        <v>30</v>
      </c>
      <c r="B40" s="7" t="s">
        <v>70</v>
      </c>
      <c r="C40" s="8">
        <v>10</v>
      </c>
      <c r="D40" s="9">
        <v>536.48</v>
      </c>
      <c r="E40" s="9">
        <f t="shared" si="1"/>
        <v>5364.8</v>
      </c>
      <c r="F40" s="30">
        <v>0</v>
      </c>
      <c r="G40" s="27">
        <f t="shared" si="2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6" t="s">
        <v>31</v>
      </c>
      <c r="B41" s="7" t="s">
        <v>71</v>
      </c>
      <c r="C41" s="8">
        <v>10</v>
      </c>
      <c r="D41" s="9">
        <v>182.59</v>
      </c>
      <c r="E41" s="9">
        <f t="shared" si="1"/>
        <v>1825.9</v>
      </c>
      <c r="F41" s="30">
        <v>0</v>
      </c>
      <c r="G41" s="27">
        <f t="shared" si="2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6" t="s">
        <v>32</v>
      </c>
      <c r="B42" s="7" t="s">
        <v>72</v>
      </c>
      <c r="C42" s="8">
        <v>10</v>
      </c>
      <c r="D42" s="9">
        <v>106.4</v>
      </c>
      <c r="E42" s="9">
        <f t="shared" si="1"/>
        <v>1064</v>
      </c>
      <c r="F42" s="30">
        <v>0</v>
      </c>
      <c r="G42" s="27">
        <f t="shared" si="2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6" t="s">
        <v>33</v>
      </c>
      <c r="B43" s="7" t="s">
        <v>73</v>
      </c>
      <c r="C43" s="8">
        <v>10</v>
      </c>
      <c r="D43" s="9">
        <v>67.72</v>
      </c>
      <c r="E43" s="9">
        <f t="shared" si="1"/>
        <v>677.2</v>
      </c>
      <c r="F43" s="30">
        <v>0</v>
      </c>
      <c r="G43" s="27">
        <f t="shared" si="2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6" t="s">
        <v>34</v>
      </c>
      <c r="B44" s="7" t="s">
        <v>74</v>
      </c>
      <c r="C44" s="8">
        <v>10</v>
      </c>
      <c r="D44" s="9">
        <v>82.63</v>
      </c>
      <c r="E44" s="9">
        <f t="shared" si="1"/>
        <v>826.3</v>
      </c>
      <c r="F44" s="30">
        <v>0</v>
      </c>
      <c r="G44" s="27">
        <f t="shared" si="2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6" t="s">
        <v>35</v>
      </c>
      <c r="B45" s="7" t="s">
        <v>75</v>
      </c>
      <c r="C45" s="8">
        <v>10</v>
      </c>
      <c r="D45" s="9">
        <v>49.72</v>
      </c>
      <c r="E45" s="9">
        <f t="shared" si="1"/>
        <v>497.2</v>
      </c>
      <c r="F45" s="30">
        <v>0</v>
      </c>
      <c r="G45" s="27">
        <f t="shared" si="2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6" t="s">
        <v>36</v>
      </c>
      <c r="B46" s="7" t="s">
        <v>76</v>
      </c>
      <c r="C46" s="8">
        <v>10</v>
      </c>
      <c r="D46" s="9">
        <v>81.16</v>
      </c>
      <c r="E46" s="9">
        <f t="shared" si="1"/>
        <v>811.6</v>
      </c>
      <c r="F46" s="30">
        <v>0</v>
      </c>
      <c r="G46" s="27">
        <f t="shared" si="2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6" t="s">
        <v>37</v>
      </c>
      <c r="B47" s="7" t="s">
        <v>77</v>
      </c>
      <c r="C47" s="8">
        <v>10</v>
      </c>
      <c r="D47" s="9">
        <v>165.9</v>
      </c>
      <c r="E47" s="9">
        <f t="shared" si="1"/>
        <v>1659</v>
      </c>
      <c r="F47" s="30">
        <v>0</v>
      </c>
      <c r="G47" s="27">
        <f t="shared" si="2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6" t="s">
        <v>38</v>
      </c>
      <c r="B48" s="7" t="s">
        <v>78</v>
      </c>
      <c r="C48" s="8">
        <v>10</v>
      </c>
      <c r="D48" s="9">
        <v>283.7</v>
      </c>
      <c r="E48" s="9">
        <f t="shared" si="1"/>
        <v>2837</v>
      </c>
      <c r="F48" s="30">
        <v>0</v>
      </c>
      <c r="G48" s="27">
        <f t="shared" si="2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6" t="s">
        <v>39</v>
      </c>
      <c r="B49" s="7" t="s">
        <v>79</v>
      </c>
      <c r="C49" s="8">
        <v>10</v>
      </c>
      <c r="D49" s="9">
        <v>51.44</v>
      </c>
      <c r="E49" s="9">
        <f t="shared" si="1"/>
        <v>514.4</v>
      </c>
      <c r="F49" s="30">
        <v>0</v>
      </c>
      <c r="G49" s="27">
        <f t="shared" si="2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5" t="s">
        <v>107</v>
      </c>
      <c r="B50" s="14" t="s">
        <v>80</v>
      </c>
      <c r="C50" s="6"/>
      <c r="D50" s="6"/>
      <c r="E50" s="6"/>
      <c r="F50" s="6"/>
      <c r="G50" s="34"/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6" t="s">
        <v>17</v>
      </c>
      <c r="B51" s="7" t="s">
        <v>81</v>
      </c>
      <c r="C51" s="8">
        <v>50</v>
      </c>
      <c r="D51" s="9">
        <v>140.65</v>
      </c>
      <c r="E51" s="9">
        <f t="shared" si="1"/>
        <v>7032.5</v>
      </c>
      <c r="F51" s="30">
        <v>0</v>
      </c>
      <c r="G51" s="27">
        <f t="shared" si="2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6" t="s">
        <v>18</v>
      </c>
      <c r="B52" s="7" t="s">
        <v>82</v>
      </c>
      <c r="C52" s="8">
        <v>50</v>
      </c>
      <c r="D52" s="9">
        <v>247.04</v>
      </c>
      <c r="E52" s="9">
        <f t="shared" si="1"/>
        <v>12352</v>
      </c>
      <c r="F52" s="30">
        <v>0</v>
      </c>
      <c r="G52" s="27">
        <f t="shared" si="2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6" t="s">
        <v>19</v>
      </c>
      <c r="B53" s="7" t="s">
        <v>83</v>
      </c>
      <c r="C53" s="8">
        <v>25</v>
      </c>
      <c r="D53" s="9">
        <v>109.59</v>
      </c>
      <c r="E53" s="9">
        <f t="shared" si="1"/>
        <v>2739.75</v>
      </c>
      <c r="F53" s="30">
        <v>0</v>
      </c>
      <c r="G53" s="27">
        <f t="shared" si="2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6" t="s">
        <v>20</v>
      </c>
      <c r="B54" s="7" t="s">
        <v>84</v>
      </c>
      <c r="C54" s="8">
        <v>25</v>
      </c>
      <c r="D54" s="9">
        <v>632.41</v>
      </c>
      <c r="E54" s="9">
        <f t="shared" si="1"/>
        <v>15810.25</v>
      </c>
      <c r="F54" s="30">
        <v>0</v>
      </c>
      <c r="G54" s="27">
        <f t="shared" si="2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6" t="s">
        <v>21</v>
      </c>
      <c r="B55" s="7" t="s">
        <v>85</v>
      </c>
      <c r="C55" s="8">
        <v>25</v>
      </c>
      <c r="D55" s="9">
        <v>2039.95</v>
      </c>
      <c r="E55" s="9">
        <f t="shared" si="1"/>
        <v>50998.75</v>
      </c>
      <c r="F55" s="30">
        <v>0</v>
      </c>
      <c r="G55" s="27">
        <f t="shared" si="2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6" t="s">
        <v>108</v>
      </c>
      <c r="B56" s="7" t="s">
        <v>86</v>
      </c>
      <c r="C56" s="8">
        <v>25</v>
      </c>
      <c r="D56" s="9">
        <v>560.53</v>
      </c>
      <c r="E56" s="9">
        <f t="shared" si="1"/>
        <v>14013.25</v>
      </c>
      <c r="F56" s="30">
        <v>0</v>
      </c>
      <c r="G56" s="27">
        <f t="shared" si="2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6" t="s">
        <v>109</v>
      </c>
      <c r="B57" s="7" t="s">
        <v>87</v>
      </c>
      <c r="C57" s="8">
        <v>25</v>
      </c>
      <c r="D57" s="9">
        <v>858.72</v>
      </c>
      <c r="E57" s="9">
        <f t="shared" si="1"/>
        <v>21468</v>
      </c>
      <c r="F57" s="30">
        <v>0</v>
      </c>
      <c r="G57" s="27">
        <f t="shared" si="2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6" t="s">
        <v>110</v>
      </c>
      <c r="B58" s="7" t="s">
        <v>88</v>
      </c>
      <c r="C58" s="8">
        <v>25</v>
      </c>
      <c r="D58" s="9">
        <v>696.97</v>
      </c>
      <c r="E58" s="9">
        <f t="shared" si="1"/>
        <v>17424.25</v>
      </c>
      <c r="F58" s="30">
        <v>0</v>
      </c>
      <c r="G58" s="27">
        <f t="shared" si="2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5" t="s">
        <v>111</v>
      </c>
      <c r="B59" s="14" t="s">
        <v>89</v>
      </c>
      <c r="C59" s="6"/>
      <c r="D59" s="6"/>
      <c r="E59" s="6"/>
      <c r="F59" s="6"/>
      <c r="G59" s="34"/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6" t="s">
        <v>22</v>
      </c>
      <c r="B60" s="7" t="s">
        <v>23</v>
      </c>
      <c r="C60" s="8">
        <v>1</v>
      </c>
      <c r="D60" s="9">
        <v>36000</v>
      </c>
      <c r="E60" s="9">
        <f t="shared" ref="E60" si="3">ROUND(C60*D60,2)</f>
        <v>36000</v>
      </c>
      <c r="F60" s="9">
        <v>36000</v>
      </c>
      <c r="G60" s="27">
        <f t="shared" ref="G60" si="4">IF(F60&gt;D60,F60/0,ROUND(C60*F60,2))</f>
        <v>36000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9.5" customHeight="1" x14ac:dyDescent="0.3">
      <c r="A61" s="15"/>
      <c r="B61" s="15"/>
      <c r="C61" s="15"/>
      <c r="D61" s="16"/>
      <c r="E61" s="10">
        <f>SUM(E12:E60)</f>
        <v>220548.25</v>
      </c>
      <c r="F61" s="17"/>
      <c r="G61" s="11">
        <f>IF(SUM(G12:G60)=36000,0,SUM(G12:G60))</f>
        <v>0</v>
      </c>
      <c r="H61" s="1"/>
      <c r="I61" s="1"/>
      <c r="J61" s="1"/>
      <c r="K61" s="1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thickBot="1" x14ac:dyDescent="0.35">
      <c r="A62" s="13"/>
      <c r="B62" s="13"/>
      <c r="C62" s="13"/>
      <c r="D62" s="13"/>
      <c r="E62" s="13"/>
      <c r="F62" s="13"/>
      <c r="G62" s="1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thickBot="1" x14ac:dyDescent="0.35">
      <c r="A63" s="42" t="s">
        <v>11</v>
      </c>
      <c r="B63" s="43"/>
      <c r="C63" s="43"/>
      <c r="D63" s="43"/>
      <c r="E63" s="40"/>
      <c r="F63" s="44">
        <f>IF(G61&lt;=220548.25,G61,"ERROR: Límite superado")</f>
        <v>0</v>
      </c>
      <c r="G63" s="45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6" customHeight="1" x14ac:dyDescent="0.3">
      <c r="A64" s="38" t="s">
        <v>112</v>
      </c>
      <c r="B64" s="38"/>
      <c r="C64" s="38"/>
      <c r="D64" s="38"/>
      <c r="E64" s="38"/>
      <c r="F64" s="38"/>
      <c r="G64" s="3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</sheetData>
  <sheetProtection password="DE91" sheet="1" objects="1" scenarios="1"/>
  <mergeCells count="10">
    <mergeCell ref="A1:G1"/>
    <mergeCell ref="A64:F64"/>
    <mergeCell ref="A8:B9"/>
    <mergeCell ref="A63:E63"/>
    <mergeCell ref="F63:G63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3" fitToHeight="5" orientation="portrait" r:id="rId1"/>
  <headerFooter>
    <oddHeader>&amp;L&amp;G</oddHeader>
    <oddFooter>&amp;C&amp;P de&amp;N&amp;R&amp;G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2024-06-03T13:42:24Z</cp:lastPrinted>
  <dcterms:created xsi:type="dcterms:W3CDTF">2019-12-12T10:58:27Z</dcterms:created>
  <dcterms:modified xsi:type="dcterms:W3CDTF">2024-07-22T12:21:28Z</dcterms:modified>
</cp:coreProperties>
</file>