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020"/>
  </bookViews>
  <sheets>
    <sheet name="PROPOSICIÓN ECONÓMICA" sheetId="1" r:id="rId1"/>
  </sheets>
  <calcPr calcId="145621"/>
  <extLst>
    <ext uri="GoogleSheetsCustomDataVersion2">
      <go:sheetsCustomData xmlns:go="http://customooxmlschemas.google.com/" r:id="rId5" roundtripDataChecksum="oNGnX9f2GxIHz9bNs9Sl/NcXRvuFKf+oKJUiNU5fPu8="/>
    </ext>
  </extLst>
</workbook>
</file>

<file path=xl/calcChain.xml><?xml version="1.0" encoding="utf-8"?>
<calcChain xmlns="http://schemas.openxmlformats.org/spreadsheetml/2006/main">
  <c r="G24" i="1" l="1"/>
  <c r="E24" i="1"/>
  <c r="G23" i="1"/>
  <c r="E23" i="1"/>
  <c r="G22" i="1"/>
  <c r="E22" i="1"/>
  <c r="G21" i="1"/>
  <c r="E21" i="1"/>
  <c r="G20" i="1"/>
  <c r="E20" i="1"/>
  <c r="G19" i="1"/>
  <c r="E19" i="1"/>
  <c r="G18" i="1"/>
  <c r="E18" i="1"/>
  <c r="G16" i="1" l="1"/>
  <c r="E16" i="1"/>
  <c r="E15" i="1" l="1"/>
  <c r="G15" i="1"/>
  <c r="G25" i="1" s="1"/>
  <c r="F27" i="1" s="1"/>
  <c r="E25" i="1" l="1"/>
</calcChain>
</file>

<file path=xl/sharedStrings.xml><?xml version="1.0" encoding="utf-8"?>
<sst xmlns="http://schemas.openxmlformats.org/spreadsheetml/2006/main" count="38" uniqueCount="38">
  <si>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</si>
  <si>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</si>
  <si>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</si>
  <si>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</si>
  <si>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</si>
  <si>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</si>
  <si>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</si>
  <si>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</si>
  <si>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</si>
  <si>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</si>
  <si>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</si>
  <si>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</si>
  <si>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SUMINISTRO EN ALQUILER, MONTAJE, DESMONTAJE Y MANTENIMIENTO DE LAS LUCES DE NAVIDAD DE LOS PUERTOS DE EIVISSA Y LA SAVINA</t>
  </si>
  <si>
    <t>Expediente E24-0139</t>
  </si>
  <si>
    <t>Montaje e instalación de línea eléctrica</t>
  </si>
  <si>
    <t>Montaje de cuadros eléctricos</t>
  </si>
  <si>
    <t>Montaje, instalación y desmontaje de figuras APB</t>
  </si>
  <si>
    <t>01.1</t>
  </si>
  <si>
    <t>01.2</t>
  </si>
  <si>
    <t>02.2</t>
  </si>
  <si>
    <t>02.3</t>
  </si>
  <si>
    <t>02.4</t>
  </si>
  <si>
    <t>02.7</t>
  </si>
  <si>
    <t>02.8</t>
  </si>
  <si>
    <t>02.9</t>
  </si>
  <si>
    <t>02.11</t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</si>
  <si>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</t>
    </r>
  </si>
  <si>
    <t>INSTALACIÓN ELECTRICIDAD</t>
  </si>
  <si>
    <t>LUCES NAVIDEÑAS</t>
  </si>
  <si>
    <t>Moivo luminos 1 cortina LED para fachadas y farolas</t>
  </si>
  <si>
    <t>Motivo luminoso 2 cortina LED para barandillas</t>
  </si>
  <si>
    <t>Motivo luminoso 3 techo de luz LED</t>
  </si>
  <si>
    <t>Motivo luminoso 4 cartel Felices Fiestas</t>
  </si>
  <si>
    <t>Motivo luminoso 5 árbol de Navidad</t>
  </si>
  <si>
    <t>Motivo luminoso 6 nacimiento 3D</t>
  </si>
  <si>
    <t>01</t>
  </si>
  <si>
    <t>02</t>
  </si>
  <si>
    <t>LOTE 2: PUERTO DE LA SAVINA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</si>
</sst>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7" x14ac:knownFonts="1">
    <font>
      <sz val="11"/>
      <color theme="1"/>
      <name val="Calibri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sz val="8"/>
      <color theme="1"/>
      <name val="Calibri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  <font>
      <b/>
      <sz val="14"/>
      <color theme="9" tint="-0.249977111117893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rgb="FFD8D8D8"/>
      </patternFill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 applyFont="1" applyAlignment="1"/>
    <xf numFmtId="0" fontId="2" fillId="0" borderId="0" xfId="0" applyFont="1"/>
    <xf numFmtId="0" fontId="2" fillId="2" borderId="6" xfId="0" applyFont="1" applyFill="1" applyBorder="1"/>
    <xf numFmtId="0" fontId="8" fillId="2" borderId="7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horizontal="center" vertical="center" wrapText="1"/>
    </xf>
    <xf numFmtId="4" fontId="9" fillId="0" borderId="0" xfId="0" applyNumberFormat="1" applyFont="1" applyAlignment="1">
      <alignment vertical="top"/>
    </xf>
    <xf numFmtId="164" fontId="10" fillId="4" borderId="8" xfId="0" applyNumberFormat="1" applyFont="1" applyFill="1" applyBorder="1" applyAlignment="1">
      <alignment vertical="center" wrapText="1"/>
    </xf>
    <xf numFmtId="0" fontId="10" fillId="2" borderId="8" xfId="0" applyFont="1" applyFill="1" applyBorder="1" applyAlignment="1">
      <alignment vertical="center" wrapText="1"/>
    </xf>
    <xf numFmtId="2" fontId="10" fillId="2" borderId="8" xfId="0" applyNumberFormat="1" applyFont="1" applyFill="1" applyBorder="1" applyAlignment="1">
      <alignment vertical="center" wrapText="1"/>
    </xf>
    <xf numFmtId="164" fontId="10" fillId="2" borderId="8" xfId="0" applyNumberFormat="1" applyFont="1" applyFill="1" applyBorder="1" applyAlignment="1">
      <alignment vertical="center" wrapText="1"/>
    </xf>
    <xf numFmtId="164" fontId="11" fillId="2" borderId="9" xfId="0" applyNumberFormat="1" applyFont="1" applyFill="1" applyBorder="1" applyAlignment="1">
      <alignment vertical="center" wrapText="1"/>
    </xf>
    <xf numFmtId="164" fontId="11" fillId="5" borderId="10" xfId="0" applyNumberFormat="1" applyFont="1" applyFill="1" applyBorder="1" applyAlignment="1">
      <alignment vertical="center" wrapText="1"/>
    </xf>
    <xf numFmtId="49" fontId="9" fillId="0" borderId="0" xfId="0" applyNumberFormat="1" applyFont="1" applyAlignment="1">
      <alignment vertical="top" wrapText="1"/>
    </xf>
    <xf numFmtId="0" fontId="2" fillId="2" borderId="2" xfId="0" applyFont="1" applyFill="1" applyBorder="1" applyAlignment="1">
      <alignment horizontal="center" wrapText="1"/>
    </xf>
    <xf numFmtId="0" fontId="12" fillId="2" borderId="12" xfId="0" applyFont="1" applyFill="1" applyBorder="1" applyAlignment="1">
      <alignment vertical="center" wrapText="1"/>
    </xf>
    <xf numFmtId="0" fontId="12" fillId="2" borderId="15" xfId="0" applyFont="1" applyFill="1" applyBorder="1" applyAlignment="1">
      <alignment vertical="center" wrapText="1"/>
    </xf>
    <xf numFmtId="0" fontId="12" fillId="2" borderId="16" xfId="0" applyFont="1" applyFill="1" applyBorder="1" applyAlignment="1">
      <alignment vertical="center" wrapText="1"/>
    </xf>
    <xf numFmtId="0" fontId="2" fillId="2" borderId="20" xfId="0" applyFont="1" applyFill="1" applyBorder="1"/>
    <xf numFmtId="0" fontId="2" fillId="2" borderId="12" xfId="0" applyFont="1" applyFill="1" applyBorder="1"/>
    <xf numFmtId="0" fontId="2" fillId="2" borderId="21" xfId="0" applyFont="1" applyFill="1" applyBorder="1"/>
    <xf numFmtId="0" fontId="2" fillId="2" borderId="22" xfId="0" applyFont="1" applyFill="1" applyBorder="1"/>
    <xf numFmtId="0" fontId="2" fillId="2" borderId="23" xfId="0" applyFont="1" applyFill="1" applyBorder="1"/>
    <xf numFmtId="0" fontId="8" fillId="2" borderId="25" xfId="0" applyFont="1" applyFill="1" applyBorder="1" applyAlignment="1">
      <alignment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0" fillId="2" borderId="29" xfId="0" applyFont="1" applyFill="1" applyBorder="1" applyAlignment="1">
      <alignment horizontal="center" vertical="center" wrapText="1"/>
    </xf>
    <xf numFmtId="164" fontId="10" fillId="2" borderId="28" xfId="0" applyNumberFormat="1" applyFont="1" applyFill="1" applyBorder="1" applyAlignment="1">
      <alignment vertical="center" wrapText="1"/>
    </xf>
    <xf numFmtId="164" fontId="10" fillId="4" borderId="30" xfId="0" applyNumberFormat="1" applyFont="1" applyFill="1" applyBorder="1" applyAlignment="1">
      <alignment vertical="center" wrapText="1"/>
    </xf>
    <xf numFmtId="0" fontId="11" fillId="4" borderId="31" xfId="0" applyFont="1" applyFill="1" applyBorder="1" applyAlignment="1">
      <alignment vertical="center" wrapText="1"/>
    </xf>
    <xf numFmtId="164" fontId="10" fillId="3" borderId="8" xfId="0" applyNumberFormat="1" applyFont="1" applyFill="1" applyBorder="1" applyAlignment="1" applyProtection="1">
      <alignment vertical="center" wrapText="1"/>
      <protection locked="0"/>
    </xf>
    <xf numFmtId="0" fontId="1" fillId="8" borderId="12" xfId="0" applyFont="1" applyFill="1" applyBorder="1" applyAlignment="1"/>
    <xf numFmtId="164" fontId="10" fillId="3" borderId="32" xfId="0" applyNumberFormat="1" applyFont="1" applyFill="1" applyBorder="1" applyAlignment="1" applyProtection="1">
      <alignment vertical="center" wrapText="1"/>
      <protection locked="0"/>
    </xf>
    <xf numFmtId="164" fontId="10" fillId="2" borderId="33" xfId="0" applyNumberFormat="1" applyFont="1" applyFill="1" applyBorder="1" applyAlignment="1">
      <alignment vertical="center" wrapText="1"/>
    </xf>
    <xf numFmtId="0" fontId="11" fillId="4" borderId="28" xfId="0" applyFont="1" applyFill="1" applyBorder="1" applyAlignment="1">
      <alignment vertical="center" wrapText="1"/>
    </xf>
    <xf numFmtId="0" fontId="10" fillId="7" borderId="20" xfId="0" applyFont="1" applyFill="1" applyBorder="1" applyAlignment="1">
      <alignment horizontal="center" vertical="center" wrapText="1"/>
    </xf>
    <xf numFmtId="0" fontId="10" fillId="7" borderId="12" xfId="0" applyFont="1" applyFill="1" applyBorder="1" applyAlignment="1">
      <alignment horizontal="center" vertical="center" wrapText="1"/>
    </xf>
    <xf numFmtId="0" fontId="10" fillId="7" borderId="21" xfId="0" applyFont="1" applyFill="1" applyBorder="1" applyAlignment="1">
      <alignment horizontal="center" vertical="center" wrapText="1"/>
    </xf>
    <xf numFmtId="0" fontId="6" fillId="7" borderId="12" xfId="0" applyFont="1" applyFill="1" applyBorder="1" applyAlignment="1">
      <alignment horizontal="right" wrapText="1"/>
    </xf>
    <xf numFmtId="0" fontId="7" fillId="2" borderId="20" xfId="0" applyFont="1" applyFill="1" applyBorder="1" applyAlignment="1">
      <alignment horizontal="center" vertical="center" wrapText="1"/>
    </xf>
    <xf numFmtId="0" fontId="1" fillId="0" borderId="12" xfId="0" applyFont="1" applyBorder="1"/>
    <xf numFmtId="0" fontId="1" fillId="0" borderId="20" xfId="0" applyFont="1" applyBorder="1"/>
    <xf numFmtId="0" fontId="13" fillId="2" borderId="11" xfId="0" applyFont="1" applyFill="1" applyBorder="1" applyAlignment="1">
      <alignment horizontal="right" vertical="center" wrapText="1"/>
    </xf>
    <xf numFmtId="0" fontId="1" fillId="0" borderId="1" xfId="0" applyFont="1" applyBorder="1"/>
    <xf numFmtId="164" fontId="14" fillId="6" borderId="13" xfId="0" applyNumberFormat="1" applyFont="1" applyFill="1" applyBorder="1" applyAlignment="1">
      <alignment horizontal="center" vertical="center" wrapText="1"/>
    </xf>
    <xf numFmtId="0" fontId="1" fillId="0" borderId="14" xfId="0" applyFont="1" applyBorder="1"/>
    <xf numFmtId="0" fontId="3" fillId="2" borderId="17" xfId="0" applyFont="1" applyFill="1" applyBorder="1" applyAlignment="1">
      <alignment horizontal="center" vertical="center" wrapText="1"/>
    </xf>
    <xf numFmtId="0" fontId="1" fillId="0" borderId="18" xfId="0" applyFont="1" applyBorder="1"/>
    <xf numFmtId="0" fontId="1" fillId="0" borderId="19" xfId="0" applyFont="1" applyBorder="1"/>
    <xf numFmtId="0" fontId="5" fillId="2" borderId="20" xfId="0" applyFont="1" applyFill="1" applyBorder="1" applyAlignment="1">
      <alignment horizontal="center" vertical="center" wrapText="1"/>
    </xf>
    <xf numFmtId="0" fontId="1" fillId="0" borderId="21" xfId="0" applyFont="1" applyBorder="1"/>
    <xf numFmtId="0" fontId="6" fillId="2" borderId="20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1" fillId="0" borderId="4" xfId="0" applyFont="1" applyBorder="1"/>
    <xf numFmtId="0" fontId="1" fillId="0" borderId="2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23" xfId="0" applyFont="1" applyBorder="1"/>
    <xf numFmtId="0" fontId="4" fillId="7" borderId="20" xfId="0" applyFont="1" applyFill="1" applyBorder="1" applyAlignment="1">
      <alignment horizontal="center" vertical="top" wrapText="1"/>
    </xf>
    <xf numFmtId="0" fontId="1" fillId="8" borderId="12" xfId="0" applyFont="1" applyFill="1" applyBorder="1"/>
    <xf numFmtId="0" fontId="1" fillId="8" borderId="21" xfId="0" applyFont="1" applyFill="1" applyBorder="1"/>
    <xf numFmtId="0" fontId="4" fillId="7" borderId="34" xfId="0" applyFont="1" applyFill="1" applyBorder="1" applyAlignment="1">
      <alignment horizontal="center" vertical="top" wrapText="1"/>
    </xf>
    <xf numFmtId="0" fontId="1" fillId="8" borderId="35" xfId="0" applyFont="1" applyFill="1" applyBorder="1"/>
    <xf numFmtId="0" fontId="1" fillId="8" borderId="36" xfId="0" applyFont="1" applyFill="1" applyBorder="1"/>
    <xf numFmtId="0" fontId="16" fillId="7" borderId="12" xfId="0" applyFont="1" applyFill="1" applyBorder="1" applyAlignment="1">
      <alignment horizontal="center" vertical="top" wrapText="1"/>
    </xf>
    <xf numFmtId="2" fontId="11" fillId="4" borderId="8" xfId="0" applyNumberFormat="1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39"/>
  <sheetViews>
    <sheetView tabSelected="1" topLeftCell="A7" workbookViewId="0">
      <selection activeCell="A6" sqref="A6"/>
    </sheetView>
  </sheetViews>
  <sheetFormatPr baseColWidth="10" defaultColWidth="14.453125" defaultRowHeight="15" customHeight="1" x14ac:dyDescent="0.35"/>
  <cols>
    <col min="1" max="1" width="8.6328125" customWidth="1"/>
    <col min="2" max="2" width="58.90625" customWidth="1"/>
    <col min="3" max="3" width="14.54296875" customWidth="1"/>
    <col min="4" max="4" width="9.90625" bestFit="1" customWidth="1"/>
    <col min="5" max="6" width="14.54296875" customWidth="1"/>
    <col min="7" max="7" width="16.08984375" customWidth="1"/>
    <col min="8" max="26" width="11.453125" customWidth="1"/>
  </cols>
  <sheetData>
    <row r="1" spans="1:26" ht="15" customHeight="1" thickBot="1" x14ac:dyDescent="0.4">
      <c r="A1" s="34" t="s">
        <v>0</v>
      </c>
      <c r="B1" s="35"/>
      <c r="C1" s="35"/>
      <c r="D1" s="35"/>
      <c r="E1" s="35"/>
      <c r="F1" s="35"/>
      <c r="G1" s="36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0.5" customHeight="1" x14ac:dyDescent="0.35">
      <c r="A2" s="45" t="s">
        <v>12</v>
      </c>
      <c r="B2" s="46"/>
      <c r="C2" s="46"/>
      <c r="D2" s="46"/>
      <c r="E2" s="46"/>
      <c r="F2" s="46"/>
      <c r="G2" s="47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x14ac:dyDescent="0.35">
      <c r="A3" s="60" t="s">
        <v>13</v>
      </c>
      <c r="B3" s="61"/>
      <c r="C3" s="61"/>
      <c r="D3" s="61"/>
      <c r="E3" s="61"/>
      <c r="F3" s="61"/>
      <c r="G3" s="6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 x14ac:dyDescent="0.35">
      <c r="A4" s="57"/>
      <c r="B4" s="58"/>
      <c r="C4" s="58"/>
      <c r="D4" s="58"/>
      <c r="E4" s="58"/>
      <c r="F4" s="58"/>
      <c r="G4" s="59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35">
      <c r="A5" s="63" t="s">
        <v>37</v>
      </c>
      <c r="B5" s="63"/>
      <c r="C5" s="63"/>
      <c r="D5" s="63"/>
      <c r="E5" s="63"/>
      <c r="F5" s="63"/>
      <c r="G5" s="63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35">
      <c r="A6" s="17"/>
      <c r="B6" s="18"/>
      <c r="C6" s="18"/>
      <c r="D6" s="18"/>
      <c r="E6" s="18"/>
      <c r="F6" s="18"/>
      <c r="G6" s="19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 x14ac:dyDescent="0.35">
      <c r="A7" s="48" t="s">
        <v>1</v>
      </c>
      <c r="B7" s="39"/>
      <c r="C7" s="39"/>
      <c r="D7" s="39"/>
      <c r="E7" s="39"/>
      <c r="F7" s="39"/>
      <c r="G7" s="49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x14ac:dyDescent="0.35">
      <c r="A8" s="50" t="s">
        <v>2</v>
      </c>
      <c r="B8" s="39"/>
      <c r="C8" s="39"/>
      <c r="D8" s="39"/>
      <c r="E8" s="39"/>
      <c r="F8" s="39"/>
      <c r="G8" s="49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 thickBot="1" x14ac:dyDescent="0.4">
      <c r="A9" s="17"/>
      <c r="B9" s="18"/>
      <c r="C9" s="18"/>
      <c r="D9" s="18"/>
      <c r="E9" s="18"/>
      <c r="F9" s="18"/>
      <c r="G9" s="19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 customHeight="1" x14ac:dyDescent="0.35">
      <c r="A10" s="38" t="s">
        <v>3</v>
      </c>
      <c r="B10" s="39"/>
      <c r="C10" s="51"/>
      <c r="D10" s="52"/>
      <c r="E10" s="52"/>
      <c r="F10" s="52"/>
      <c r="G10" s="53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 thickBot="1" x14ac:dyDescent="0.4">
      <c r="A11" s="40"/>
      <c r="B11" s="39"/>
      <c r="C11" s="54"/>
      <c r="D11" s="55"/>
      <c r="E11" s="55"/>
      <c r="F11" s="55"/>
      <c r="G11" s="56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thickBot="1" x14ac:dyDescent="0.4">
      <c r="A12" s="20"/>
      <c r="B12" s="2"/>
      <c r="C12" s="2"/>
      <c r="D12" s="2"/>
      <c r="E12" s="2"/>
      <c r="F12" s="2"/>
      <c r="G12" s="2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8.4" customHeight="1" thickBot="1" x14ac:dyDescent="0.4">
      <c r="A13" s="22" t="s">
        <v>4</v>
      </c>
      <c r="B13" s="3" t="s">
        <v>5</v>
      </c>
      <c r="C13" s="4" t="s">
        <v>6</v>
      </c>
      <c r="D13" s="4" t="s">
        <v>7</v>
      </c>
      <c r="E13" s="4" t="s">
        <v>8</v>
      </c>
      <c r="F13" s="4" t="s">
        <v>9</v>
      </c>
      <c r="G13" s="23" t="s">
        <v>10</v>
      </c>
      <c r="H13" s="1"/>
      <c r="I13" s="1"/>
      <c r="J13" s="1"/>
      <c r="K13" s="5"/>
      <c r="L13" s="1"/>
      <c r="M13" s="5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35">
      <c r="A14" s="24" t="s">
        <v>35</v>
      </c>
      <c r="B14" s="64" t="s">
        <v>27</v>
      </c>
      <c r="C14" s="6"/>
      <c r="D14" s="6"/>
      <c r="E14" s="6"/>
      <c r="F14" s="27"/>
      <c r="G14" s="28"/>
      <c r="H14" s="1"/>
      <c r="I14" s="1"/>
      <c r="J14" s="1"/>
      <c r="K14" s="5"/>
      <c r="L14" s="1"/>
      <c r="M14" s="5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35">
      <c r="A15" s="25" t="s">
        <v>17</v>
      </c>
      <c r="B15" s="7" t="s">
        <v>14</v>
      </c>
      <c r="C15" s="8">
        <v>320</v>
      </c>
      <c r="D15" s="9">
        <v>2.82</v>
      </c>
      <c r="E15" s="9">
        <f>ROUND(C15*D15,2)</f>
        <v>902.4</v>
      </c>
      <c r="F15" s="29">
        <v>0</v>
      </c>
      <c r="G15" s="26">
        <f t="shared" ref="G15" si="0">IF(F15&gt;D15,F15/0,ROUND(C15*F15,2))</f>
        <v>0</v>
      </c>
      <c r="H15" s="1"/>
      <c r="I15" s="1"/>
      <c r="J15" s="1"/>
      <c r="K15" s="5"/>
      <c r="L15" s="1"/>
      <c r="M15" s="5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35">
      <c r="A16" s="25" t="s">
        <v>18</v>
      </c>
      <c r="B16" s="7" t="s">
        <v>15</v>
      </c>
      <c r="C16" s="8">
        <v>1</v>
      </c>
      <c r="D16" s="9">
        <v>831.36</v>
      </c>
      <c r="E16" s="9">
        <f t="shared" ref="E16" si="1">ROUND(C16*D16,2)</f>
        <v>831.36</v>
      </c>
      <c r="F16" s="31">
        <v>0</v>
      </c>
      <c r="G16" s="32">
        <f t="shared" ref="G16" si="2">IF(F16&gt;D16,F16/0,ROUND(C16*F16,2))</f>
        <v>0</v>
      </c>
      <c r="H16" s="1"/>
      <c r="I16" s="1"/>
      <c r="J16" s="1"/>
      <c r="K16" s="5"/>
      <c r="L16" s="1"/>
      <c r="M16" s="5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35">
      <c r="A17" s="24" t="s">
        <v>36</v>
      </c>
      <c r="B17" s="64" t="s">
        <v>28</v>
      </c>
      <c r="C17" s="6"/>
      <c r="D17" s="6"/>
      <c r="E17" s="6"/>
      <c r="F17" s="6"/>
      <c r="G17" s="33"/>
      <c r="H17" s="1"/>
      <c r="I17" s="1"/>
      <c r="J17" s="1"/>
      <c r="K17" s="5"/>
      <c r="L17" s="1"/>
      <c r="M17" s="5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35">
      <c r="A18" s="25" t="s">
        <v>25</v>
      </c>
      <c r="B18" s="7" t="s">
        <v>16</v>
      </c>
      <c r="C18" s="8">
        <v>1</v>
      </c>
      <c r="D18" s="9">
        <v>43.2</v>
      </c>
      <c r="E18" s="9">
        <f t="shared" ref="E17:E24" si="3">ROUND(C18*D18,2)</f>
        <v>43.2</v>
      </c>
      <c r="F18" s="29">
        <v>0</v>
      </c>
      <c r="G18" s="26">
        <f t="shared" ref="G17:G24" si="4">IF(F18&gt;D18,F18/0,ROUND(C18*F18,2))</f>
        <v>0</v>
      </c>
      <c r="H18" s="1"/>
      <c r="I18" s="1"/>
      <c r="J18" s="1"/>
      <c r="K18" s="5"/>
      <c r="L18" s="1"/>
      <c r="M18" s="5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35">
      <c r="A19" s="25" t="s">
        <v>19</v>
      </c>
      <c r="B19" s="7" t="s">
        <v>29</v>
      </c>
      <c r="C19" s="8">
        <v>13</v>
      </c>
      <c r="D19" s="9">
        <v>132.16999999999999</v>
      </c>
      <c r="E19" s="9">
        <f t="shared" si="3"/>
        <v>1718.21</v>
      </c>
      <c r="F19" s="29">
        <v>0</v>
      </c>
      <c r="G19" s="26">
        <f t="shared" si="4"/>
        <v>0</v>
      </c>
      <c r="H19" s="1"/>
      <c r="I19" s="1"/>
      <c r="J19" s="1"/>
      <c r="K19" s="5"/>
      <c r="L19" s="1"/>
      <c r="M19" s="5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35">
      <c r="A20" s="25" t="s">
        <v>20</v>
      </c>
      <c r="B20" s="7" t="s">
        <v>30</v>
      </c>
      <c r="C20" s="8">
        <v>6</v>
      </c>
      <c r="D20" s="9">
        <v>399.97</v>
      </c>
      <c r="E20" s="9">
        <f t="shared" si="3"/>
        <v>2399.8200000000002</v>
      </c>
      <c r="F20" s="29">
        <v>0</v>
      </c>
      <c r="G20" s="26">
        <f t="shared" si="4"/>
        <v>0</v>
      </c>
      <c r="H20" s="1"/>
      <c r="I20" s="1"/>
      <c r="J20" s="1"/>
      <c r="K20" s="5"/>
      <c r="L20" s="1"/>
      <c r="M20" s="5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35">
      <c r="A21" s="25" t="s">
        <v>21</v>
      </c>
      <c r="B21" s="7" t="s">
        <v>31</v>
      </c>
      <c r="C21" s="8">
        <v>6</v>
      </c>
      <c r="D21" s="9">
        <v>265.66000000000003</v>
      </c>
      <c r="E21" s="9">
        <f t="shared" si="3"/>
        <v>1593.96</v>
      </c>
      <c r="F21" s="29">
        <v>0</v>
      </c>
      <c r="G21" s="26">
        <f t="shared" si="4"/>
        <v>0</v>
      </c>
      <c r="H21" s="1"/>
      <c r="I21" s="1"/>
      <c r="J21" s="1"/>
      <c r="K21" s="5"/>
      <c r="L21" s="1"/>
      <c r="M21" s="5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35">
      <c r="A22" s="25" t="s">
        <v>22</v>
      </c>
      <c r="B22" s="7" t="s">
        <v>32</v>
      </c>
      <c r="C22" s="8">
        <v>1</v>
      </c>
      <c r="D22" s="9">
        <v>472.51</v>
      </c>
      <c r="E22" s="9">
        <f t="shared" si="3"/>
        <v>472.51</v>
      </c>
      <c r="F22" s="29">
        <v>0</v>
      </c>
      <c r="G22" s="26">
        <f t="shared" si="4"/>
        <v>0</v>
      </c>
      <c r="H22" s="1"/>
      <c r="I22" s="1"/>
      <c r="J22" s="1"/>
      <c r="K22" s="5"/>
      <c r="L22" s="1"/>
      <c r="M22" s="5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35">
      <c r="A23" s="25" t="s">
        <v>23</v>
      </c>
      <c r="B23" s="7" t="s">
        <v>33</v>
      </c>
      <c r="C23" s="8">
        <v>1</v>
      </c>
      <c r="D23" s="9">
        <v>21830.94</v>
      </c>
      <c r="E23" s="9">
        <f t="shared" si="3"/>
        <v>21830.94</v>
      </c>
      <c r="F23" s="29">
        <v>0</v>
      </c>
      <c r="G23" s="26">
        <f t="shared" si="4"/>
        <v>0</v>
      </c>
      <c r="H23" s="1"/>
      <c r="I23" s="1"/>
      <c r="J23" s="1"/>
      <c r="K23" s="5"/>
      <c r="L23" s="1"/>
      <c r="M23" s="5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35">
      <c r="A24" s="25" t="s">
        <v>24</v>
      </c>
      <c r="B24" s="7" t="s">
        <v>34</v>
      </c>
      <c r="C24" s="8">
        <v>1</v>
      </c>
      <c r="D24" s="9">
        <v>5430.16</v>
      </c>
      <c r="E24" s="9">
        <f t="shared" si="3"/>
        <v>5430.16</v>
      </c>
      <c r="F24" s="29">
        <v>0</v>
      </c>
      <c r="G24" s="26">
        <f t="shared" si="4"/>
        <v>0</v>
      </c>
      <c r="H24" s="1"/>
      <c r="I24" s="1"/>
      <c r="J24" s="1"/>
      <c r="K24" s="5"/>
      <c r="L24" s="1"/>
      <c r="M24" s="5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9.5" customHeight="1" x14ac:dyDescent="0.35">
      <c r="A25" s="14"/>
      <c r="B25" s="14"/>
      <c r="C25" s="14"/>
      <c r="D25" s="15"/>
      <c r="E25" s="10">
        <f>SUM(E14:E24)</f>
        <v>35222.559999999998</v>
      </c>
      <c r="F25" s="16"/>
      <c r="G25" s="11">
        <f>IF(SUM(G14:G24)=30000,0,SUM(G14:G24))</f>
        <v>0</v>
      </c>
      <c r="H25" s="1"/>
      <c r="I25" s="1"/>
      <c r="J25" s="1"/>
      <c r="K25" s="12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thickBot="1" x14ac:dyDescent="0.4">
      <c r="A26" s="13"/>
      <c r="B26" s="13"/>
      <c r="C26" s="13"/>
      <c r="D26" s="13"/>
      <c r="E26" s="13"/>
      <c r="F26" s="13"/>
      <c r="G26" s="13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thickBot="1" x14ac:dyDescent="0.4">
      <c r="A27" s="41" t="s">
        <v>11</v>
      </c>
      <c r="B27" s="42"/>
      <c r="C27" s="42"/>
      <c r="D27" s="42"/>
      <c r="E27" s="39"/>
      <c r="F27" s="43">
        <f>IF(G25&lt;=472821.21,G25,"ERROR: Límite superado")</f>
        <v>0</v>
      </c>
      <c r="G27" s="44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21" customHeight="1" x14ac:dyDescent="0.35">
      <c r="A28" s="37" t="s">
        <v>26</v>
      </c>
      <c r="B28" s="37"/>
      <c r="C28" s="37"/>
      <c r="D28" s="37"/>
      <c r="E28" s="37"/>
      <c r="F28" s="37"/>
      <c r="G28" s="30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3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3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3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3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3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3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3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3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3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3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3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3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3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3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3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3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3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3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3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3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3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3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3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3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3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3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3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3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3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3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3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3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3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3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3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3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3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3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3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3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3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3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3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3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3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3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3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3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3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3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3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3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3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3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3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3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3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3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3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3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3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3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3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3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3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3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3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3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3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3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3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3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3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3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3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3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3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3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3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3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3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3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3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3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3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3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3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3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3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3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3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3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3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3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3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3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3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3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3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3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3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3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3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3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3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3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3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3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3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3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3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3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3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3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3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3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3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3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3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3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3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3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3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3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3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3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3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3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3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3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3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3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3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3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3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3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3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3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3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3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3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3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3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3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3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3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3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3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3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3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3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3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3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3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3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3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3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3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3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3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3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3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3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3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3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3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3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3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3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3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3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3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3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3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3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3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3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3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3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3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3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3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3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3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3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3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3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3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3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3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3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3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3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3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3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3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3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3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3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3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3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3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3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3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3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3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3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3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3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3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3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3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3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3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3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3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3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3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3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3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3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3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3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3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3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3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3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3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3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3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3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3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3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3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3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3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3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3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3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3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3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3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3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3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3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3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3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3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3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3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3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3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3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3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3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3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3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3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3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3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3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3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3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3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3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3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3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3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3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3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3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3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3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3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3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3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3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3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3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3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3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3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3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3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3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3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3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3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</sheetData>
  <sheetProtection password="DE91" sheet="1" objects="1" scenarios="1"/>
  <mergeCells count="11">
    <mergeCell ref="A1:G1"/>
    <mergeCell ref="A28:F28"/>
    <mergeCell ref="A10:B11"/>
    <mergeCell ref="A27:E27"/>
    <mergeCell ref="F27:G27"/>
    <mergeCell ref="A2:G2"/>
    <mergeCell ref="A3:G3"/>
    <mergeCell ref="A7:G7"/>
    <mergeCell ref="A8:G8"/>
    <mergeCell ref="C10:G11"/>
    <mergeCell ref="A5:G5"/>
  </mergeCells>
  <pageMargins left="0.70866141732283472" right="0.70866141732283472" top="1.3779527559055118" bottom="0.98425196850393704" header="0.31496062992125984" footer="0.31496062992125984"/>
  <pageSetup paperSize="9" scale="63" fitToHeight="5" orientation="portrait" r:id="rId1"/>
  <headerFooter>
    <oddHeader>&amp;L&amp;G</oddHeader>
    <oddFooter>&amp;C&amp;P de&amp;N&amp;R&amp;G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2024-08-29T10:59:47Z</cp:lastPrinted>
  <dcterms:created xsi:type="dcterms:W3CDTF">2019-12-12T10:58:27Z</dcterms:created>
  <dcterms:modified xsi:type="dcterms:W3CDTF">2024-08-29T11:04:55Z</dcterms:modified>
</cp:coreProperties>
</file>