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6" windowWidth="19416" windowHeight="11016"/>
  </bookViews>
  <sheets>
    <sheet name="PROPOSICIÓN ECONÓMICA" sheetId="1" r:id="rId1"/>
  </sheets>
  <definedNames>
    <definedName name="_xlnm.Print_Area" localSheetId="0">'PROPOSICIÓN ECONÓMICA'!$A$1:$G$59</definedName>
  </definedNames>
  <calcPr calcId="145621"/>
</workbook>
</file>

<file path=xl/calcChain.xml><?xml version="1.0" encoding="utf-8"?>
<calcChain xmlns="http://schemas.openxmlformats.org/spreadsheetml/2006/main">
  <c r="G58" i="1" l="1"/>
  <c r="E58" i="1"/>
  <c r="G57" i="1"/>
  <c r="E57" i="1"/>
  <c r="G32" i="1" l="1"/>
  <c r="E32" i="1"/>
  <c r="G30" i="1"/>
  <c r="E30" i="1"/>
  <c r="G29" i="1"/>
  <c r="E29" i="1"/>
  <c r="G28" i="1"/>
  <c r="E28" i="1"/>
  <c r="G27" i="1"/>
  <c r="E27" i="1"/>
  <c r="G25" i="1"/>
  <c r="E25" i="1"/>
  <c r="G24" i="1"/>
  <c r="E24" i="1"/>
  <c r="G23" i="1"/>
  <c r="E23" i="1"/>
  <c r="G22" i="1"/>
  <c r="E22" i="1"/>
  <c r="G20" i="1"/>
  <c r="E20" i="1"/>
  <c r="G19" i="1"/>
  <c r="E19" i="1"/>
  <c r="G18" i="1"/>
  <c r="E18" i="1"/>
  <c r="G17" i="1"/>
  <c r="E17" i="1"/>
  <c r="G47" i="1"/>
  <c r="E47" i="1"/>
  <c r="G46" i="1"/>
  <c r="E46" i="1"/>
  <c r="G45" i="1"/>
  <c r="E45" i="1"/>
  <c r="G44" i="1"/>
  <c r="E44" i="1"/>
  <c r="G42" i="1"/>
  <c r="E42" i="1"/>
  <c r="G41" i="1"/>
  <c r="E41" i="1"/>
  <c r="G40" i="1"/>
  <c r="E40" i="1"/>
  <c r="G39" i="1"/>
  <c r="E39" i="1"/>
  <c r="G38" i="1"/>
  <c r="E38" i="1"/>
  <c r="G37" i="1"/>
  <c r="E37" i="1"/>
  <c r="G36" i="1"/>
  <c r="E36" i="1"/>
  <c r="G35" i="1"/>
  <c r="E35" i="1"/>
  <c r="G34" i="1"/>
  <c r="E34" i="1"/>
  <c r="G33" i="1" l="1"/>
  <c r="G14" i="1"/>
  <c r="G48" i="1" s="1"/>
  <c r="F50" i="1" s="1"/>
  <c r="E33" i="1"/>
  <c r="E14" i="1"/>
  <c r="E48" i="1" l="1"/>
</calcChain>
</file>

<file path=xl/sharedStrings.xml><?xml version="1.0" encoding="utf-8"?>
<sst xmlns="http://schemas.openxmlformats.org/spreadsheetml/2006/main" count="58" uniqueCount="57">
  <si>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</si>
  <si>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</si>
  <si>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</si>
  <si>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</si>
  <si>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</si>
  <si>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</si>
  <si>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</si>
  <si>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</si>
  <si>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</si>
  <si>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</si>
  <si>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</si>
  <si>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</si>
  <si>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</si>
  <si>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Informe mensual</t>
  </si>
  <si>
    <t>MANTENIMIENTO PREVENTIVO</t>
  </si>
  <si>
    <t>MANTENIMIENTO CORRECTIVO</t>
  </si>
  <si>
    <t>MANTENIMIENTO Y REPARACIONES DEL PARQUE MOVIL DE LA AUTORIDAD PORTUARIA DE BALEARES PUERTOS IBIZA Y LA SAVINA</t>
  </si>
  <si>
    <t>Expediente E18-0185</t>
  </si>
  <si>
    <t>MANTENIMIENTO PREVENTIVO ANUAL</t>
  </si>
  <si>
    <t>Preventivo anual para vehículos tipo A (turismos)</t>
  </si>
  <si>
    <t>Preventivo anual para vehículos tipo B (furgonetas)</t>
  </si>
  <si>
    <t>Preventivo anual para vehículos tipo D (camiones)</t>
  </si>
  <si>
    <t>Preventivo anual para vehículos tipo C (motocicletas)</t>
  </si>
  <si>
    <t>PRE-ITV</t>
  </si>
  <si>
    <t>Revisión pre-ITV para vehículos tipo A (turismos)</t>
  </si>
  <si>
    <t>Revisión pre-ITV para vehículos tipo B (furgonetas)</t>
  </si>
  <si>
    <t>Revisión pre-ITV para vehículos tipo D (camiones)</t>
  </si>
  <si>
    <t>Revisión pre-ITV para vehículos tipo C (motocicletas)</t>
  </si>
  <si>
    <t>LIMPIEZA</t>
  </si>
  <si>
    <t>Limpieza para vehículos tipo A (turismos)</t>
  </si>
  <si>
    <t>Limpieza para vehículos tipo B (furgonetas)</t>
  </si>
  <si>
    <t>Limpieza para vehículos tipo D (camiones)</t>
  </si>
  <si>
    <t>Limpieza para vehículos tipo C (motocicletas)</t>
  </si>
  <si>
    <t>Unidad de reparación</t>
  </si>
  <si>
    <t>Asistencia pequeñas reparaciones</t>
  </si>
  <si>
    <t>Cambio de neumático para vehículos tipo A</t>
  </si>
  <si>
    <t>Cambio de neumático para vehículos tipo B</t>
  </si>
  <si>
    <t>Cambio de neumático para vehículos tipo D</t>
  </si>
  <si>
    <t>Cambio de neumático para vehículos tipo C</t>
  </si>
  <si>
    <t>Cambio de batería para vehículos tipo A</t>
  </si>
  <si>
    <t>Cambio de batería para vehículos tipo B</t>
  </si>
  <si>
    <t>Cambio de batería para vehículos tipo D</t>
  </si>
  <si>
    <t>Cambio de batería para vehículos tipo C</t>
  </si>
  <si>
    <t>Cambio de batería LITIO para vehículos tipo C</t>
  </si>
  <si>
    <t>SERVICIO DE GRÚA</t>
  </si>
  <si>
    <t>Recogida de vehículo tipo A</t>
  </si>
  <si>
    <t>Recogida de vehículo tipo B</t>
  </si>
  <si>
    <t>Recogida de vehículo tipo D</t>
  </si>
  <si>
    <t>Recogida de vehículo tipo C</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</si>
  <si>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40.000,00 € de unidades de reparación que se mantienen inalterables)</t>
    </r>
  </si>
  <si>
    <t>Coste hora OFICIAL</t>
  </si>
  <si>
    <t>--</t>
  </si>
  <si>
    <t>Coste hora AYUDANTE</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</si>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</sst>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3"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3">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10" fillId="7" borderId="10" xfId="0" applyFont="1" applyFill="1" applyBorder="1" applyAlignment="1" applyProtection="1">
      <alignment horizontal="center"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9"/>
  <sheetViews>
    <sheetView tabSelected="1" view="pageBreakPreview" topLeftCell="A7" zoomScale="85" zoomScaleNormal="100" zoomScaleSheetLayoutView="85" workbookViewId="0">
      <selection activeCell="F40" sqref="F40"/>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5" t="s">
        <v>0</v>
      </c>
      <c r="B1" s="46"/>
      <c r="C1" s="46"/>
      <c r="D1" s="46"/>
      <c r="E1" s="46"/>
      <c r="F1" s="46"/>
      <c r="G1" s="47"/>
    </row>
    <row r="2" spans="1:13" ht="18.75" customHeight="1" x14ac:dyDescent="0.35">
      <c r="A2" s="48" t="s">
        <v>16</v>
      </c>
      <c r="B2" s="49"/>
      <c r="C2" s="49"/>
      <c r="D2" s="49"/>
      <c r="E2" s="49"/>
      <c r="F2" s="49"/>
      <c r="G2" s="50"/>
    </row>
    <row r="3" spans="1:13" ht="15.75" customHeight="1" thickBot="1" x14ac:dyDescent="0.4">
      <c r="A3" s="51" t="s">
        <v>17</v>
      </c>
      <c r="B3" s="52"/>
      <c r="C3" s="52"/>
      <c r="D3" s="52"/>
      <c r="E3" s="52"/>
      <c r="F3" s="52"/>
      <c r="G3" s="53"/>
    </row>
    <row r="4" spans="1:13" x14ac:dyDescent="0.3">
      <c r="A4" s="2"/>
      <c r="B4" s="2"/>
      <c r="C4" s="2"/>
      <c r="D4" s="2"/>
      <c r="E4" s="2"/>
      <c r="F4" s="2"/>
      <c r="G4" s="2"/>
    </row>
    <row r="5" spans="1:13" ht="15.75" customHeight="1" x14ac:dyDescent="0.3">
      <c r="A5" s="54" t="s">
        <v>11</v>
      </c>
      <c r="B5" s="54"/>
      <c r="C5" s="54"/>
      <c r="D5" s="54"/>
      <c r="E5" s="54"/>
      <c r="F5" s="54"/>
      <c r="G5" s="54"/>
    </row>
    <row r="6" spans="1:13" x14ac:dyDescent="0.3">
      <c r="A6" s="55" t="s">
        <v>1</v>
      </c>
      <c r="B6" s="55"/>
      <c r="C6" s="55"/>
      <c r="D6" s="55"/>
      <c r="E6" s="55"/>
      <c r="F6" s="55"/>
      <c r="G6" s="55"/>
    </row>
    <row r="7" spans="1:13" ht="15" thickBot="1" x14ac:dyDescent="0.35">
      <c r="A7" s="2"/>
      <c r="B7" s="2"/>
      <c r="C7" s="2"/>
      <c r="D7" s="2"/>
      <c r="E7" s="2"/>
      <c r="F7" s="2"/>
      <c r="G7" s="2"/>
    </row>
    <row r="8" spans="1:13" ht="15" customHeight="1" x14ac:dyDescent="0.3">
      <c r="A8" s="56" t="s">
        <v>2</v>
      </c>
      <c r="B8" s="56"/>
      <c r="C8" s="57"/>
      <c r="D8" s="58"/>
      <c r="E8" s="58"/>
      <c r="F8" s="58"/>
      <c r="G8" s="59"/>
    </row>
    <row r="9" spans="1:13" ht="15.75" customHeight="1" thickBot="1" x14ac:dyDescent="0.35">
      <c r="A9" s="56"/>
      <c r="B9" s="56"/>
      <c r="C9" s="60"/>
      <c r="D9" s="61"/>
      <c r="E9" s="61"/>
      <c r="F9" s="61"/>
      <c r="G9" s="62"/>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6"/>
      <c r="B13" s="7" t="s">
        <v>12</v>
      </c>
      <c r="C13" s="8"/>
      <c r="D13" s="24"/>
      <c r="E13" s="8"/>
      <c r="F13" s="8"/>
      <c r="G13" s="9"/>
      <c r="K13" s="21"/>
      <c r="M13" s="21"/>
    </row>
    <row r="14" spans="1:13" x14ac:dyDescent="0.3">
      <c r="A14" s="5">
        <v>1</v>
      </c>
      <c r="B14" s="10" t="s">
        <v>13</v>
      </c>
      <c r="C14" s="11">
        <v>12</v>
      </c>
      <c r="D14" s="12">
        <v>165.77</v>
      </c>
      <c r="E14" s="12">
        <f t="shared" ref="E14:E33" si="0">ROUND(C14*D14,2)</f>
        <v>1989.24</v>
      </c>
      <c r="F14" s="23">
        <v>0</v>
      </c>
      <c r="G14" s="13">
        <f t="shared" ref="G14:G33" si="1">IF(F14&gt;D14,F14/0,ROUND(C14*F14,2))</f>
        <v>0</v>
      </c>
      <c r="K14" s="21"/>
      <c r="M14" s="21"/>
    </row>
    <row r="15" spans="1:13" x14ac:dyDescent="0.3">
      <c r="A15" s="6"/>
      <c r="B15" s="7" t="s">
        <v>14</v>
      </c>
      <c r="C15" s="8"/>
      <c r="D15" s="24"/>
      <c r="E15" s="8"/>
      <c r="F15" s="8"/>
      <c r="G15" s="9"/>
      <c r="K15" s="21"/>
      <c r="M15" s="21"/>
    </row>
    <row r="16" spans="1:13" x14ac:dyDescent="0.3">
      <c r="A16" s="27"/>
      <c r="B16" s="28" t="s">
        <v>18</v>
      </c>
      <c r="C16" s="29">
        <v>1</v>
      </c>
      <c r="D16" s="30">
        <v>14656.32</v>
      </c>
      <c r="E16" s="30"/>
      <c r="F16" s="31"/>
      <c r="G16" s="32"/>
      <c r="K16" s="21"/>
      <c r="M16" s="21"/>
    </row>
    <row r="17" spans="1:13" x14ac:dyDescent="0.3">
      <c r="A17" s="5">
        <v>2</v>
      </c>
      <c r="B17" s="10" t="s">
        <v>19</v>
      </c>
      <c r="C17" s="11">
        <v>6</v>
      </c>
      <c r="D17" s="12">
        <v>557.80999999999995</v>
      </c>
      <c r="E17" s="12">
        <f t="shared" ref="E17:E32" si="2">ROUND(C17*D17,2)</f>
        <v>3346.86</v>
      </c>
      <c r="F17" s="23">
        <v>0</v>
      </c>
      <c r="G17" s="13">
        <f t="shared" ref="G17:G32" si="3">IF(F17&gt;D17,F17/0,ROUND(C17*F17,2))</f>
        <v>0</v>
      </c>
      <c r="K17" s="21"/>
      <c r="M17" s="21"/>
    </row>
    <row r="18" spans="1:13" x14ac:dyDescent="0.3">
      <c r="A18" s="5">
        <v>3</v>
      </c>
      <c r="B18" s="10" t="s">
        <v>20</v>
      </c>
      <c r="C18" s="11">
        <v>8</v>
      </c>
      <c r="D18" s="12">
        <v>648.54</v>
      </c>
      <c r="E18" s="12">
        <f t="shared" si="2"/>
        <v>5188.32</v>
      </c>
      <c r="F18" s="23">
        <v>0</v>
      </c>
      <c r="G18" s="13">
        <f t="shared" si="3"/>
        <v>0</v>
      </c>
      <c r="K18" s="21"/>
      <c r="M18" s="21"/>
    </row>
    <row r="19" spans="1:13" x14ac:dyDescent="0.3">
      <c r="A19" s="5">
        <v>4</v>
      </c>
      <c r="B19" s="10" t="s">
        <v>21</v>
      </c>
      <c r="C19" s="11">
        <v>2</v>
      </c>
      <c r="D19" s="12">
        <v>2063.37</v>
      </c>
      <c r="E19" s="12">
        <f t="shared" si="2"/>
        <v>4126.74</v>
      </c>
      <c r="F19" s="23">
        <v>0</v>
      </c>
      <c r="G19" s="13">
        <f t="shared" si="3"/>
        <v>0</v>
      </c>
      <c r="K19" s="21"/>
      <c r="M19" s="21"/>
    </row>
    <row r="20" spans="1:13" x14ac:dyDescent="0.3">
      <c r="A20" s="5">
        <v>5</v>
      </c>
      <c r="B20" s="10" t="s">
        <v>22</v>
      </c>
      <c r="C20" s="11">
        <v>5</v>
      </c>
      <c r="D20" s="12">
        <v>398.88</v>
      </c>
      <c r="E20" s="12">
        <f t="shared" si="2"/>
        <v>1994.4</v>
      </c>
      <c r="F20" s="23">
        <v>0</v>
      </c>
      <c r="G20" s="13">
        <f t="shared" si="3"/>
        <v>0</v>
      </c>
      <c r="K20" s="21"/>
      <c r="M20" s="21"/>
    </row>
    <row r="21" spans="1:13" ht="14.55" x14ac:dyDescent="0.35">
      <c r="A21" s="27"/>
      <c r="B21" s="28" t="s">
        <v>23</v>
      </c>
      <c r="C21" s="29"/>
      <c r="D21" s="30"/>
      <c r="E21" s="30"/>
      <c r="F21" s="31"/>
      <c r="G21" s="32"/>
      <c r="K21" s="21"/>
      <c r="M21" s="21"/>
    </row>
    <row r="22" spans="1:13" x14ac:dyDescent="0.3">
      <c r="A22" s="5">
        <v>6</v>
      </c>
      <c r="B22" s="10" t="s">
        <v>24</v>
      </c>
      <c r="C22" s="11">
        <v>12</v>
      </c>
      <c r="D22" s="12">
        <v>397.65</v>
      </c>
      <c r="E22" s="12">
        <f t="shared" si="2"/>
        <v>4771.8</v>
      </c>
      <c r="F22" s="23">
        <v>0</v>
      </c>
      <c r="G22" s="13">
        <f t="shared" si="3"/>
        <v>0</v>
      </c>
      <c r="K22" s="21"/>
      <c r="M22" s="21"/>
    </row>
    <row r="23" spans="1:13" x14ac:dyDescent="0.3">
      <c r="A23" s="5">
        <v>7</v>
      </c>
      <c r="B23" s="10" t="s">
        <v>25</v>
      </c>
      <c r="C23" s="11">
        <v>16</v>
      </c>
      <c r="D23" s="12">
        <v>455.95</v>
      </c>
      <c r="E23" s="12">
        <f t="shared" si="2"/>
        <v>7295.2</v>
      </c>
      <c r="F23" s="23">
        <v>0</v>
      </c>
      <c r="G23" s="13">
        <f t="shared" si="3"/>
        <v>0</v>
      </c>
      <c r="K23" s="21"/>
      <c r="M23" s="21"/>
    </row>
    <row r="24" spans="1:13" x14ac:dyDescent="0.3">
      <c r="A24" s="5">
        <v>8</v>
      </c>
      <c r="B24" s="10" t="s">
        <v>26</v>
      </c>
      <c r="C24" s="11">
        <v>4</v>
      </c>
      <c r="D24" s="12">
        <v>1088.6199999999999</v>
      </c>
      <c r="E24" s="12">
        <f t="shared" si="2"/>
        <v>4354.4799999999996</v>
      </c>
      <c r="F24" s="23">
        <v>0</v>
      </c>
      <c r="G24" s="13">
        <f t="shared" si="3"/>
        <v>0</v>
      </c>
      <c r="K24" s="21"/>
      <c r="M24" s="21"/>
    </row>
    <row r="25" spans="1:13" x14ac:dyDescent="0.3">
      <c r="A25" s="5">
        <v>9</v>
      </c>
      <c r="B25" s="10" t="s">
        <v>27</v>
      </c>
      <c r="C25" s="11">
        <v>12</v>
      </c>
      <c r="D25" s="12">
        <v>356.67</v>
      </c>
      <c r="E25" s="12">
        <f t="shared" si="2"/>
        <v>4280.04</v>
      </c>
      <c r="F25" s="23">
        <v>0</v>
      </c>
      <c r="G25" s="13">
        <f t="shared" si="3"/>
        <v>0</v>
      </c>
      <c r="K25" s="21"/>
      <c r="M25" s="21"/>
    </row>
    <row r="26" spans="1:13" ht="14.55" x14ac:dyDescent="0.35">
      <c r="A26" s="27"/>
      <c r="B26" s="28" t="s">
        <v>28</v>
      </c>
      <c r="C26" s="29"/>
      <c r="D26" s="30"/>
      <c r="E26" s="30"/>
      <c r="F26" s="31"/>
      <c r="G26" s="32"/>
      <c r="K26" s="21"/>
      <c r="M26" s="21"/>
    </row>
    <row r="27" spans="1:13" x14ac:dyDescent="0.3">
      <c r="A27" s="5">
        <v>10</v>
      </c>
      <c r="B27" s="10" t="s">
        <v>29</v>
      </c>
      <c r="C27" s="11">
        <v>90</v>
      </c>
      <c r="D27" s="12">
        <v>125.52</v>
      </c>
      <c r="E27" s="12">
        <f t="shared" si="2"/>
        <v>11296.8</v>
      </c>
      <c r="F27" s="23">
        <v>0</v>
      </c>
      <c r="G27" s="13">
        <f t="shared" si="3"/>
        <v>0</v>
      </c>
      <c r="K27" s="21"/>
      <c r="M27" s="21"/>
    </row>
    <row r="28" spans="1:13" x14ac:dyDescent="0.3">
      <c r="A28" s="5">
        <v>11</v>
      </c>
      <c r="B28" s="10" t="s">
        <v>30</v>
      </c>
      <c r="C28" s="11">
        <v>120</v>
      </c>
      <c r="D28" s="12">
        <v>152.03</v>
      </c>
      <c r="E28" s="12">
        <f t="shared" si="2"/>
        <v>18243.599999999999</v>
      </c>
      <c r="F28" s="23">
        <v>0</v>
      </c>
      <c r="G28" s="13">
        <f t="shared" si="3"/>
        <v>0</v>
      </c>
      <c r="K28" s="21"/>
      <c r="M28" s="21"/>
    </row>
    <row r="29" spans="1:13" x14ac:dyDescent="0.3">
      <c r="A29" s="5">
        <v>12</v>
      </c>
      <c r="B29" s="10" t="s">
        <v>31</v>
      </c>
      <c r="C29" s="11">
        <v>20</v>
      </c>
      <c r="D29" s="12">
        <v>282.61</v>
      </c>
      <c r="E29" s="12">
        <f t="shared" si="2"/>
        <v>5652.2</v>
      </c>
      <c r="F29" s="23">
        <v>0</v>
      </c>
      <c r="G29" s="13">
        <f t="shared" si="3"/>
        <v>0</v>
      </c>
      <c r="K29" s="21"/>
      <c r="M29" s="21"/>
    </row>
    <row r="30" spans="1:13" x14ac:dyDescent="0.3">
      <c r="A30" s="5">
        <v>13</v>
      </c>
      <c r="B30" s="10" t="s">
        <v>32</v>
      </c>
      <c r="C30" s="11">
        <v>50</v>
      </c>
      <c r="D30" s="12">
        <v>119.7</v>
      </c>
      <c r="E30" s="12">
        <f t="shared" si="2"/>
        <v>5985</v>
      </c>
      <c r="F30" s="23">
        <v>0</v>
      </c>
      <c r="G30" s="13">
        <f t="shared" si="3"/>
        <v>0</v>
      </c>
      <c r="K30" s="21"/>
      <c r="M30" s="21"/>
    </row>
    <row r="31" spans="1:13" ht="14.55" x14ac:dyDescent="0.35">
      <c r="A31" s="6"/>
      <c r="B31" s="7" t="s">
        <v>15</v>
      </c>
      <c r="C31" s="8"/>
      <c r="D31" s="24"/>
      <c r="E31" s="8"/>
      <c r="F31" s="8"/>
      <c r="G31" s="9"/>
      <c r="K31" s="21"/>
      <c r="M31" s="21"/>
    </row>
    <row r="32" spans="1:13" x14ac:dyDescent="0.3">
      <c r="A32" s="5">
        <v>14</v>
      </c>
      <c r="B32" s="10" t="s">
        <v>33</v>
      </c>
      <c r="C32" s="11">
        <v>4000</v>
      </c>
      <c r="D32" s="12">
        <v>13.33</v>
      </c>
      <c r="E32" s="12">
        <f t="shared" si="2"/>
        <v>53320</v>
      </c>
      <c r="F32" s="12">
        <v>10</v>
      </c>
      <c r="G32" s="13">
        <f t="shared" si="3"/>
        <v>40000</v>
      </c>
      <c r="K32" s="21"/>
      <c r="M32" s="21"/>
    </row>
    <row r="33" spans="1:13" x14ac:dyDescent="0.3">
      <c r="A33" s="5">
        <v>15</v>
      </c>
      <c r="B33" s="10" t="s">
        <v>34</v>
      </c>
      <c r="C33" s="11">
        <v>40</v>
      </c>
      <c r="D33" s="12">
        <v>475.11</v>
      </c>
      <c r="E33" s="12">
        <f t="shared" si="0"/>
        <v>19004.400000000001</v>
      </c>
      <c r="F33" s="23">
        <v>0</v>
      </c>
      <c r="G33" s="13">
        <f t="shared" si="1"/>
        <v>0</v>
      </c>
      <c r="K33" s="21"/>
      <c r="M33" s="21"/>
    </row>
    <row r="34" spans="1:13" x14ac:dyDescent="0.3">
      <c r="A34" s="5">
        <v>16</v>
      </c>
      <c r="B34" s="10" t="s">
        <v>35</v>
      </c>
      <c r="C34" s="11">
        <v>8</v>
      </c>
      <c r="D34" s="12">
        <v>314.19</v>
      </c>
      <c r="E34" s="12">
        <f t="shared" ref="E34:E45" si="4">ROUND(C34*D34,2)</f>
        <v>2513.52</v>
      </c>
      <c r="F34" s="23">
        <v>0</v>
      </c>
      <c r="G34" s="13">
        <f t="shared" ref="G34:G45" si="5">IF(F34&gt;D34,F34/0,ROUND(C34*F34,2))</f>
        <v>0</v>
      </c>
      <c r="K34" s="21"/>
      <c r="M34" s="21"/>
    </row>
    <row r="35" spans="1:13" x14ac:dyDescent="0.3">
      <c r="A35" s="5">
        <v>17</v>
      </c>
      <c r="B35" s="10" t="s">
        <v>36</v>
      </c>
      <c r="C35" s="11">
        <v>20</v>
      </c>
      <c r="D35" s="12">
        <v>287.58</v>
      </c>
      <c r="E35" s="12">
        <f t="shared" si="4"/>
        <v>5751.6</v>
      </c>
      <c r="F35" s="23">
        <v>0</v>
      </c>
      <c r="G35" s="13">
        <f t="shared" si="5"/>
        <v>0</v>
      </c>
      <c r="K35" s="21"/>
      <c r="M35" s="21"/>
    </row>
    <row r="36" spans="1:13" x14ac:dyDescent="0.3">
      <c r="A36" s="5">
        <v>18</v>
      </c>
      <c r="B36" s="10" t="s">
        <v>37</v>
      </c>
      <c r="C36" s="11">
        <v>4</v>
      </c>
      <c r="D36" s="12">
        <v>1152.75</v>
      </c>
      <c r="E36" s="12">
        <f t="shared" si="4"/>
        <v>4611</v>
      </c>
      <c r="F36" s="23">
        <v>0</v>
      </c>
      <c r="G36" s="13">
        <f t="shared" si="5"/>
        <v>0</v>
      </c>
      <c r="K36" s="21"/>
      <c r="M36" s="21"/>
    </row>
    <row r="37" spans="1:13" x14ac:dyDescent="0.3">
      <c r="A37" s="5">
        <v>19</v>
      </c>
      <c r="B37" s="10" t="s">
        <v>38</v>
      </c>
      <c r="C37" s="11">
        <v>5</v>
      </c>
      <c r="D37" s="12">
        <v>225.66</v>
      </c>
      <c r="E37" s="12">
        <f t="shared" si="4"/>
        <v>1128.3</v>
      </c>
      <c r="F37" s="23">
        <v>0</v>
      </c>
      <c r="G37" s="13">
        <f t="shared" si="5"/>
        <v>0</v>
      </c>
      <c r="K37" s="21"/>
      <c r="M37" s="21"/>
    </row>
    <row r="38" spans="1:13" x14ac:dyDescent="0.3">
      <c r="A38" s="5">
        <v>20</v>
      </c>
      <c r="B38" s="10" t="s">
        <v>39</v>
      </c>
      <c r="C38" s="11">
        <v>4</v>
      </c>
      <c r="D38" s="12">
        <v>292.05</v>
      </c>
      <c r="E38" s="12">
        <f t="shared" si="4"/>
        <v>1168.2</v>
      </c>
      <c r="F38" s="23">
        <v>0</v>
      </c>
      <c r="G38" s="13">
        <f t="shared" si="5"/>
        <v>0</v>
      </c>
      <c r="K38" s="21"/>
      <c r="M38" s="21"/>
    </row>
    <row r="39" spans="1:13" x14ac:dyDescent="0.3">
      <c r="A39" s="5">
        <v>21</v>
      </c>
      <c r="B39" s="10" t="s">
        <v>40</v>
      </c>
      <c r="C39" s="11">
        <v>6</v>
      </c>
      <c r="D39" s="12">
        <v>300.98</v>
      </c>
      <c r="E39" s="12">
        <f t="shared" si="4"/>
        <v>1805.88</v>
      </c>
      <c r="F39" s="23">
        <v>0</v>
      </c>
      <c r="G39" s="13">
        <f t="shared" si="5"/>
        <v>0</v>
      </c>
      <c r="K39" s="21"/>
      <c r="M39" s="21"/>
    </row>
    <row r="40" spans="1:13" x14ac:dyDescent="0.3">
      <c r="A40" s="5">
        <v>22</v>
      </c>
      <c r="B40" s="10" t="s">
        <v>41</v>
      </c>
      <c r="C40" s="11">
        <v>1</v>
      </c>
      <c r="D40" s="12">
        <v>606.59</v>
      </c>
      <c r="E40" s="12">
        <f t="shared" si="4"/>
        <v>606.59</v>
      </c>
      <c r="F40" s="23">
        <v>0</v>
      </c>
      <c r="G40" s="13">
        <f t="shared" si="5"/>
        <v>0</v>
      </c>
      <c r="K40" s="21"/>
      <c r="M40" s="21"/>
    </row>
    <row r="41" spans="1:13" x14ac:dyDescent="0.3">
      <c r="A41" s="5">
        <v>23</v>
      </c>
      <c r="B41" s="10" t="s">
        <v>42</v>
      </c>
      <c r="C41" s="11">
        <v>5</v>
      </c>
      <c r="D41" s="12">
        <v>173.02</v>
      </c>
      <c r="E41" s="12">
        <f t="shared" si="4"/>
        <v>865.1</v>
      </c>
      <c r="F41" s="23">
        <v>0</v>
      </c>
      <c r="G41" s="13">
        <f t="shared" si="5"/>
        <v>0</v>
      </c>
      <c r="K41" s="21"/>
      <c r="M41" s="21"/>
    </row>
    <row r="42" spans="1:13" x14ac:dyDescent="0.3">
      <c r="A42" s="5">
        <v>24</v>
      </c>
      <c r="B42" s="10" t="s">
        <v>43</v>
      </c>
      <c r="C42" s="11">
        <v>1</v>
      </c>
      <c r="D42" s="12">
        <v>1721.75</v>
      </c>
      <c r="E42" s="12">
        <f t="shared" si="4"/>
        <v>1721.75</v>
      </c>
      <c r="F42" s="23">
        <v>0</v>
      </c>
      <c r="G42" s="13">
        <f t="shared" si="5"/>
        <v>0</v>
      </c>
      <c r="K42" s="21"/>
      <c r="M42" s="21"/>
    </row>
    <row r="43" spans="1:13" x14ac:dyDescent="0.3">
      <c r="A43" s="6"/>
      <c r="B43" s="7" t="s">
        <v>44</v>
      </c>
      <c r="C43" s="8"/>
      <c r="D43" s="24"/>
      <c r="E43" s="8"/>
      <c r="F43" s="8"/>
      <c r="G43" s="9"/>
      <c r="K43" s="21"/>
      <c r="M43" s="21"/>
    </row>
    <row r="44" spans="1:13" x14ac:dyDescent="0.3">
      <c r="A44" s="5">
        <v>25</v>
      </c>
      <c r="B44" s="10" t="s">
        <v>45</v>
      </c>
      <c r="C44" s="11">
        <v>5</v>
      </c>
      <c r="D44" s="12">
        <v>527.54999999999995</v>
      </c>
      <c r="E44" s="12">
        <f t="shared" si="4"/>
        <v>2637.75</v>
      </c>
      <c r="F44" s="23">
        <v>0</v>
      </c>
      <c r="G44" s="13">
        <f t="shared" si="5"/>
        <v>0</v>
      </c>
      <c r="K44" s="21"/>
      <c r="M44" s="21"/>
    </row>
    <row r="45" spans="1:13" x14ac:dyDescent="0.3">
      <c r="A45" s="5">
        <v>26</v>
      </c>
      <c r="B45" s="10" t="s">
        <v>46</v>
      </c>
      <c r="C45" s="11">
        <v>5</v>
      </c>
      <c r="D45" s="12">
        <v>857.49</v>
      </c>
      <c r="E45" s="12">
        <f t="shared" si="4"/>
        <v>4287.45</v>
      </c>
      <c r="F45" s="23">
        <v>0</v>
      </c>
      <c r="G45" s="13">
        <f t="shared" si="5"/>
        <v>0</v>
      </c>
      <c r="K45" s="21"/>
      <c r="M45" s="21"/>
    </row>
    <row r="46" spans="1:13" x14ac:dyDescent="0.3">
      <c r="A46" s="5">
        <v>2</v>
      </c>
      <c r="B46" s="10" t="s">
        <v>47</v>
      </c>
      <c r="C46" s="11">
        <v>2</v>
      </c>
      <c r="D46" s="12">
        <v>957.36</v>
      </c>
      <c r="E46" s="12">
        <f t="shared" ref="E46:E47" si="6">ROUND(C46*D46,2)</f>
        <v>1914.72</v>
      </c>
      <c r="F46" s="23">
        <v>0</v>
      </c>
      <c r="G46" s="13">
        <f t="shared" ref="G46:G47" si="7">IF(F46&gt;D46,F46/0,ROUND(C46*F46,2))</f>
        <v>0</v>
      </c>
      <c r="K46" s="21"/>
      <c r="M46" s="21"/>
    </row>
    <row r="47" spans="1:13" ht="15" thickBot="1" x14ac:dyDescent="0.35">
      <c r="A47" s="5">
        <v>2</v>
      </c>
      <c r="B47" s="10" t="s">
        <v>48</v>
      </c>
      <c r="C47" s="11">
        <v>2</v>
      </c>
      <c r="D47" s="12">
        <v>395.81</v>
      </c>
      <c r="E47" s="12">
        <f t="shared" si="6"/>
        <v>791.62</v>
      </c>
      <c r="F47" s="23">
        <v>0</v>
      </c>
      <c r="G47" s="13">
        <f t="shared" si="7"/>
        <v>0</v>
      </c>
      <c r="K47" s="21"/>
      <c r="M47" s="21"/>
    </row>
    <row r="48" spans="1:13" ht="19.5" customHeight="1" x14ac:dyDescent="0.35">
      <c r="A48" s="14"/>
      <c r="B48" s="14"/>
      <c r="C48" s="14"/>
      <c r="D48" s="15"/>
      <c r="E48" s="16">
        <f>SUM(E14:E47)</f>
        <v>180652.56</v>
      </c>
      <c r="F48" s="17"/>
      <c r="G48" s="18">
        <f>IF(SUM(G14:G47)=40000,0,SUM(G14:G47))</f>
        <v>0</v>
      </c>
      <c r="K48" s="22"/>
    </row>
    <row r="49" spans="1:13" ht="15" thickBot="1" x14ac:dyDescent="0.4">
      <c r="A49" s="19"/>
      <c r="B49" s="19"/>
      <c r="C49" s="19"/>
      <c r="D49" s="19"/>
      <c r="E49" s="19"/>
      <c r="F49" s="19"/>
      <c r="G49" s="19"/>
    </row>
    <row r="50" spans="1:13" ht="16.2" thickBot="1" x14ac:dyDescent="0.35">
      <c r="A50" s="42" t="s">
        <v>10</v>
      </c>
      <c r="B50" s="42"/>
      <c r="C50" s="42"/>
      <c r="D50" s="42"/>
      <c r="E50" s="42"/>
      <c r="F50" s="43">
        <f>IF(G48&lt;=180688.95,G48,"ERROR: Límite superado")</f>
        <v>0</v>
      </c>
      <c r="G50" s="44"/>
    </row>
    <row r="51" spans="1:13" ht="31.95" customHeight="1" x14ac:dyDescent="0.3">
      <c r="A51" s="41" t="s">
        <v>49</v>
      </c>
      <c r="B51" s="41"/>
      <c r="C51" s="41"/>
      <c r="D51" s="41"/>
      <c r="E51" s="41"/>
      <c r="F51" s="41"/>
      <c r="G51" s="33"/>
    </row>
    <row r="52" spans="1:13" ht="70.5" customHeight="1" x14ac:dyDescent="0.35">
      <c r="A52" s="34"/>
      <c r="B52" s="34"/>
      <c r="C52" s="34"/>
      <c r="D52" s="34"/>
      <c r="E52" s="34"/>
      <c r="F52" s="34"/>
      <c r="G52" s="33"/>
    </row>
    <row r="53" spans="1:13" ht="21" customHeight="1" x14ac:dyDescent="0.35">
      <c r="A53" s="34"/>
      <c r="B53" s="37" t="s">
        <v>53</v>
      </c>
      <c r="C53" s="34"/>
      <c r="D53" s="34"/>
      <c r="E53" s="34"/>
      <c r="F53" s="34"/>
      <c r="G53" s="33"/>
    </row>
    <row r="54" spans="1:13" ht="31.95" customHeight="1" x14ac:dyDescent="0.3">
      <c r="A54" s="34"/>
      <c r="B54" s="40" t="s">
        <v>54</v>
      </c>
      <c r="C54" s="40"/>
      <c r="D54" s="34"/>
      <c r="E54" s="34"/>
      <c r="F54" s="34"/>
      <c r="G54" s="33"/>
    </row>
    <row r="55" spans="1:13" ht="10.050000000000001" customHeight="1" x14ac:dyDescent="0.35">
      <c r="A55" s="34"/>
      <c r="B55" s="36"/>
      <c r="C55" s="36"/>
      <c r="D55" s="34"/>
      <c r="E55" s="34"/>
      <c r="F55" s="34"/>
      <c r="G55" s="33"/>
    </row>
    <row r="56" spans="1:13" ht="14.55" x14ac:dyDescent="0.35">
      <c r="A56" s="6"/>
      <c r="B56" s="7" t="s">
        <v>56</v>
      </c>
      <c r="C56" s="8"/>
      <c r="D56" s="24"/>
      <c r="E56" s="8"/>
      <c r="F56" s="8"/>
      <c r="G56" s="9"/>
      <c r="K56" s="21"/>
      <c r="M56" s="21"/>
    </row>
    <row r="57" spans="1:13" x14ac:dyDescent="0.3">
      <c r="A57" s="35" t="s">
        <v>51</v>
      </c>
      <c r="B57" s="10" t="s">
        <v>50</v>
      </c>
      <c r="C57" s="11">
        <v>1</v>
      </c>
      <c r="D57" s="12">
        <v>57.92</v>
      </c>
      <c r="E57" s="12">
        <f t="shared" ref="E57:E58" si="8">ROUND(C57*D57,2)</f>
        <v>57.92</v>
      </c>
      <c r="F57" s="23">
        <v>0</v>
      </c>
      <c r="G57" s="13">
        <f t="shared" ref="G57:G58" si="9">IF(F57&gt;D57,F57/0,ROUND(C57*F57,2))</f>
        <v>0</v>
      </c>
      <c r="K57" s="21"/>
      <c r="M57" s="21"/>
    </row>
    <row r="58" spans="1:13" x14ac:dyDescent="0.3">
      <c r="A58" s="35" t="s">
        <v>51</v>
      </c>
      <c r="B58" s="10" t="s">
        <v>52</v>
      </c>
      <c r="C58" s="11">
        <v>1</v>
      </c>
      <c r="D58" s="12">
        <v>42.01</v>
      </c>
      <c r="E58" s="12">
        <f t="shared" si="8"/>
        <v>42.01</v>
      </c>
      <c r="F58" s="23">
        <v>0</v>
      </c>
      <c r="G58" s="13">
        <f t="shared" si="9"/>
        <v>0</v>
      </c>
      <c r="K58" s="21"/>
      <c r="M58" s="21"/>
    </row>
    <row r="59" spans="1:13" ht="31.95" customHeight="1" x14ac:dyDescent="0.3">
      <c r="A59" s="34"/>
      <c r="B59" s="38" t="s">
        <v>55</v>
      </c>
      <c r="C59" s="39"/>
      <c r="D59" s="34"/>
      <c r="E59" s="34"/>
      <c r="F59" s="34"/>
      <c r="G59" s="33"/>
    </row>
  </sheetData>
  <sheetProtection password="DE91" sheet="1" objects="1" scenarios="1"/>
  <mergeCells count="12">
    <mergeCell ref="A8:B9"/>
    <mergeCell ref="C8:G9"/>
    <mergeCell ref="A1:G1"/>
    <mergeCell ref="A2:G2"/>
    <mergeCell ref="A3:G3"/>
    <mergeCell ref="A5:G5"/>
    <mergeCell ref="A6:G6"/>
    <mergeCell ref="B59:C59"/>
    <mergeCell ref="B54:C54"/>
    <mergeCell ref="A51:F51"/>
    <mergeCell ref="A50:E50"/>
    <mergeCell ref="F50:G50"/>
  </mergeCells>
  <pageMargins left="0.70866141732283472" right="0.70866141732283472" top="1.1417322834645669" bottom="0.94488188976377963" header="0.31496062992125984" footer="0.31496062992125984"/>
  <pageSetup paperSize="9" scale="55"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2024-09-04T08:51:54Z</cp:lastPrinted>
  <dcterms:created xsi:type="dcterms:W3CDTF">2019-12-12T10:58:27Z</dcterms:created>
  <dcterms:modified xsi:type="dcterms:W3CDTF">2024-09-13T10:47:09Z</dcterms:modified>
</cp:coreProperties>
</file>