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ECONÓMICA'!$A$1:$G$66</definedName>
  </definedNames>
  <calcPr calcId="145621"/>
</workbook>
</file>

<file path=xl/calcChain.xml><?xml version="1.0" encoding="utf-8"?>
<calcChain xmlns="http://schemas.openxmlformats.org/spreadsheetml/2006/main">
  <c r="G62" i="1" l="1"/>
  <c r="G61" i="1" l="1"/>
  <c r="E59" i="1"/>
  <c r="G23" i="1"/>
  <c r="G24" i="1"/>
  <c r="G25" i="1"/>
  <c r="G26" i="1"/>
  <c r="G27" i="1"/>
  <c r="G19" i="1"/>
  <c r="E23" i="1"/>
  <c r="E24" i="1"/>
  <c r="E25" i="1"/>
  <c r="E26" i="1"/>
  <c r="E14" i="1"/>
  <c r="E15" i="1"/>
  <c r="E16" i="1"/>
  <c r="E17" i="1"/>
  <c r="E18" i="1"/>
  <c r="E19" i="1"/>
  <c r="E20" i="1"/>
  <c r="E21" i="1"/>
  <c r="E22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G15" i="1"/>
  <c r="G16" i="1"/>
  <c r="G17" i="1"/>
  <c r="G18" i="1"/>
  <c r="G20" i="1"/>
  <c r="G21" i="1"/>
  <c r="G22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E61" i="1" l="1"/>
  <c r="G59" i="1"/>
  <c r="G14" i="1"/>
  <c r="F64" i="1" l="1"/>
  <c r="E62" i="1" l="1"/>
</calcChain>
</file>

<file path=xl/sharedStrings.xml><?xml version="1.0" encoding="utf-8"?>
<sst xmlns="http://schemas.openxmlformats.org/spreadsheetml/2006/main" count="110" uniqueCount="110">
  <si>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</si>
  <si>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</si>
  <si>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</si>
  <si>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</si>
  <si>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</si>
  <si>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</si>
  <si>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</si>
  <si>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</si>
  <si>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</si>
  <si>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</si>
  <si>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</si>
  <si>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</si>
  <si>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</si>
  <si>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Calzado de trabajo EN 347</t>
  </si>
  <si>
    <t>1.2</t>
  </si>
  <si>
    <t>Chaleco reflectante EN 471</t>
  </si>
  <si>
    <t>1.3</t>
  </si>
  <si>
    <t>Guantes desechable de nitrilo EN 374</t>
  </si>
  <si>
    <t>1.4</t>
  </si>
  <si>
    <t>Casco de protección EN 397</t>
  </si>
  <si>
    <t>1.5</t>
  </si>
  <si>
    <t>Protector auditivo "orejeras" EN 352</t>
  </si>
  <si>
    <t>1.6</t>
  </si>
  <si>
    <t>Gafas de protección montura universal EN 166</t>
  </si>
  <si>
    <t>1.7</t>
  </si>
  <si>
    <t>Calzado de seguridad EN 345</t>
  </si>
  <si>
    <t>1.8</t>
  </si>
  <si>
    <t>Arnés de seguridad anticaída EN 361</t>
  </si>
  <si>
    <t>1.9</t>
  </si>
  <si>
    <t>Mascarilla autofiltrante contra partículas FFP2 EN 149</t>
  </si>
  <si>
    <t>1.10</t>
  </si>
  <si>
    <t>Mascarilla autofiltrante contra partículas FFP3 EN 149</t>
  </si>
  <si>
    <t>1.11</t>
  </si>
  <si>
    <t>Guantes de protección contra productos químicos EN 374</t>
  </si>
  <si>
    <t>1.12</t>
  </si>
  <si>
    <t>Guantes de protección contra riesgo mecánicos EN 388</t>
  </si>
  <si>
    <t>1.13</t>
  </si>
  <si>
    <t>Casco de protección para electricista EN 397 I EN 50365</t>
  </si>
  <si>
    <t>1.14</t>
  </si>
  <si>
    <t>Pantalla universal de electricista para acoplar a todo tipo de cascos EN 166 (HASTA 1000V)</t>
  </si>
  <si>
    <t>1.15</t>
  </si>
  <si>
    <t>Guantes eléctricos Clase O - EN 60903</t>
  </si>
  <si>
    <t>1.16</t>
  </si>
  <si>
    <t>Guantes eléctricos Clase 4 - EN 60903</t>
  </si>
  <si>
    <t>1.17</t>
  </si>
  <si>
    <t>Protección colectiva: Alfombrillas aislantes en baja tensión EN 50321</t>
  </si>
  <si>
    <t>1.18</t>
  </si>
  <si>
    <t>Protección colectiva: Banquetas aislantes para baja tensión EN 204001</t>
  </si>
  <si>
    <t>1.19</t>
  </si>
  <si>
    <t>Bota aislante electricidad EN 50321</t>
  </si>
  <si>
    <t>1.20</t>
  </si>
  <si>
    <t>Elemento de amarre EN 353 I EN 354 I EN 355</t>
  </si>
  <si>
    <t>1.21</t>
  </si>
  <si>
    <t>Ropa alta visibilidad (Pantalón) EN 471.</t>
  </si>
  <si>
    <t>1.22</t>
  </si>
  <si>
    <t>Ropa alta visibilidad (Parka) EN 471</t>
  </si>
  <si>
    <t>1.23</t>
  </si>
  <si>
    <t>Ropa alta visibilidad (Polo) EN 471</t>
  </si>
  <si>
    <t>1.24</t>
  </si>
  <si>
    <t>Conectores (mosquetón) EN 362</t>
  </si>
  <si>
    <t>1.25</t>
  </si>
  <si>
    <t>Ropa antiestática riesgos eléctricos (Polar) EN ISO 11612 EN1149</t>
  </si>
  <si>
    <t>1.26</t>
  </si>
  <si>
    <t>Ropa antiestática riesgos eléctricos (Chaqueta) EN ISO 11612 EN1149</t>
  </si>
  <si>
    <t>1.27</t>
  </si>
  <si>
    <t>Gafas de protección montura integral para llevar sobre gafas graduadas EVALAB EN 166</t>
  </si>
  <si>
    <t>1.28</t>
  </si>
  <si>
    <t>Guantes nitrilo EN 388</t>
  </si>
  <si>
    <t>1.29</t>
  </si>
  <si>
    <t>Ropa de trabajo impermeable (Chaqueta) EN 342</t>
  </si>
  <si>
    <t>1.30</t>
  </si>
  <si>
    <t>Ropa de trabajo impermeable (Pantalón) EN 342</t>
  </si>
  <si>
    <t>1.31</t>
  </si>
  <si>
    <t>Protector auditivo "tapones" EN 352</t>
  </si>
  <si>
    <t>1.32</t>
  </si>
  <si>
    <t>Pantalla facial EN 166</t>
  </si>
  <si>
    <t>1.33</t>
  </si>
  <si>
    <t>Bota impermeable puntera ancha EN 345</t>
  </si>
  <si>
    <t>1.34</t>
  </si>
  <si>
    <t>Filtros contra gases / Filtros mixtos EN 141 =&gt; marrón (A), gris (B), amarillo E</t>
  </si>
  <si>
    <t>1.35</t>
  </si>
  <si>
    <t>Mascarilla soldadura FFP3 EN 149</t>
  </si>
  <si>
    <t>1.36</t>
  </si>
  <si>
    <t>Pantalla para soldadura EN 175</t>
  </si>
  <si>
    <t>1.37</t>
  </si>
  <si>
    <t>Gafa para soldadura EN 169</t>
  </si>
  <si>
    <t>1.38</t>
  </si>
  <si>
    <t>Guantes para soldador EN 12477</t>
  </si>
  <si>
    <t>1.39</t>
  </si>
  <si>
    <t>Ropa de protección utilizada durante el soldeo y procesos afines (Mandil) EN ISO 11611</t>
  </si>
  <si>
    <t>1.40</t>
  </si>
  <si>
    <t>Ropa de protección utilizada durante el soldeo y procesos afines (Manguitos) EN ISO 11611</t>
  </si>
  <si>
    <t>1.41</t>
  </si>
  <si>
    <t>Ropa de protección contra el frío (Chaqueta) EN 342</t>
  </si>
  <si>
    <t>1.42</t>
  </si>
  <si>
    <t>Ropa de protección contra el frío (Pantalón) EN 342</t>
  </si>
  <si>
    <t>1.44</t>
  </si>
  <si>
    <t>Chaleco salvavidas EN 399</t>
  </si>
  <si>
    <t>1.45</t>
  </si>
  <si>
    <t>Crema solar factor solar elevado (50)</t>
  </si>
  <si>
    <t>EQUIPOS DE PROTECCIÓN INDIVIDUAL</t>
  </si>
  <si>
    <t>MATERIALES NO CONTEMPLADOS</t>
  </si>
  <si>
    <t>2.1</t>
  </si>
  <si>
    <t>Materiales no contemplados</t>
  </si>
  <si>
    <t>TRANSPORTE A OTRAS ISLAS</t>
  </si>
  <si>
    <t>3.1</t>
  </si>
  <si>
    <t>Transporte del material a los puertos de la APB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</si>
  <si>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1.000,00 € de partidas alzadas a justificar que se mantienen inalterables)</t>
    </r>
  </si>
  <si>
    <t>Expediente E24-0156</t>
  </si>
  <si>
    <t>SUMINISTRO DE EQUIPOS DE SEGURIDAD INDUSTRIAL PARA EL PERSONAL DE LA AUTORIDAD PORTUARIA DE BALEARES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</si>
</sst>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"/>
  <sheetViews>
    <sheetView tabSelected="1" view="pageBreakPreview" zoomScale="85" zoomScaleNormal="100" zoomScaleSheetLayoutView="85" workbookViewId="0">
      <selection activeCell="F37" sqref="F37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109</v>
      </c>
      <c r="B2" s="33"/>
      <c r="C2" s="33"/>
      <c r="D2" s="33"/>
      <c r="E2" s="33"/>
      <c r="F2" s="33"/>
      <c r="G2" s="34"/>
    </row>
    <row r="3" spans="1:13" ht="15.75" customHeight="1" thickBot="1" x14ac:dyDescent="0.35">
      <c r="A3" s="35" t="s">
        <v>108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/>
      <c r="B13" s="7" t="s">
        <v>100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13</v>
      </c>
      <c r="C14" s="11">
        <v>75</v>
      </c>
      <c r="D14" s="12">
        <v>64.73</v>
      </c>
      <c r="E14" s="12">
        <f t="shared" ref="E14:E57" si="0">ROUND(C14*D14,2)</f>
        <v>4854.75</v>
      </c>
      <c r="F14" s="23"/>
      <c r="G14" s="13">
        <f t="shared" ref="G14:G59" si="1">IF(F14&gt;D14,F14/0,ROUND(C14*F14,2))</f>
        <v>0</v>
      </c>
      <c r="K14" s="21"/>
      <c r="M14" s="21"/>
    </row>
    <row r="15" spans="1:13" x14ac:dyDescent="0.3">
      <c r="A15" s="5" t="s">
        <v>14</v>
      </c>
      <c r="B15" s="10" t="s">
        <v>15</v>
      </c>
      <c r="C15" s="11">
        <v>75</v>
      </c>
      <c r="D15" s="12">
        <v>22.72</v>
      </c>
      <c r="E15" s="12">
        <f t="shared" si="0"/>
        <v>1704</v>
      </c>
      <c r="F15" s="23"/>
      <c r="G15" s="13">
        <f t="shared" si="1"/>
        <v>0</v>
      </c>
      <c r="K15" s="21"/>
      <c r="M15" s="21"/>
    </row>
    <row r="16" spans="1:13" x14ac:dyDescent="0.3">
      <c r="A16" s="5" t="s">
        <v>16</v>
      </c>
      <c r="B16" s="10" t="s">
        <v>17</v>
      </c>
      <c r="C16" s="11">
        <v>10</v>
      </c>
      <c r="D16" s="12">
        <v>14.83</v>
      </c>
      <c r="E16" s="12">
        <f t="shared" si="0"/>
        <v>148.30000000000001</v>
      </c>
      <c r="F16" s="23"/>
      <c r="G16" s="13">
        <f t="shared" si="1"/>
        <v>0</v>
      </c>
      <c r="K16" s="21"/>
      <c r="M16" s="21"/>
    </row>
    <row r="17" spans="1:13" x14ac:dyDescent="0.3">
      <c r="A17" s="5" t="s">
        <v>18</v>
      </c>
      <c r="B17" s="10" t="s">
        <v>19</v>
      </c>
      <c r="C17" s="11">
        <v>100</v>
      </c>
      <c r="D17" s="12">
        <v>23.59</v>
      </c>
      <c r="E17" s="12">
        <f t="shared" si="0"/>
        <v>2359</v>
      </c>
      <c r="F17" s="23"/>
      <c r="G17" s="13">
        <f t="shared" si="1"/>
        <v>0</v>
      </c>
      <c r="K17" s="21"/>
      <c r="M17" s="21"/>
    </row>
    <row r="18" spans="1:13" x14ac:dyDescent="0.3">
      <c r="A18" s="5" t="s">
        <v>20</v>
      </c>
      <c r="B18" s="10" t="s">
        <v>21</v>
      </c>
      <c r="C18" s="11">
        <v>20</v>
      </c>
      <c r="D18" s="12">
        <v>12.8</v>
      </c>
      <c r="E18" s="12">
        <f t="shared" si="0"/>
        <v>256</v>
      </c>
      <c r="F18" s="23"/>
      <c r="G18" s="13">
        <f t="shared" si="1"/>
        <v>0</v>
      </c>
      <c r="K18" s="21"/>
      <c r="M18" s="21"/>
    </row>
    <row r="19" spans="1:13" x14ac:dyDescent="0.3">
      <c r="A19" s="5" t="s">
        <v>22</v>
      </c>
      <c r="B19" s="10" t="s">
        <v>23</v>
      </c>
      <c r="C19" s="11">
        <v>50</v>
      </c>
      <c r="D19" s="12">
        <v>11.45</v>
      </c>
      <c r="E19" s="12">
        <f t="shared" si="0"/>
        <v>572.5</v>
      </c>
      <c r="F19" s="23"/>
      <c r="G19" s="13">
        <f>IF(F19&gt;D19,F19/0,ROUND(C19*F19,2))</f>
        <v>0</v>
      </c>
      <c r="K19" s="21"/>
      <c r="M19" s="21"/>
    </row>
    <row r="20" spans="1:13" x14ac:dyDescent="0.3">
      <c r="A20" s="5" t="s">
        <v>24</v>
      </c>
      <c r="B20" s="10" t="s">
        <v>25</v>
      </c>
      <c r="C20" s="11">
        <v>75</v>
      </c>
      <c r="D20" s="12">
        <v>92.03</v>
      </c>
      <c r="E20" s="12">
        <f t="shared" si="0"/>
        <v>6902.25</v>
      </c>
      <c r="F20" s="23"/>
      <c r="G20" s="13">
        <f t="shared" si="1"/>
        <v>0</v>
      </c>
      <c r="K20" s="21"/>
      <c r="M20" s="21"/>
    </row>
    <row r="21" spans="1:13" x14ac:dyDescent="0.3">
      <c r="A21" s="5" t="s">
        <v>26</v>
      </c>
      <c r="B21" s="10" t="s">
        <v>27</v>
      </c>
      <c r="C21" s="11">
        <v>25</v>
      </c>
      <c r="D21" s="12">
        <v>73.7</v>
      </c>
      <c r="E21" s="12">
        <f t="shared" si="0"/>
        <v>1842.5</v>
      </c>
      <c r="F21" s="23"/>
      <c r="G21" s="13">
        <f t="shared" si="1"/>
        <v>0</v>
      </c>
      <c r="K21" s="21"/>
      <c r="M21" s="21"/>
    </row>
    <row r="22" spans="1:13" x14ac:dyDescent="0.3">
      <c r="A22" s="5" t="s">
        <v>28</v>
      </c>
      <c r="B22" s="10" t="s">
        <v>29</v>
      </c>
      <c r="C22" s="11">
        <v>100</v>
      </c>
      <c r="D22" s="12">
        <v>2.2799999999999998</v>
      </c>
      <c r="E22" s="12">
        <f t="shared" si="0"/>
        <v>228</v>
      </c>
      <c r="F22" s="23"/>
      <c r="G22" s="13">
        <f t="shared" si="1"/>
        <v>0</v>
      </c>
      <c r="K22" s="21"/>
      <c r="M22" s="21"/>
    </row>
    <row r="23" spans="1:13" x14ac:dyDescent="0.3">
      <c r="A23" s="5" t="s">
        <v>30</v>
      </c>
      <c r="B23" s="10" t="s">
        <v>31</v>
      </c>
      <c r="C23" s="11">
        <v>100</v>
      </c>
      <c r="D23" s="12">
        <v>2.76</v>
      </c>
      <c r="E23" s="12">
        <f t="shared" si="0"/>
        <v>276</v>
      </c>
      <c r="F23" s="23"/>
      <c r="G23" s="13">
        <f t="shared" si="1"/>
        <v>0</v>
      </c>
      <c r="K23" s="21"/>
      <c r="M23" s="21"/>
    </row>
    <row r="24" spans="1:13" x14ac:dyDescent="0.3">
      <c r="A24" s="5" t="s">
        <v>32</v>
      </c>
      <c r="B24" s="10" t="s">
        <v>33</v>
      </c>
      <c r="C24" s="11">
        <v>100</v>
      </c>
      <c r="D24" s="12">
        <v>10.82</v>
      </c>
      <c r="E24" s="12">
        <f t="shared" si="0"/>
        <v>1082</v>
      </c>
      <c r="F24" s="23"/>
      <c r="G24" s="13">
        <f t="shared" si="1"/>
        <v>0</v>
      </c>
      <c r="K24" s="21"/>
      <c r="M24" s="21"/>
    </row>
    <row r="25" spans="1:13" x14ac:dyDescent="0.3">
      <c r="A25" s="5" t="s">
        <v>34</v>
      </c>
      <c r="B25" s="10" t="s">
        <v>35</v>
      </c>
      <c r="C25" s="11">
        <v>150</v>
      </c>
      <c r="D25" s="12">
        <v>9.36</v>
      </c>
      <c r="E25" s="12">
        <f t="shared" si="0"/>
        <v>1404</v>
      </c>
      <c r="F25" s="23"/>
      <c r="G25" s="13">
        <f t="shared" si="1"/>
        <v>0</v>
      </c>
      <c r="K25" s="21"/>
      <c r="M25" s="21"/>
    </row>
    <row r="26" spans="1:13" x14ac:dyDescent="0.3">
      <c r="A26" s="5" t="s">
        <v>36</v>
      </c>
      <c r="B26" s="10" t="s">
        <v>37</v>
      </c>
      <c r="C26" s="11">
        <v>20</v>
      </c>
      <c r="D26" s="12">
        <v>61.9</v>
      </c>
      <c r="E26" s="12">
        <f t="shared" si="0"/>
        <v>1238</v>
      </c>
      <c r="F26" s="23"/>
      <c r="G26" s="13">
        <f t="shared" si="1"/>
        <v>0</v>
      </c>
      <c r="K26" s="21"/>
      <c r="M26" s="21"/>
    </row>
    <row r="27" spans="1:13" x14ac:dyDescent="0.3">
      <c r="A27" s="5" t="s">
        <v>38</v>
      </c>
      <c r="B27" s="10" t="s">
        <v>39</v>
      </c>
      <c r="C27" s="11">
        <v>10</v>
      </c>
      <c r="D27" s="12">
        <v>91.11</v>
      </c>
      <c r="E27" s="12">
        <f t="shared" si="0"/>
        <v>911.1</v>
      </c>
      <c r="F27" s="23"/>
      <c r="G27" s="13">
        <f t="shared" si="1"/>
        <v>0</v>
      </c>
      <c r="K27" s="21"/>
      <c r="M27" s="21"/>
    </row>
    <row r="28" spans="1:13" x14ac:dyDescent="0.3">
      <c r="A28" s="5" t="s">
        <v>40</v>
      </c>
      <c r="B28" s="10" t="s">
        <v>41</v>
      </c>
      <c r="C28" s="11">
        <v>10</v>
      </c>
      <c r="D28" s="12">
        <v>88.33</v>
      </c>
      <c r="E28" s="12">
        <f t="shared" si="0"/>
        <v>883.3</v>
      </c>
      <c r="F28" s="23"/>
      <c r="G28" s="13">
        <f t="shared" si="1"/>
        <v>0</v>
      </c>
      <c r="K28" s="21"/>
      <c r="M28" s="21"/>
    </row>
    <row r="29" spans="1:13" x14ac:dyDescent="0.3">
      <c r="A29" s="5" t="s">
        <v>42</v>
      </c>
      <c r="B29" s="10" t="s">
        <v>43</v>
      </c>
      <c r="C29" s="11">
        <v>10</v>
      </c>
      <c r="D29" s="12">
        <v>175.64</v>
      </c>
      <c r="E29" s="12">
        <f t="shared" si="0"/>
        <v>1756.4</v>
      </c>
      <c r="F29" s="23"/>
      <c r="G29" s="13">
        <f t="shared" si="1"/>
        <v>0</v>
      </c>
      <c r="K29" s="21"/>
      <c r="M29" s="21"/>
    </row>
    <row r="30" spans="1:13" x14ac:dyDescent="0.3">
      <c r="A30" s="5" t="s">
        <v>44</v>
      </c>
      <c r="B30" s="10" t="s">
        <v>45</v>
      </c>
      <c r="C30" s="11">
        <v>5</v>
      </c>
      <c r="D30" s="12">
        <v>170.13</v>
      </c>
      <c r="E30" s="12">
        <f t="shared" si="0"/>
        <v>850.65</v>
      </c>
      <c r="F30" s="23"/>
      <c r="G30" s="13">
        <f t="shared" si="1"/>
        <v>0</v>
      </c>
      <c r="K30" s="21"/>
      <c r="M30" s="21"/>
    </row>
    <row r="31" spans="1:13" x14ac:dyDescent="0.3">
      <c r="A31" s="5" t="s">
        <v>46</v>
      </c>
      <c r="B31" s="10" t="s">
        <v>47</v>
      </c>
      <c r="C31" s="11">
        <v>5</v>
      </c>
      <c r="D31" s="12">
        <v>86.15</v>
      </c>
      <c r="E31" s="12">
        <f t="shared" si="0"/>
        <v>430.75</v>
      </c>
      <c r="F31" s="23"/>
      <c r="G31" s="13">
        <f t="shared" si="1"/>
        <v>0</v>
      </c>
      <c r="K31" s="21"/>
      <c r="M31" s="21"/>
    </row>
    <row r="32" spans="1:13" x14ac:dyDescent="0.3">
      <c r="A32" s="5" t="s">
        <v>48</v>
      </c>
      <c r="B32" s="10" t="s">
        <v>49</v>
      </c>
      <c r="C32" s="11">
        <v>10</v>
      </c>
      <c r="D32" s="12">
        <v>158.18</v>
      </c>
      <c r="E32" s="12">
        <f t="shared" si="0"/>
        <v>1581.8</v>
      </c>
      <c r="F32" s="23"/>
      <c r="G32" s="13">
        <f t="shared" si="1"/>
        <v>0</v>
      </c>
      <c r="K32" s="21"/>
      <c r="M32" s="21"/>
    </row>
    <row r="33" spans="1:13" x14ac:dyDescent="0.3">
      <c r="A33" s="5" t="s">
        <v>50</v>
      </c>
      <c r="B33" s="10" t="s">
        <v>51</v>
      </c>
      <c r="C33" s="11">
        <v>10</v>
      </c>
      <c r="D33" s="12">
        <v>77.099999999999994</v>
      </c>
      <c r="E33" s="12">
        <f t="shared" si="0"/>
        <v>771</v>
      </c>
      <c r="F33" s="23"/>
      <c r="G33" s="13">
        <f t="shared" si="1"/>
        <v>0</v>
      </c>
      <c r="K33" s="21"/>
      <c r="M33" s="21"/>
    </row>
    <row r="34" spans="1:13" x14ac:dyDescent="0.3">
      <c r="A34" s="5" t="s">
        <v>52</v>
      </c>
      <c r="B34" s="10" t="s">
        <v>53</v>
      </c>
      <c r="C34" s="11">
        <v>40</v>
      </c>
      <c r="D34" s="12">
        <v>35.31</v>
      </c>
      <c r="E34" s="12">
        <f t="shared" si="0"/>
        <v>1412.4</v>
      </c>
      <c r="F34" s="23"/>
      <c r="G34" s="13">
        <f t="shared" si="1"/>
        <v>0</v>
      </c>
      <c r="K34" s="21"/>
      <c r="M34" s="21"/>
    </row>
    <row r="35" spans="1:13" x14ac:dyDescent="0.3">
      <c r="A35" s="5" t="s">
        <v>54</v>
      </c>
      <c r="B35" s="10" t="s">
        <v>55</v>
      </c>
      <c r="C35" s="11">
        <v>20</v>
      </c>
      <c r="D35" s="12">
        <v>119.03</v>
      </c>
      <c r="E35" s="12">
        <f t="shared" si="0"/>
        <v>2380.6</v>
      </c>
      <c r="F35" s="23"/>
      <c r="G35" s="13">
        <f t="shared" si="1"/>
        <v>0</v>
      </c>
      <c r="K35" s="21"/>
      <c r="M35" s="21"/>
    </row>
    <row r="36" spans="1:13" x14ac:dyDescent="0.3">
      <c r="A36" s="5" t="s">
        <v>56</v>
      </c>
      <c r="B36" s="10" t="s">
        <v>57</v>
      </c>
      <c r="C36" s="11">
        <v>40</v>
      </c>
      <c r="D36" s="12">
        <v>17.97</v>
      </c>
      <c r="E36" s="12">
        <f t="shared" si="0"/>
        <v>718.8</v>
      </c>
      <c r="F36" s="23"/>
      <c r="G36" s="13">
        <f t="shared" si="1"/>
        <v>0</v>
      </c>
      <c r="K36" s="21"/>
      <c r="M36" s="21"/>
    </row>
    <row r="37" spans="1:13" x14ac:dyDescent="0.3">
      <c r="A37" s="5" t="s">
        <v>58</v>
      </c>
      <c r="B37" s="10" t="s">
        <v>59</v>
      </c>
      <c r="C37" s="11">
        <v>40</v>
      </c>
      <c r="D37" s="12">
        <v>6.52</v>
      </c>
      <c r="E37" s="12">
        <f t="shared" si="0"/>
        <v>260.8</v>
      </c>
      <c r="F37" s="23"/>
      <c r="G37" s="13">
        <f t="shared" si="1"/>
        <v>0</v>
      </c>
      <c r="K37" s="21"/>
      <c r="M37" s="21"/>
    </row>
    <row r="38" spans="1:13" x14ac:dyDescent="0.3">
      <c r="A38" s="5" t="s">
        <v>60</v>
      </c>
      <c r="B38" s="10" t="s">
        <v>61</v>
      </c>
      <c r="C38" s="11">
        <v>10</v>
      </c>
      <c r="D38" s="12">
        <v>137.94</v>
      </c>
      <c r="E38" s="12">
        <f t="shared" si="0"/>
        <v>1379.4</v>
      </c>
      <c r="F38" s="23"/>
      <c r="G38" s="13">
        <f t="shared" si="1"/>
        <v>0</v>
      </c>
      <c r="K38" s="21"/>
      <c r="M38" s="21"/>
    </row>
    <row r="39" spans="1:13" x14ac:dyDescent="0.3">
      <c r="A39" s="5" t="s">
        <v>62</v>
      </c>
      <c r="B39" s="10" t="s">
        <v>63</v>
      </c>
      <c r="C39" s="11">
        <v>10</v>
      </c>
      <c r="D39" s="12">
        <v>224.34</v>
      </c>
      <c r="E39" s="12">
        <f t="shared" si="0"/>
        <v>2243.4</v>
      </c>
      <c r="F39" s="23"/>
      <c r="G39" s="13">
        <f t="shared" si="1"/>
        <v>0</v>
      </c>
      <c r="K39" s="21"/>
      <c r="M39" s="21"/>
    </row>
    <row r="40" spans="1:13" x14ac:dyDescent="0.3">
      <c r="A40" s="5" t="s">
        <v>64</v>
      </c>
      <c r="B40" s="10" t="s">
        <v>65</v>
      </c>
      <c r="C40" s="11">
        <v>15</v>
      </c>
      <c r="D40" s="12">
        <v>21.7</v>
      </c>
      <c r="E40" s="12">
        <f t="shared" si="0"/>
        <v>325.5</v>
      </c>
      <c r="F40" s="23"/>
      <c r="G40" s="13">
        <f t="shared" si="1"/>
        <v>0</v>
      </c>
      <c r="K40" s="21"/>
      <c r="M40" s="21"/>
    </row>
    <row r="41" spans="1:13" x14ac:dyDescent="0.3">
      <c r="A41" s="5" t="s">
        <v>66</v>
      </c>
      <c r="B41" s="10" t="s">
        <v>67</v>
      </c>
      <c r="C41" s="11">
        <v>100</v>
      </c>
      <c r="D41" s="12">
        <v>3.95</v>
      </c>
      <c r="E41" s="12">
        <f t="shared" si="0"/>
        <v>395</v>
      </c>
      <c r="F41" s="23"/>
      <c r="G41" s="13">
        <f t="shared" si="1"/>
        <v>0</v>
      </c>
      <c r="K41" s="21"/>
      <c r="M41" s="21"/>
    </row>
    <row r="42" spans="1:13" x14ac:dyDescent="0.3">
      <c r="A42" s="5" t="s">
        <v>68</v>
      </c>
      <c r="B42" s="10" t="s">
        <v>69</v>
      </c>
      <c r="C42" s="11">
        <v>15</v>
      </c>
      <c r="D42" s="12">
        <v>198.72</v>
      </c>
      <c r="E42" s="12">
        <f t="shared" si="0"/>
        <v>2980.8</v>
      </c>
      <c r="F42" s="23"/>
      <c r="G42" s="13">
        <f t="shared" si="1"/>
        <v>0</v>
      </c>
      <c r="K42" s="21"/>
      <c r="M42" s="21"/>
    </row>
    <row r="43" spans="1:13" x14ac:dyDescent="0.3">
      <c r="A43" s="5" t="s">
        <v>70</v>
      </c>
      <c r="B43" s="10" t="s">
        <v>71</v>
      </c>
      <c r="C43" s="11">
        <v>15</v>
      </c>
      <c r="D43" s="12">
        <v>59.6</v>
      </c>
      <c r="E43" s="12">
        <f t="shared" si="0"/>
        <v>894</v>
      </c>
      <c r="F43" s="23"/>
      <c r="G43" s="13">
        <f t="shared" si="1"/>
        <v>0</v>
      </c>
      <c r="K43" s="21"/>
      <c r="M43" s="21"/>
    </row>
    <row r="44" spans="1:13" x14ac:dyDescent="0.3">
      <c r="A44" s="5" t="s">
        <v>72</v>
      </c>
      <c r="B44" s="10" t="s">
        <v>73</v>
      </c>
      <c r="C44" s="11">
        <v>50</v>
      </c>
      <c r="D44" s="12">
        <v>6.59</v>
      </c>
      <c r="E44" s="12">
        <f t="shared" si="0"/>
        <v>329.5</v>
      </c>
      <c r="F44" s="23"/>
      <c r="G44" s="13">
        <f t="shared" si="1"/>
        <v>0</v>
      </c>
      <c r="K44" s="21"/>
      <c r="M44" s="21"/>
    </row>
    <row r="45" spans="1:13" x14ac:dyDescent="0.3">
      <c r="A45" s="5" t="s">
        <v>74</v>
      </c>
      <c r="B45" s="10" t="s">
        <v>75</v>
      </c>
      <c r="C45" s="11">
        <v>20</v>
      </c>
      <c r="D45" s="12">
        <v>27.29</v>
      </c>
      <c r="E45" s="12">
        <f t="shared" si="0"/>
        <v>545.79999999999995</v>
      </c>
      <c r="F45" s="23"/>
      <c r="G45" s="13">
        <f t="shared" si="1"/>
        <v>0</v>
      </c>
      <c r="K45" s="21"/>
      <c r="M45" s="21"/>
    </row>
    <row r="46" spans="1:13" x14ac:dyDescent="0.3">
      <c r="A46" s="5" t="s">
        <v>76</v>
      </c>
      <c r="B46" s="10" t="s">
        <v>77</v>
      </c>
      <c r="C46" s="11">
        <v>25</v>
      </c>
      <c r="D46" s="12">
        <v>138.5</v>
      </c>
      <c r="E46" s="12">
        <f t="shared" si="0"/>
        <v>3462.5</v>
      </c>
      <c r="F46" s="23"/>
      <c r="G46" s="13">
        <f t="shared" si="1"/>
        <v>0</v>
      </c>
      <c r="K46" s="21"/>
      <c r="M46" s="21"/>
    </row>
    <row r="47" spans="1:13" x14ac:dyDescent="0.3">
      <c r="A47" s="5" t="s">
        <v>78</v>
      </c>
      <c r="B47" s="10" t="s">
        <v>79</v>
      </c>
      <c r="C47" s="11">
        <v>15</v>
      </c>
      <c r="D47" s="12">
        <v>22.35</v>
      </c>
      <c r="E47" s="12">
        <f t="shared" si="0"/>
        <v>335.25</v>
      </c>
      <c r="F47" s="23"/>
      <c r="G47" s="13">
        <f t="shared" si="1"/>
        <v>0</v>
      </c>
      <c r="K47" s="21"/>
      <c r="M47" s="21"/>
    </row>
    <row r="48" spans="1:13" x14ac:dyDescent="0.3">
      <c r="A48" s="5" t="s">
        <v>80</v>
      </c>
      <c r="B48" s="10" t="s">
        <v>81</v>
      </c>
      <c r="C48" s="11">
        <v>15</v>
      </c>
      <c r="D48" s="12">
        <v>6.97</v>
      </c>
      <c r="E48" s="12">
        <f t="shared" si="0"/>
        <v>104.55</v>
      </c>
      <c r="F48" s="23"/>
      <c r="G48" s="13">
        <f t="shared" si="1"/>
        <v>0</v>
      </c>
      <c r="K48" s="21"/>
      <c r="M48" s="21"/>
    </row>
    <row r="49" spans="1:13" x14ac:dyDescent="0.3">
      <c r="A49" s="5" t="s">
        <v>82</v>
      </c>
      <c r="B49" s="10" t="s">
        <v>83</v>
      </c>
      <c r="C49" s="11">
        <v>10</v>
      </c>
      <c r="D49" s="12">
        <v>176.86</v>
      </c>
      <c r="E49" s="12">
        <f t="shared" si="0"/>
        <v>1768.6</v>
      </c>
      <c r="F49" s="23"/>
      <c r="G49" s="13">
        <f t="shared" si="1"/>
        <v>0</v>
      </c>
      <c r="K49" s="21"/>
      <c r="M49" s="21"/>
    </row>
    <row r="50" spans="1:13" x14ac:dyDescent="0.3">
      <c r="A50" s="5" t="s">
        <v>84</v>
      </c>
      <c r="B50" s="10" t="s">
        <v>85</v>
      </c>
      <c r="C50" s="11">
        <v>15</v>
      </c>
      <c r="D50" s="12">
        <v>30.62</v>
      </c>
      <c r="E50" s="12">
        <f t="shared" si="0"/>
        <v>459.3</v>
      </c>
      <c r="F50" s="23"/>
      <c r="G50" s="13">
        <f t="shared" si="1"/>
        <v>0</v>
      </c>
      <c r="K50" s="21"/>
      <c r="M50" s="21"/>
    </row>
    <row r="51" spans="1:13" x14ac:dyDescent="0.3">
      <c r="A51" s="5" t="s">
        <v>86</v>
      </c>
      <c r="B51" s="10" t="s">
        <v>87</v>
      </c>
      <c r="C51" s="11">
        <v>15</v>
      </c>
      <c r="D51" s="12">
        <v>11.16</v>
      </c>
      <c r="E51" s="12">
        <f t="shared" si="0"/>
        <v>167.4</v>
      </c>
      <c r="F51" s="23"/>
      <c r="G51" s="13">
        <f t="shared" si="1"/>
        <v>0</v>
      </c>
      <c r="K51" s="21"/>
      <c r="M51" s="21"/>
    </row>
    <row r="52" spans="1:13" x14ac:dyDescent="0.3">
      <c r="A52" s="5" t="s">
        <v>88</v>
      </c>
      <c r="B52" s="10" t="s">
        <v>89</v>
      </c>
      <c r="C52" s="11">
        <v>10</v>
      </c>
      <c r="D52" s="12">
        <v>20.82</v>
      </c>
      <c r="E52" s="12">
        <f t="shared" si="0"/>
        <v>208.2</v>
      </c>
      <c r="F52" s="23"/>
      <c r="G52" s="13">
        <f t="shared" si="1"/>
        <v>0</v>
      </c>
      <c r="K52" s="21"/>
      <c r="M52" s="21"/>
    </row>
    <row r="53" spans="1:13" x14ac:dyDescent="0.3">
      <c r="A53" s="5" t="s">
        <v>90</v>
      </c>
      <c r="B53" s="10" t="s">
        <v>91</v>
      </c>
      <c r="C53" s="11">
        <v>10</v>
      </c>
      <c r="D53" s="12">
        <v>16.399999999999999</v>
      </c>
      <c r="E53" s="12">
        <f t="shared" si="0"/>
        <v>164</v>
      </c>
      <c r="F53" s="23"/>
      <c r="G53" s="13">
        <f t="shared" si="1"/>
        <v>0</v>
      </c>
      <c r="K53" s="21"/>
      <c r="M53" s="21"/>
    </row>
    <row r="54" spans="1:13" x14ac:dyDescent="0.3">
      <c r="A54" s="5" t="s">
        <v>92</v>
      </c>
      <c r="B54" s="10" t="s">
        <v>93</v>
      </c>
      <c r="C54" s="11">
        <v>5</v>
      </c>
      <c r="D54" s="12">
        <v>198.72</v>
      </c>
      <c r="E54" s="12">
        <f t="shared" si="0"/>
        <v>993.6</v>
      </c>
      <c r="F54" s="23"/>
      <c r="G54" s="13">
        <f t="shared" si="1"/>
        <v>0</v>
      </c>
      <c r="K54" s="21"/>
      <c r="M54" s="21"/>
    </row>
    <row r="55" spans="1:13" x14ac:dyDescent="0.3">
      <c r="A55" s="5" t="s">
        <v>94</v>
      </c>
      <c r="B55" s="10" t="s">
        <v>95</v>
      </c>
      <c r="C55" s="11">
        <v>5</v>
      </c>
      <c r="D55" s="12">
        <v>59.6</v>
      </c>
      <c r="E55" s="12">
        <f t="shared" si="0"/>
        <v>298</v>
      </c>
      <c r="F55" s="23"/>
      <c r="G55" s="13">
        <f t="shared" si="1"/>
        <v>0</v>
      </c>
      <c r="K55" s="21"/>
      <c r="M55" s="21"/>
    </row>
    <row r="56" spans="1:13" x14ac:dyDescent="0.3">
      <c r="A56" s="5" t="s">
        <v>96</v>
      </c>
      <c r="B56" s="10" t="s">
        <v>97</v>
      </c>
      <c r="C56" s="11">
        <v>8</v>
      </c>
      <c r="D56" s="12">
        <v>351.38</v>
      </c>
      <c r="E56" s="12">
        <f t="shared" si="0"/>
        <v>2811.04</v>
      </c>
      <c r="F56" s="23"/>
      <c r="G56" s="13">
        <f t="shared" si="1"/>
        <v>0</v>
      </c>
      <c r="K56" s="21"/>
      <c r="M56" s="21"/>
    </row>
    <row r="57" spans="1:13" x14ac:dyDescent="0.3">
      <c r="A57" s="5" t="s">
        <v>98</v>
      </c>
      <c r="B57" s="10" t="s">
        <v>99</v>
      </c>
      <c r="C57" s="11">
        <v>50</v>
      </c>
      <c r="D57" s="12">
        <v>24.74</v>
      </c>
      <c r="E57" s="12">
        <f t="shared" si="0"/>
        <v>1237</v>
      </c>
      <c r="F57" s="23"/>
      <c r="G57" s="13">
        <f t="shared" si="1"/>
        <v>0</v>
      </c>
      <c r="K57" s="21"/>
      <c r="M57" s="21"/>
    </row>
    <row r="58" spans="1:13" ht="14.55" customHeight="1" x14ac:dyDescent="0.3">
      <c r="A58" s="6">
        <v>2</v>
      </c>
      <c r="B58" s="7" t="s">
        <v>101</v>
      </c>
      <c r="C58" s="8"/>
      <c r="D58" s="24"/>
      <c r="E58" s="8"/>
      <c r="F58" s="8"/>
      <c r="G58" s="9"/>
      <c r="K58" s="21"/>
      <c r="M58" s="21"/>
    </row>
    <row r="59" spans="1:13" x14ac:dyDescent="0.3">
      <c r="A59" s="5" t="s">
        <v>102</v>
      </c>
      <c r="B59" s="10" t="s">
        <v>103</v>
      </c>
      <c r="C59" s="11">
        <v>1</v>
      </c>
      <c r="D59" s="12">
        <v>3000</v>
      </c>
      <c r="E59" s="12">
        <f t="shared" ref="E59:E61" si="2">ROUND(C59*D59,2)</f>
        <v>3000</v>
      </c>
      <c r="F59" s="12">
        <v>3000</v>
      </c>
      <c r="G59" s="13">
        <f t="shared" si="1"/>
        <v>3000</v>
      </c>
      <c r="K59" s="21"/>
      <c r="M59" s="21"/>
    </row>
    <row r="60" spans="1:13" x14ac:dyDescent="0.3">
      <c r="A60" s="6">
        <v>3</v>
      </c>
      <c r="B60" s="7" t="s">
        <v>104</v>
      </c>
      <c r="C60" s="8"/>
      <c r="D60" s="24"/>
      <c r="E60" s="8"/>
      <c r="F60" s="8"/>
      <c r="G60" s="9"/>
      <c r="K60" s="21"/>
      <c r="M60" s="21"/>
    </row>
    <row r="61" spans="1:13" ht="15" thickBot="1" x14ac:dyDescent="0.35">
      <c r="A61" s="5" t="s">
        <v>105</v>
      </c>
      <c r="B61" s="10" t="s">
        <v>106</v>
      </c>
      <c r="C61" s="11">
        <v>1</v>
      </c>
      <c r="D61" s="12">
        <v>8000</v>
      </c>
      <c r="E61" s="12">
        <f t="shared" si="2"/>
        <v>8000</v>
      </c>
      <c r="F61" s="12">
        <v>8000</v>
      </c>
      <c r="G61" s="13">
        <f>IF(F61&gt;D61,F61/0,ROUND(C61*F61,2))</f>
        <v>8000</v>
      </c>
      <c r="K61" s="21"/>
      <c r="M61" s="21"/>
    </row>
    <row r="62" spans="1:13" ht="19.5" customHeight="1" x14ac:dyDescent="0.3">
      <c r="A62" s="14"/>
      <c r="B62" s="14"/>
      <c r="C62" s="14"/>
      <c r="D62" s="15"/>
      <c r="E62" s="16">
        <f>SUM(E14:E61)</f>
        <v>66927.74000000002</v>
      </c>
      <c r="F62" s="17"/>
      <c r="G62" s="18">
        <f>IF(SUM(G14:G61)=11000,0,SUM(G14:G61))</f>
        <v>0</v>
      </c>
      <c r="K62" s="22"/>
    </row>
    <row r="63" spans="1:13" ht="15" thickBot="1" x14ac:dyDescent="0.35">
      <c r="A63" s="19"/>
      <c r="B63" s="19"/>
      <c r="C63" s="19"/>
      <c r="D63" s="19"/>
      <c r="E63" s="19"/>
      <c r="F63" s="19"/>
      <c r="G63" s="19"/>
    </row>
    <row r="64" spans="1:13" ht="16.2" thickBot="1" x14ac:dyDescent="0.35">
      <c r="A64" s="41" t="s">
        <v>10</v>
      </c>
      <c r="B64" s="41"/>
      <c r="C64" s="41"/>
      <c r="D64" s="41"/>
      <c r="E64" s="41"/>
      <c r="F64" s="42">
        <f>IF(G62&lt;=59052.23,G62,"ERROR: Límite superado")</f>
        <v>0</v>
      </c>
      <c r="G64" s="43"/>
    </row>
    <row r="65" spans="1:7" ht="31.95" customHeight="1" x14ac:dyDescent="0.3">
      <c r="A65" s="40" t="s">
        <v>107</v>
      </c>
      <c r="B65" s="40"/>
      <c r="C65" s="40"/>
      <c r="D65" s="40"/>
      <c r="E65" s="40"/>
      <c r="F65" s="40"/>
      <c r="G65" s="27"/>
    </row>
    <row r="66" spans="1:7" ht="70.5" customHeight="1" x14ac:dyDescent="0.3">
      <c r="A66" s="28"/>
      <c r="B66" s="28"/>
      <c r="C66" s="28"/>
      <c r="D66" s="28"/>
      <c r="E66" s="28"/>
      <c r="F66" s="28"/>
      <c r="G66" s="27"/>
    </row>
  </sheetData>
  <sheetProtection password="A151" sheet="1" objects="1" scenarios="1"/>
  <mergeCells count="10">
    <mergeCell ref="A65:F65"/>
    <mergeCell ref="A64:E64"/>
    <mergeCell ref="F64:G64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2024-10-25T09:44:02Z</dcterms:modified>
</cp:coreProperties>
</file>