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908" windowHeight="11520"/>
  </bookViews>
  <sheets>
    <sheet name="PROPOSICIÓN ECONÓMICA" sheetId="1" r:id="rId1"/>
  </sheets>
  <calcPr calcId="145621"/>
  <extLst>
    <ext uri="GoogleSheetsCustomDataVersion2">
      <go:sheetsCustomData xmlns:go="http://customooxmlschemas.google.com/" r:id="rId5" roundtripDataChecksum="oNGnX9f2GxIHz9bNs9Sl/NcXRvuFKf+oKJUiNU5fPu8="/>
    </ext>
  </extLst>
</workbook>
</file>

<file path=xl/calcChain.xml><?xml version="1.0" encoding="utf-8"?>
<calcChain xmlns="http://schemas.openxmlformats.org/spreadsheetml/2006/main">
  <c r="G117" i="1" l="1"/>
  <c r="E117" i="1"/>
  <c r="G116" i="1"/>
  <c r="E116" i="1"/>
  <c r="G104" i="1" l="1"/>
  <c r="G103" i="1"/>
  <c r="G101" i="1"/>
  <c r="G100" i="1"/>
  <c r="G99" i="1"/>
  <c r="G98" i="1"/>
  <c r="G97" i="1"/>
  <c r="G96" i="1"/>
  <c r="G94" i="1"/>
  <c r="G93" i="1"/>
  <c r="G92" i="1"/>
  <c r="G91" i="1"/>
  <c r="G90" i="1"/>
  <c r="G89" i="1"/>
  <c r="G88" i="1"/>
  <c r="G87" i="1"/>
  <c r="G86" i="1"/>
  <c r="G85" i="1"/>
  <c r="G84" i="1"/>
  <c r="G83" i="1"/>
  <c r="G81" i="1"/>
  <c r="G80" i="1"/>
  <c r="G79" i="1"/>
  <c r="G78" i="1"/>
  <c r="G35" i="1"/>
  <c r="G34" i="1"/>
  <c r="G33" i="1"/>
  <c r="G32" i="1"/>
  <c r="G31" i="1"/>
  <c r="G30" i="1"/>
  <c r="G29" i="1"/>
  <c r="G28" i="1"/>
  <c r="G27" i="1"/>
  <c r="G26" i="1"/>
  <c r="G25" i="1"/>
  <c r="G24" i="1"/>
  <c r="G23" i="1"/>
  <c r="G22" i="1"/>
  <c r="G21" i="1"/>
  <c r="G20" i="1"/>
  <c r="G19" i="1"/>
  <c r="G18" i="1"/>
  <c r="G17" i="1"/>
  <c r="G16" i="1"/>
  <c r="G15" i="1"/>
  <c r="G62" i="1"/>
  <c r="G61" i="1"/>
  <c r="G60" i="1"/>
  <c r="G59" i="1"/>
  <c r="G58" i="1"/>
  <c r="G57" i="1"/>
  <c r="G56" i="1"/>
  <c r="G55" i="1"/>
  <c r="G54" i="1"/>
  <c r="G53" i="1"/>
  <c r="G52" i="1"/>
  <c r="G51" i="1"/>
  <c r="G50" i="1"/>
  <c r="G49" i="1"/>
  <c r="G48" i="1"/>
  <c r="G47" i="1"/>
  <c r="E96" i="1" l="1"/>
  <c r="E97" i="1"/>
  <c r="E98" i="1"/>
  <c r="E99" i="1"/>
  <c r="E100" i="1"/>
  <c r="E101" i="1"/>
  <c r="E103" i="1"/>
  <c r="E104" i="1"/>
  <c r="E83" i="1"/>
  <c r="E84" i="1"/>
  <c r="E85" i="1"/>
  <c r="E86" i="1"/>
  <c r="E87" i="1"/>
  <c r="E88" i="1"/>
  <c r="E89" i="1"/>
  <c r="E90" i="1"/>
  <c r="E91" i="1"/>
  <c r="E92" i="1"/>
  <c r="E93" i="1"/>
  <c r="E94" i="1"/>
  <c r="E79" i="1"/>
  <c r="E80" i="1"/>
  <c r="E81" i="1"/>
  <c r="E65" i="1"/>
  <c r="E66" i="1"/>
  <c r="E67" i="1"/>
  <c r="E68" i="1"/>
  <c r="E69" i="1"/>
  <c r="E70" i="1"/>
  <c r="E71" i="1"/>
  <c r="E72" i="1"/>
  <c r="E73" i="1"/>
  <c r="E74" i="1"/>
  <c r="E75" i="1"/>
  <c r="E76" i="1"/>
  <c r="E43" i="1"/>
  <c r="E44" i="1"/>
  <c r="E45" i="1"/>
  <c r="E46" i="1"/>
  <c r="E47" i="1"/>
  <c r="E48" i="1"/>
  <c r="E49" i="1"/>
  <c r="E50" i="1"/>
  <c r="E51" i="1"/>
  <c r="E52" i="1"/>
  <c r="E53" i="1"/>
  <c r="E54" i="1"/>
  <c r="E55" i="1"/>
  <c r="E56" i="1"/>
  <c r="E57" i="1"/>
  <c r="E58" i="1"/>
  <c r="E59" i="1"/>
  <c r="E60" i="1"/>
  <c r="E61" i="1"/>
  <c r="E62" i="1"/>
  <c r="E38" i="1"/>
  <c r="E39" i="1"/>
  <c r="E40" i="1"/>
  <c r="E16" i="1"/>
  <c r="E17" i="1"/>
  <c r="E18" i="1"/>
  <c r="E19" i="1"/>
  <c r="E20" i="1"/>
  <c r="E21" i="1"/>
  <c r="E22" i="1"/>
  <c r="E23" i="1"/>
  <c r="E24" i="1"/>
  <c r="E25" i="1"/>
  <c r="E26" i="1"/>
  <c r="E27" i="1"/>
  <c r="E28" i="1"/>
  <c r="E29" i="1"/>
  <c r="E30" i="1"/>
  <c r="E31" i="1"/>
  <c r="E32" i="1"/>
  <c r="E33" i="1"/>
  <c r="E34" i="1"/>
  <c r="E35" i="1"/>
  <c r="E78" i="1" l="1"/>
  <c r="G106" i="1" l="1"/>
  <c r="E106" i="1"/>
  <c r="G76" i="1"/>
  <c r="G75" i="1"/>
  <c r="G74" i="1"/>
  <c r="G73" i="1"/>
  <c r="G72" i="1"/>
  <c r="G71" i="1"/>
  <c r="G70" i="1"/>
  <c r="G69" i="1"/>
  <c r="G68" i="1"/>
  <c r="G67" i="1"/>
  <c r="G66" i="1"/>
  <c r="G65" i="1"/>
  <c r="G64" i="1"/>
  <c r="E64" i="1"/>
  <c r="G46" i="1"/>
  <c r="G45" i="1"/>
  <c r="G44" i="1"/>
  <c r="G43" i="1"/>
  <c r="G42" i="1"/>
  <c r="E42" i="1"/>
  <c r="G40" i="1"/>
  <c r="G39" i="1"/>
  <c r="G38" i="1"/>
  <c r="G37" i="1"/>
  <c r="E37" i="1"/>
  <c r="E15" i="1" l="1"/>
  <c r="E107" i="1" s="1"/>
  <c r="G107" i="1"/>
  <c r="F109" i="1" s="1"/>
</calcChain>
</file>

<file path=xl/sharedStrings.xml><?xml version="1.0" encoding="utf-8"?>
<sst xmlns="http://schemas.openxmlformats.org/spreadsheetml/2006/main" count="203" uniqueCount="202">
  <si>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</si>
  <si>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</si>
  <si>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</si>
  <si>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</si>
  <si>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</si>
  <si>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</si>
  <si>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</si>
  <si>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</si>
  <si>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</si>
  <si>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</si>
  <si>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</si>
  <si>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</si>
  <si>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1</t>
  </si>
  <si>
    <t>1.1</t>
  </si>
  <si>
    <t>1.2</t>
  </si>
  <si>
    <t>1.3</t>
  </si>
  <si>
    <t>2</t>
  </si>
  <si>
    <t>2.1</t>
  </si>
  <si>
    <t>2.2</t>
  </si>
  <si>
    <t>2.3</t>
  </si>
  <si>
    <t>2.4</t>
  </si>
  <si>
    <t>3</t>
  </si>
  <si>
    <t>3.1</t>
  </si>
  <si>
    <t>3.2</t>
  </si>
  <si>
    <t>3.3</t>
  </si>
  <si>
    <t>3.4</t>
  </si>
  <si>
    <t>3.5</t>
  </si>
  <si>
    <t>4</t>
  </si>
  <si>
    <t>4.1</t>
  </si>
  <si>
    <t>4.2</t>
  </si>
  <si>
    <t>4.3</t>
  </si>
  <si>
    <t>4.4</t>
  </si>
  <si>
    <t>4.5</t>
  </si>
  <si>
    <t>4.6</t>
  </si>
  <si>
    <t>4.7</t>
  </si>
  <si>
    <t>4.8</t>
  </si>
  <si>
    <t>4.9</t>
  </si>
  <si>
    <t>4.10</t>
  </si>
  <si>
    <t>4.11</t>
  </si>
  <si>
    <t>4.12</t>
  </si>
  <si>
    <t>4.13</t>
  </si>
  <si>
    <t>Expediente E21-0176</t>
  </si>
  <si>
    <t>DEMOLICIONES</t>
  </si>
  <si>
    <t>CANALIZACIONES</t>
  </si>
  <si>
    <t>OBRA CIVIL Y PAVIMENTOS</t>
  </si>
  <si>
    <t>RED DE AGUA POTABLE</t>
  </si>
  <si>
    <t>SERVICIOS</t>
  </si>
  <si>
    <t>DRENAJE</t>
  </si>
  <si>
    <t>MANTENIMIENTO AREAS DE JUEGOS INFANTILES</t>
  </si>
  <si>
    <t>RED DE FECALES Y FOSA SÉPTICA</t>
  </si>
  <si>
    <t>m Corte sierra disco pavimento mezclas bitum. o horm., hasta prof.</t>
  </si>
  <si>
    <t>1.4</t>
  </si>
  <si>
    <t>1.5</t>
  </si>
  <si>
    <t>1.6</t>
  </si>
  <si>
    <t>1.7</t>
  </si>
  <si>
    <t>1.8</t>
  </si>
  <si>
    <t>1.9</t>
  </si>
  <si>
    <t>1.10</t>
  </si>
  <si>
    <t>1.11</t>
  </si>
  <si>
    <t>1.12</t>
  </si>
  <si>
    <t>1.13</t>
  </si>
  <si>
    <t>1.14</t>
  </si>
  <si>
    <t>1.15</t>
  </si>
  <si>
    <t>1.16</t>
  </si>
  <si>
    <t>1.17</t>
  </si>
  <si>
    <t>1.18</t>
  </si>
  <si>
    <t>1.19</t>
  </si>
  <si>
    <t>1.20</t>
  </si>
  <si>
    <t>1.21</t>
  </si>
  <si>
    <t>m2 Demolición pavimento hormigón</t>
  </si>
  <si>
    <t>m2 Demolición de aceras</t>
  </si>
  <si>
    <t>m2 Demolición pavimento mezcla bituminosa</t>
  </si>
  <si>
    <t>m2 Fresado pavimento mezcla bituminosa</t>
  </si>
  <si>
    <t>m3 Excavación zanja/pozo en terrenos blandos</t>
  </si>
  <si>
    <t>m3 Excavación zanja/pozo en terrenos duros</t>
  </si>
  <si>
    <t>m3 Excavación zanja/pozo en terrenos blandos/semi-blandos con medios manuales</t>
  </si>
  <si>
    <t>m3 Carga y transporte de escombros a gestor autorizado</t>
  </si>
  <si>
    <t>m2 Retirada de revestimiento de losetas de caucho</t>
  </si>
  <si>
    <t>ud Desmontaje, carga y tansporte de báculo o columna de alumbrado</t>
  </si>
  <si>
    <t>ud Desmontaje mobiliario urbano, tipo papeleras, bancos, etc.</t>
  </si>
  <si>
    <t>m2 Desmontaje pavimento laminado existente</t>
  </si>
  <si>
    <t>m3 Demolición de zapata hormigón armado</t>
  </si>
  <si>
    <t>ud Transporte de mezcla sin clasificar en contenedor 4,2 m3</t>
  </si>
  <si>
    <t>m3 Transporte con camión de mezcla sin clasificar</t>
  </si>
  <si>
    <t>t Canon vertido productos procedentes de la excavación</t>
  </si>
  <si>
    <t>t Canon de vertido por entrega residuos inertes densidad 1 t/m3</t>
  </si>
  <si>
    <t>t Canon de vertido por entrega residuos inertes densidad 0,6-1 t/m3</t>
  </si>
  <si>
    <t>t Canon de vertido por entrega residuos inertes densidad 0,3-0,6 t/m3</t>
  </si>
  <si>
    <t>t Canon de vertido por entrega de otros residuos no peligrosos en vertedero</t>
  </si>
  <si>
    <t>m2 Repaso de canalización</t>
  </si>
  <si>
    <t>m3 Relleno canalización con arena</t>
  </si>
  <si>
    <t>m3 Relleno de zanjas con zahorra artificial</t>
  </si>
  <si>
    <t>m3 Relleno de hormigón HM-20/B/25/I</t>
  </si>
  <si>
    <t>3.8</t>
  </si>
  <si>
    <t>3.9</t>
  </si>
  <si>
    <t>3.10</t>
  </si>
  <si>
    <t>3.11</t>
  </si>
  <si>
    <t>3.12</t>
  </si>
  <si>
    <t>3.13</t>
  </si>
  <si>
    <t>3.14</t>
  </si>
  <si>
    <t>3.15</t>
  </si>
  <si>
    <t>3.16</t>
  </si>
  <si>
    <t>3.17</t>
  </si>
  <si>
    <t>3.18</t>
  </si>
  <si>
    <t>3.19</t>
  </si>
  <si>
    <t>3.20</t>
  </si>
  <si>
    <t>3.21</t>
  </si>
  <si>
    <t>m2 Riego de adher. c/emul.bitum.catiónica ECR-1</t>
  </si>
  <si>
    <t>m2 Riego de imprim. c/emul.bitum.catiónica ECI</t>
  </si>
  <si>
    <t>t Pavimento bitum.cont.caliente S-12,a.granítico,betún asf.,98%mar</t>
  </si>
  <si>
    <t>t Pavimento bitum.cont.caliente S-20,a.granítico,betún asf.,98%mar</t>
  </si>
  <si>
    <t>m3 Pavimento hormigón HP-40</t>
  </si>
  <si>
    <t>m2 Pavimento loseta acera gris,20x20x4cm</t>
  </si>
  <si>
    <t>m2 Pavimento continuo de hormigón fratasado exterior</t>
  </si>
  <si>
    <t>m3 Cimentación de hormigón armado</t>
  </si>
  <si>
    <t>m2 Pavimento de adoquines</t>
  </si>
  <si>
    <t>u Arqueta 60x60x125cm,HM-20/P/20/I.D400</t>
  </si>
  <si>
    <t>u Arqueta 60x60x125cm,HM-20/P/20/I.C250</t>
  </si>
  <si>
    <t>ud Arqueta Registrable prefabricada 60x60x60 cm C250</t>
  </si>
  <si>
    <t>u Arqueta 38x38x50 cm fábrica de ladrillo</t>
  </si>
  <si>
    <t>u Arqueta sifónica</t>
  </si>
  <si>
    <t>u Arqueta fábrica ladrillo 60x60x80</t>
  </si>
  <si>
    <t>u Formación de pozo  de registro</t>
  </si>
  <si>
    <t>u Arqueta de conexión eléctrica</t>
  </si>
  <si>
    <t>m Sustitución rail puerta corredera</t>
  </si>
  <si>
    <t>m Sustitución de panel de vallado electrosoldado</t>
  </si>
  <si>
    <t>Ud Desplazamiento New Jersey distancia próxima &lt;300 m</t>
  </si>
  <si>
    <t>Ud Desplazamiento New Jersey distancia lejana &gt;300 m</t>
  </si>
  <si>
    <t>m Tubo PE 100,DN315,PN=16bar,UNE-EN 12201-2,sold</t>
  </si>
  <si>
    <t>m Tubo PE 100,DN250,PN=16bar,UNE-EN 12201-2,sold</t>
  </si>
  <si>
    <t>m Tubo PE 100,DN200,PN=16bar,UNE-EN 12201-2,sold</t>
  </si>
  <si>
    <t>m Tubo PE 100,DN160,PN=16bar,UNE-EN 12201-2,sold</t>
  </si>
  <si>
    <t>m Tubo PE 100,DN125,PN=16bar,UNE-EN 12201-2,sold</t>
  </si>
  <si>
    <t>m Tubo PE 100,DN90,PN=16bar,UNE-EN 12201-2,sold</t>
  </si>
  <si>
    <t>m Tubo PE 100,DN63,PN=16bar,UNE-EN 12201-2,sold</t>
  </si>
  <si>
    <t>u Válvula de compuerta husillo ascendente, DN250</t>
  </si>
  <si>
    <t>u Válvula de compuerta husillo ascendente, DN125</t>
  </si>
  <si>
    <t>u Válvula de compuerta husillo ascendente, DN90</t>
  </si>
  <si>
    <t>u ventosa trir. embrida.,DN=150mm,16bar</t>
  </si>
  <si>
    <t>m3 Reparación de fuga localizada en tubería</t>
  </si>
  <si>
    <t>Dia. Detección de fugas con gas trazador.</t>
  </si>
  <si>
    <t>m Tubo polietileno corrugado, DN=160mm</t>
  </si>
  <si>
    <t>m Tubo polietileno corrugado, DN=125mm</t>
  </si>
  <si>
    <t>m Tubo polietileno corrugado, DN=90mm</t>
  </si>
  <si>
    <t>m Tubo polietileno corrugado, DN=63mm</t>
  </si>
  <si>
    <t>5.1</t>
  </si>
  <si>
    <t>5.2</t>
  </si>
  <si>
    <t>5.3</t>
  </si>
  <si>
    <t>5.4</t>
  </si>
  <si>
    <t>m Colector enterrado de PVC liso, DN=90mm</t>
  </si>
  <si>
    <t>m Colector enterrado de PVC liso, DN=110mm</t>
  </si>
  <si>
    <t>m Colector enterrado de PVC liso, DN=160mm</t>
  </si>
  <si>
    <t>m Colector enterrado PE pared estructurada, DN=200mm</t>
  </si>
  <si>
    <t>m Colector enterrado PE pared estructurada, DN=250mm</t>
  </si>
  <si>
    <t>m Colector enterrado PE pared estructurada, DN=315mm</t>
  </si>
  <si>
    <t>Ud Suministro y montaje imbornal 50x30x60 cm</t>
  </si>
  <si>
    <t>Ud Suministro y montaje de imbornal 60x30x75 cm</t>
  </si>
  <si>
    <t>Ud  Canaleta y rejilla de 150x775x140 mm. Resistencia D-400</t>
  </si>
  <si>
    <t>Ud  Canaleta y rejilla de 150x775x140 mm. Resistencia F900</t>
  </si>
  <si>
    <t>m  Limpieza manual de imbornales</t>
  </si>
  <si>
    <t>m  Limpieza mecánica de tuberias</t>
  </si>
  <si>
    <t>6.1</t>
  </si>
  <si>
    <t>6.2</t>
  </si>
  <si>
    <t>6.3</t>
  </si>
  <si>
    <t>6.4</t>
  </si>
  <si>
    <t>6.5</t>
  </si>
  <si>
    <t>6.6</t>
  </si>
  <si>
    <t>6.7</t>
  </si>
  <si>
    <t>6.8</t>
  </si>
  <si>
    <t>6.9</t>
  </si>
  <si>
    <t>6.10</t>
  </si>
  <si>
    <t>6.11</t>
  </si>
  <si>
    <t>6.12</t>
  </si>
  <si>
    <t>u. Inspección e Informe mínimo anual de las áreas de juegos por entidad de inspección cualificada (tenemos 3 áreas de juegos, 2</t>
  </si>
  <si>
    <t>m2 toldo tipo vela perforada</t>
  </si>
  <si>
    <t>ud Kit de accesorios para fijación de told de vela tensada</t>
  </si>
  <si>
    <t>m. Mástil para vela de acero inoxidable AISI 316 H=3.0-5.0 m</t>
  </si>
  <si>
    <t>m2 reposición de pavimento continuo absorbedor de impactos de cauchos</t>
  </si>
  <si>
    <t>Ud Desmontaje de juego infantil de cualquier tipo</t>
  </si>
  <si>
    <t>7.1</t>
  </si>
  <si>
    <t>7.2</t>
  </si>
  <si>
    <t>7.3</t>
  </si>
  <si>
    <t>7.4</t>
  </si>
  <si>
    <t>7.5</t>
  </si>
  <si>
    <t>7.6</t>
  </si>
  <si>
    <t>h. Vaciado y limpieza de bombeos</t>
  </si>
  <si>
    <t>Jornada Desmontar bomba para comprobar atascos en colector de tubería o cuerpor de impulsión de bomba colapsado,</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</si>
  <si>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40.000,00 € de partida alzada que se mantienen inalterables)</t>
    </r>
  </si>
  <si>
    <t>LOTE 1: PUERTO DE EIVISSA</t>
  </si>
  <si>
    <t>MANTENIMIENTO DE OBRA CIVIL PARA LOS PUERTOS DE EIVISSA y LA SAVINA</t>
  </si>
  <si>
    <t>PARTIDA ALZADA</t>
  </si>
  <si>
    <t>8.1</t>
  </si>
  <si>
    <t>8.2</t>
  </si>
  <si>
    <t>PA Trabajos no contemplados</t>
  </si>
  <si>
    <t>--</t>
  </si>
  <si>
    <t>Coste hora OFICIAL</t>
  </si>
  <si>
    <t>Coste hora AYUDANTE</t>
  </si>
  <si>
    <t>Los costes de mano de obra ofertados se mantendrán inalterables durante la vigencia del contrato</t>
  </si>
  <si>
    <t>COSTE MANO DE OBRA PARA VALORACIÓN DE ACTUACIONES</t>
  </si>
  <si>
    <t xml:space="preserve">El licitador introducirá el coste de mano de obra que se utilizará para la estimación del coste de las actuaciones no contempladas en el presupuesto. No podrá ser, en ningún caso, inferior al establecido en el convenio laboral vigente. </t>
  </si>
  <si>
    <t xml:space="preserve">COSTE HORA DE MANO DE OBRA </t>
  </si>
  <si>
    <t>9.1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</si>
</sst>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5" x14ac:knownFonts="1">
    <font>
      <sz val="11"/>
      <color theme="1"/>
      <name val="Calibri"/>
      <scheme val="minor"/>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sz val="13"/>
      <color theme="9" tint="-0.249977111117893"/>
      <name val="Calibri"/>
      <family val="2"/>
    </font>
    <font>
      <sz val="11"/>
      <color theme="9" tint="-0.249977111117893"/>
      <name val="Calibri"/>
      <family val="2"/>
    </font>
    <font>
      <i/>
      <sz val="11"/>
      <color rgb="FFFF0000"/>
      <name val="Calibri"/>
      <family val="2"/>
      <scheme val="minor"/>
    </font>
    <font>
      <b/>
      <i/>
      <sz val="14"/>
      <name val="Calibri"/>
      <family val="2"/>
      <scheme val="minor"/>
    </font>
    <font>
      <i/>
      <sz val="11"/>
      <name val="Calibri"/>
      <family val="2"/>
      <scheme val="minor"/>
    </font>
    <font>
      <i/>
      <sz val="11"/>
      <color theme="1"/>
      <name val="Calibri"/>
      <family val="2"/>
      <scheme val="minor"/>
    </font>
    <font>
      <b/>
      <i/>
      <sz val="11"/>
      <color theme="1"/>
      <name val="Calibri"/>
      <family val="2"/>
      <scheme val="minor"/>
    </font>
    <font>
      <sz val="8"/>
      <color theme="1"/>
      <name val="Calibri"/>
      <family val="2"/>
      <scheme val="minor"/>
    </font>
    <font>
      <b/>
      <i/>
      <sz val="11"/>
      <color rgb="FFFF0000"/>
      <name val="Calibri"/>
      <family val="2"/>
      <scheme val="minor"/>
    </font>
  </fonts>
  <fills count="11">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rgb="FFD8D8D8"/>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42">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91">
    <xf numFmtId="0" fontId="0" fillId="0" borderId="0" xfId="0" applyFont="1" applyAlignment="1"/>
    <xf numFmtId="0" fontId="2" fillId="0" borderId="0" xfId="0" applyFont="1"/>
    <xf numFmtId="0" fontId="2" fillId="2" borderId="6" xfId="0" applyFont="1" applyFill="1" applyBorder="1"/>
    <xf numFmtId="0" fontId="8" fillId="2" borderId="7" xfId="0" applyFont="1" applyFill="1" applyBorder="1" applyAlignment="1">
      <alignment vertical="center" wrapText="1"/>
    </xf>
    <xf numFmtId="0" fontId="8" fillId="2" borderId="7" xfId="0" applyFont="1" applyFill="1" applyBorder="1" applyAlignment="1">
      <alignment horizontal="center" vertical="center" wrapText="1"/>
    </xf>
    <xf numFmtId="4" fontId="9" fillId="0" borderId="0" xfId="0" applyNumberFormat="1" applyFont="1" applyAlignment="1">
      <alignment vertical="top"/>
    </xf>
    <xf numFmtId="164" fontId="10" fillId="4" borderId="8" xfId="0" applyNumberFormat="1" applyFont="1" applyFill="1" applyBorder="1" applyAlignment="1">
      <alignment vertical="center" wrapText="1"/>
    </xf>
    <xf numFmtId="0" fontId="10" fillId="2" borderId="8" xfId="0" applyFont="1" applyFill="1" applyBorder="1" applyAlignment="1">
      <alignment vertical="center" wrapText="1"/>
    </xf>
    <xf numFmtId="2" fontId="10" fillId="2" borderId="8" xfId="0" applyNumberFormat="1" applyFont="1" applyFill="1" applyBorder="1" applyAlignment="1">
      <alignment vertical="center" wrapText="1"/>
    </xf>
    <xf numFmtId="164" fontId="10" fillId="2" borderId="8" xfId="0" applyNumberFormat="1" applyFont="1" applyFill="1" applyBorder="1" applyAlignment="1">
      <alignment vertical="center" wrapText="1"/>
    </xf>
    <xf numFmtId="164" fontId="11" fillId="2" borderId="9" xfId="0" applyNumberFormat="1" applyFont="1" applyFill="1" applyBorder="1" applyAlignment="1">
      <alignment vertical="center" wrapText="1"/>
    </xf>
    <xf numFmtId="164" fontId="11" fillId="5" borderId="10" xfId="0" applyNumberFormat="1" applyFont="1" applyFill="1" applyBorder="1" applyAlignment="1">
      <alignment vertical="center" wrapText="1"/>
    </xf>
    <xf numFmtId="49" fontId="9" fillId="0" borderId="0" xfId="0" applyNumberFormat="1" applyFont="1" applyAlignment="1">
      <alignment vertical="top" wrapText="1"/>
    </xf>
    <xf numFmtId="0" fontId="2" fillId="2" borderId="2" xfId="0" applyFont="1" applyFill="1" applyBorder="1" applyAlignment="1">
      <alignment horizontal="center" wrapText="1"/>
    </xf>
    <xf numFmtId="0" fontId="12" fillId="2" borderId="12" xfId="0" applyFont="1" applyFill="1" applyBorder="1" applyAlignment="1">
      <alignment vertical="center" wrapText="1"/>
    </xf>
    <xf numFmtId="0" fontId="12" fillId="2" borderId="15" xfId="0" applyFont="1" applyFill="1" applyBorder="1" applyAlignment="1">
      <alignment vertical="center" wrapText="1"/>
    </xf>
    <xf numFmtId="0" fontId="12" fillId="2" borderId="16" xfId="0" applyFont="1" applyFill="1" applyBorder="1" applyAlignment="1">
      <alignment vertical="center" wrapText="1"/>
    </xf>
    <xf numFmtId="0" fontId="2" fillId="2" borderId="20" xfId="0" applyFont="1" applyFill="1" applyBorder="1"/>
    <xf numFmtId="0" fontId="2" fillId="2" borderId="12" xfId="0" applyFont="1" applyFill="1" applyBorder="1"/>
    <xf numFmtId="0" fontId="2" fillId="2" borderId="21" xfId="0" applyFont="1" applyFill="1" applyBorder="1"/>
    <xf numFmtId="0" fontId="2" fillId="2" borderId="22" xfId="0" applyFont="1" applyFill="1" applyBorder="1"/>
    <xf numFmtId="0" fontId="2" fillId="2" borderId="23" xfId="0" applyFont="1" applyFill="1" applyBorder="1"/>
    <xf numFmtId="0" fontId="8" fillId="2" borderId="25" xfId="0" applyFont="1" applyFill="1" applyBorder="1" applyAlignment="1">
      <alignment vertical="center" wrapText="1"/>
    </xf>
    <xf numFmtId="0" fontId="8" fillId="2"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0" fillId="2" borderId="29" xfId="0" applyFont="1" applyFill="1" applyBorder="1" applyAlignment="1">
      <alignment horizontal="center" vertical="center" wrapText="1"/>
    </xf>
    <xf numFmtId="164" fontId="10" fillId="2" borderId="28" xfId="0" applyNumberFormat="1" applyFont="1" applyFill="1" applyBorder="1" applyAlignment="1">
      <alignment vertical="center" wrapText="1"/>
    </xf>
    <xf numFmtId="164" fontId="10" fillId="4" borderId="30" xfId="0" applyNumberFormat="1" applyFont="1" applyFill="1" applyBorder="1" applyAlignment="1">
      <alignment vertical="center" wrapText="1"/>
    </xf>
    <xf numFmtId="0" fontId="11" fillId="4" borderId="31" xfId="0" applyFont="1" applyFill="1" applyBorder="1" applyAlignment="1">
      <alignment vertical="center" wrapText="1"/>
    </xf>
    <xf numFmtId="164" fontId="10" fillId="3" borderId="8" xfId="0" applyNumberFormat="1" applyFont="1" applyFill="1" applyBorder="1" applyAlignment="1" applyProtection="1">
      <alignment vertical="center" wrapText="1"/>
      <protection locked="0"/>
    </xf>
    <xf numFmtId="0" fontId="1" fillId="8" borderId="12" xfId="0" applyFont="1" applyFill="1" applyBorder="1" applyAlignment="1"/>
    <xf numFmtId="164" fontId="10" fillId="3" borderId="35" xfId="0" applyNumberFormat="1" applyFont="1" applyFill="1" applyBorder="1" applyAlignment="1" applyProtection="1">
      <alignment vertical="center" wrapText="1"/>
      <protection locked="0"/>
    </xf>
    <xf numFmtId="0" fontId="11" fillId="4" borderId="28" xfId="0" applyFont="1" applyFill="1" applyBorder="1" applyAlignment="1">
      <alignment vertical="center" wrapText="1"/>
    </xf>
    <xf numFmtId="2" fontId="11" fillId="4" borderId="8" xfId="0" applyNumberFormat="1" applyFont="1" applyFill="1" applyBorder="1" applyAlignment="1">
      <alignment vertical="center" wrapText="1"/>
    </xf>
    <xf numFmtId="2" fontId="10" fillId="4" borderId="8" xfId="0" applyNumberFormat="1" applyFont="1" applyFill="1" applyBorder="1" applyAlignment="1">
      <alignment vertical="center" wrapText="1"/>
    </xf>
    <xf numFmtId="0" fontId="4" fillId="7" borderId="20" xfId="0" applyFont="1" applyFill="1" applyBorder="1" applyAlignment="1">
      <alignment horizontal="center" vertical="top" wrapText="1"/>
    </xf>
    <xf numFmtId="0" fontId="1" fillId="8" borderId="12" xfId="0" applyFont="1" applyFill="1" applyBorder="1"/>
    <xf numFmtId="0" fontId="1" fillId="8" borderId="21" xfId="0" applyFont="1" applyFill="1" applyBorder="1"/>
    <xf numFmtId="0" fontId="4" fillId="7" borderId="17" xfId="0" applyFont="1" applyFill="1" applyBorder="1" applyAlignment="1">
      <alignment horizontal="center" vertical="top" wrapText="1"/>
    </xf>
    <xf numFmtId="0" fontId="1" fillId="8" borderId="18" xfId="0" applyFont="1" applyFill="1" applyBorder="1"/>
    <xf numFmtId="0" fontId="1" fillId="8" borderId="19" xfId="0" applyFont="1" applyFill="1" applyBorder="1"/>
    <xf numFmtId="0" fontId="10" fillId="7" borderId="20"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6" fillId="7" borderId="12" xfId="0" applyFont="1" applyFill="1" applyBorder="1" applyAlignment="1">
      <alignment horizontal="right" wrapText="1"/>
    </xf>
    <xf numFmtId="0" fontId="7" fillId="2" borderId="20" xfId="0" applyFont="1" applyFill="1" applyBorder="1" applyAlignment="1">
      <alignment horizontal="center" vertical="center" wrapText="1"/>
    </xf>
    <xf numFmtId="0" fontId="1" fillId="0" borderId="12" xfId="0" applyFont="1" applyBorder="1"/>
    <xf numFmtId="0" fontId="1" fillId="0" borderId="20" xfId="0" applyFont="1" applyBorder="1"/>
    <xf numFmtId="0" fontId="13" fillId="2" borderId="11" xfId="0" applyFont="1" applyFill="1" applyBorder="1" applyAlignment="1">
      <alignment horizontal="right" vertical="center" wrapText="1"/>
    </xf>
    <xf numFmtId="0" fontId="1" fillId="0" borderId="1" xfId="0" applyFont="1" applyBorder="1"/>
    <xf numFmtId="164" fontId="14" fillId="6" borderId="13" xfId="0" applyNumberFormat="1" applyFont="1" applyFill="1" applyBorder="1" applyAlignment="1">
      <alignment horizontal="center" vertical="center" wrapText="1"/>
    </xf>
    <xf numFmtId="0" fontId="1" fillId="0" borderId="14" xfId="0" applyFont="1" applyBorder="1"/>
    <xf numFmtId="0" fontId="3" fillId="2" borderId="17" xfId="0" applyFont="1" applyFill="1" applyBorder="1" applyAlignment="1">
      <alignment horizontal="center" vertical="center" wrapText="1"/>
    </xf>
    <xf numFmtId="0" fontId="1" fillId="0" borderId="18" xfId="0" applyFont="1" applyBorder="1"/>
    <xf numFmtId="0" fontId="1" fillId="0" borderId="19" xfId="0" applyFont="1" applyBorder="1"/>
    <xf numFmtId="0" fontId="4" fillId="7" borderId="32" xfId="0" applyFont="1" applyFill="1" applyBorder="1" applyAlignment="1">
      <alignment horizontal="center" vertical="top" wrapText="1"/>
    </xf>
    <xf numFmtId="0" fontId="1" fillId="8" borderId="33" xfId="0" applyFont="1" applyFill="1" applyBorder="1"/>
    <xf numFmtId="0" fontId="1" fillId="8" borderId="34" xfId="0" applyFont="1" applyFill="1" applyBorder="1"/>
    <xf numFmtId="0" fontId="5" fillId="2" borderId="20" xfId="0" applyFont="1" applyFill="1" applyBorder="1" applyAlignment="1">
      <alignment horizontal="center" vertical="center" wrapText="1"/>
    </xf>
    <xf numFmtId="0" fontId="1" fillId="0" borderId="21" xfId="0" applyFont="1" applyBorder="1"/>
    <xf numFmtId="0" fontId="6" fillId="2" borderId="20" xfId="0" applyFont="1" applyFill="1" applyBorder="1" applyAlignment="1">
      <alignment horizontal="center" vertical="center"/>
    </xf>
    <xf numFmtId="0" fontId="7" fillId="3" borderId="3" xfId="0" applyFont="1" applyFill="1" applyBorder="1" applyAlignment="1">
      <alignment horizontal="center" vertical="center" wrapText="1"/>
    </xf>
    <xf numFmtId="0" fontId="1" fillId="0" borderId="4" xfId="0" applyFont="1" applyBorder="1"/>
    <xf numFmtId="0" fontId="1" fillId="0" borderId="24" xfId="0" applyFont="1" applyBorder="1"/>
    <xf numFmtId="0" fontId="1" fillId="0" borderId="5" xfId="0" applyFont="1" applyBorder="1"/>
    <xf numFmtId="0" fontId="1" fillId="0" borderId="6" xfId="0" applyFont="1" applyBorder="1"/>
    <xf numFmtId="0" fontId="1" fillId="0" borderId="23" xfId="0" applyFont="1" applyBorder="1"/>
    <xf numFmtId="0" fontId="16" fillId="2" borderId="20" xfId="0" applyFont="1" applyFill="1" applyBorder="1" applyAlignment="1">
      <alignment horizontal="center" vertical="center" wrapText="1"/>
    </xf>
    <xf numFmtId="0" fontId="17" fillId="0" borderId="12" xfId="0" applyFont="1" applyBorder="1"/>
    <xf numFmtId="0" fontId="17" fillId="0" borderId="21" xfId="0" applyFont="1" applyBorder="1"/>
    <xf numFmtId="0" fontId="18" fillId="8" borderId="12" xfId="0" applyFont="1" applyFill="1" applyBorder="1" applyAlignment="1" applyProtection="1">
      <alignment horizontal="right" wrapText="1"/>
    </xf>
    <xf numFmtId="0" fontId="18" fillId="8" borderId="12" xfId="0" applyFont="1" applyFill="1" applyBorder="1" applyAlignment="1" applyProtection="1"/>
    <xf numFmtId="0" fontId="0" fillId="0" borderId="0" xfId="0" applyProtection="1"/>
    <xf numFmtId="0" fontId="0" fillId="0" borderId="0" xfId="0" applyFill="1" applyProtection="1"/>
    <xf numFmtId="0" fontId="20" fillId="8" borderId="12" xfId="0" applyFont="1" applyFill="1" applyBorder="1" applyAlignment="1" applyProtection="1">
      <alignment horizontal="left" wrapText="1"/>
    </xf>
    <xf numFmtId="0" fontId="20" fillId="8" borderId="36" xfId="0" applyFont="1" applyFill="1" applyBorder="1" applyAlignment="1" applyProtection="1">
      <alignment horizontal="left" wrapText="1"/>
    </xf>
    <xf numFmtId="0" fontId="21" fillId="9" borderId="37" xfId="0" applyFont="1" applyFill="1" applyBorder="1" applyAlignment="1" applyProtection="1">
      <alignment vertical="center" wrapText="1"/>
    </xf>
    <xf numFmtId="0" fontId="22" fillId="9" borderId="38" xfId="0" applyFont="1" applyFill="1" applyBorder="1" applyAlignment="1" applyProtection="1">
      <alignment vertical="center" wrapText="1"/>
    </xf>
    <xf numFmtId="0" fontId="21" fillId="9" borderId="38" xfId="0" applyFont="1" applyFill="1" applyBorder="1" applyAlignment="1" applyProtection="1">
      <alignment horizontal="center" vertical="center" wrapText="1"/>
    </xf>
    <xf numFmtId="4" fontId="21" fillId="9" borderId="38" xfId="0" applyNumberFormat="1" applyFont="1" applyFill="1" applyBorder="1" applyAlignment="1" applyProtection="1">
      <alignment horizontal="center" vertical="center" wrapText="1"/>
    </xf>
    <xf numFmtId="0" fontId="21" fillId="9" borderId="39" xfId="0" applyFont="1" applyFill="1" applyBorder="1" applyAlignment="1" applyProtection="1">
      <alignment horizontal="center" vertical="center" wrapText="1"/>
    </xf>
    <xf numFmtId="4" fontId="23" fillId="0" borderId="0" xfId="0" applyNumberFormat="1" applyFont="1" applyFill="1" applyAlignment="1">
      <alignment vertical="top"/>
    </xf>
    <xf numFmtId="0" fontId="10" fillId="8" borderId="40" xfId="0" quotePrefix="1" applyFont="1" applyFill="1" applyBorder="1" applyAlignment="1" applyProtection="1">
      <alignment horizontal="center" vertical="center" wrapText="1"/>
    </xf>
    <xf numFmtId="0" fontId="10" fillId="8" borderId="38" xfId="0" applyFont="1" applyFill="1" applyBorder="1" applyAlignment="1" applyProtection="1">
      <alignment vertical="center" wrapText="1"/>
    </xf>
    <xf numFmtId="2" fontId="10" fillId="8" borderId="38" xfId="0" applyNumberFormat="1" applyFont="1" applyFill="1" applyBorder="1" applyAlignment="1" applyProtection="1">
      <alignment vertical="center" wrapText="1"/>
    </xf>
    <xf numFmtId="164" fontId="10" fillId="8" borderId="38" xfId="0" applyNumberFormat="1" applyFont="1" applyFill="1" applyBorder="1" applyAlignment="1" applyProtection="1">
      <alignment vertical="center" wrapText="1"/>
    </xf>
    <xf numFmtId="164" fontId="10" fillId="10" borderId="38" xfId="0" applyNumberFormat="1" applyFont="1" applyFill="1" applyBorder="1" applyAlignment="1" applyProtection="1">
      <alignment vertical="center" wrapText="1"/>
      <protection locked="0"/>
    </xf>
    <xf numFmtId="164" fontId="10" fillId="8" borderId="39" xfId="0" applyNumberFormat="1" applyFont="1" applyFill="1" applyBorder="1" applyAlignment="1" applyProtection="1">
      <alignment vertical="center" wrapText="1"/>
    </xf>
    <xf numFmtId="0" fontId="24" fillId="8" borderId="41" xfId="0" applyFont="1" applyFill="1" applyBorder="1" applyAlignment="1" applyProtection="1">
      <alignment horizontal="left" vertical="center" wrapText="1"/>
    </xf>
    <xf numFmtId="0" fontId="18" fillId="8" borderId="41" xfId="0" applyFont="1" applyFill="1" applyBorder="1" applyAlignment="1" applyProtection="1">
      <alignment horizontal="left" vertical="center" wrapText="1"/>
    </xf>
    <xf numFmtId="0" fontId="19" fillId="8" borderId="12" xfId="0" applyFont="1"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721"/>
  <sheetViews>
    <sheetView tabSelected="1" topLeftCell="A92" workbookViewId="0">
      <selection activeCell="D107" sqref="D107"/>
    </sheetView>
  </sheetViews>
  <sheetFormatPr baseColWidth="10" defaultColWidth="14.44140625" defaultRowHeight="15" customHeight="1" x14ac:dyDescent="0.3"/>
  <cols>
    <col min="1" max="1" width="8.6640625" customWidth="1"/>
    <col min="2" max="2" width="58.88671875" customWidth="1"/>
    <col min="3" max="3" width="14.5546875" customWidth="1"/>
    <col min="4" max="4" width="13.33203125" customWidth="1"/>
    <col min="5" max="6" width="14.5546875" customWidth="1"/>
    <col min="7" max="7" width="16.109375" customWidth="1"/>
    <col min="8" max="26" width="11.44140625" customWidth="1"/>
  </cols>
  <sheetData>
    <row r="1" spans="1:26" ht="15" customHeight="1" thickBot="1" x14ac:dyDescent="0.35">
      <c r="A1" s="41" t="s">
        <v>0</v>
      </c>
      <c r="B1" s="42"/>
      <c r="C1" s="42"/>
      <c r="D1" s="42"/>
      <c r="E1" s="42"/>
      <c r="F1" s="42"/>
      <c r="G1" s="43"/>
      <c r="H1" s="1"/>
      <c r="I1" s="1"/>
      <c r="J1" s="1"/>
      <c r="K1" s="1"/>
      <c r="L1" s="1"/>
      <c r="M1" s="1"/>
      <c r="N1" s="1"/>
      <c r="O1" s="1"/>
      <c r="P1" s="1"/>
      <c r="Q1" s="1"/>
      <c r="R1" s="1"/>
      <c r="S1" s="1"/>
      <c r="T1" s="1"/>
      <c r="U1" s="1"/>
      <c r="V1" s="1"/>
      <c r="W1" s="1"/>
      <c r="X1" s="1"/>
      <c r="Y1" s="1"/>
      <c r="Z1" s="1"/>
    </row>
    <row r="2" spans="1:26" ht="14.25" customHeight="1" x14ac:dyDescent="0.3">
      <c r="A2" s="52" t="s">
        <v>189</v>
      </c>
      <c r="B2" s="53"/>
      <c r="C2" s="53"/>
      <c r="D2" s="53"/>
      <c r="E2" s="53"/>
      <c r="F2" s="53"/>
      <c r="G2" s="54"/>
      <c r="H2" s="1"/>
      <c r="I2" s="1"/>
      <c r="J2" s="1"/>
      <c r="K2" s="1"/>
      <c r="L2" s="1"/>
      <c r="M2" s="1"/>
      <c r="N2" s="1"/>
      <c r="O2" s="1"/>
      <c r="P2" s="1"/>
      <c r="Q2" s="1"/>
      <c r="R2" s="1"/>
      <c r="S2" s="1"/>
      <c r="T2" s="1"/>
      <c r="U2" s="1"/>
      <c r="V2" s="1"/>
      <c r="W2" s="1"/>
      <c r="X2" s="1"/>
      <c r="Y2" s="1"/>
      <c r="Z2" s="1"/>
    </row>
    <row r="3" spans="1:26" ht="15.75" customHeight="1" thickBot="1" x14ac:dyDescent="0.35">
      <c r="A3" s="55" t="s">
        <v>41</v>
      </c>
      <c r="B3" s="56"/>
      <c r="C3" s="56"/>
      <c r="D3" s="56"/>
      <c r="E3" s="56"/>
      <c r="F3" s="56"/>
      <c r="G3" s="57"/>
      <c r="H3" s="1"/>
      <c r="I3" s="1"/>
      <c r="J3" s="1"/>
      <c r="K3" s="1"/>
      <c r="L3" s="1"/>
      <c r="M3" s="1"/>
      <c r="N3" s="1"/>
      <c r="O3" s="1"/>
      <c r="P3" s="1"/>
      <c r="Q3" s="1"/>
      <c r="R3" s="1"/>
      <c r="S3" s="1"/>
      <c r="T3" s="1"/>
      <c r="U3" s="1"/>
      <c r="V3" s="1"/>
      <c r="W3" s="1"/>
      <c r="X3" s="1"/>
      <c r="Y3" s="1"/>
      <c r="Z3" s="1"/>
    </row>
    <row r="4" spans="1:26" ht="15.75" customHeight="1" x14ac:dyDescent="0.3">
      <c r="A4" s="38"/>
      <c r="B4" s="39"/>
      <c r="C4" s="39"/>
      <c r="D4" s="39"/>
      <c r="E4" s="39"/>
      <c r="F4" s="39"/>
      <c r="G4" s="40"/>
      <c r="H4" s="1"/>
      <c r="I4" s="1"/>
      <c r="J4" s="1"/>
      <c r="K4" s="1"/>
      <c r="L4" s="1"/>
      <c r="M4" s="1"/>
      <c r="N4" s="1"/>
      <c r="O4" s="1"/>
      <c r="P4" s="1"/>
      <c r="Q4" s="1"/>
      <c r="R4" s="1"/>
      <c r="S4" s="1"/>
      <c r="T4" s="1"/>
      <c r="U4" s="1"/>
      <c r="V4" s="1"/>
      <c r="W4" s="1"/>
      <c r="X4" s="1"/>
      <c r="Y4" s="1"/>
      <c r="Z4" s="1"/>
    </row>
    <row r="5" spans="1:26" ht="15.75" customHeight="1" x14ac:dyDescent="0.3">
      <c r="A5" s="67" t="s">
        <v>188</v>
      </c>
      <c r="B5" s="68"/>
      <c r="C5" s="68"/>
      <c r="D5" s="68"/>
      <c r="E5" s="68"/>
      <c r="F5" s="68"/>
      <c r="G5" s="69"/>
      <c r="H5" s="1"/>
      <c r="I5" s="1"/>
      <c r="J5" s="1"/>
      <c r="K5" s="1"/>
      <c r="L5" s="1"/>
      <c r="M5" s="1"/>
      <c r="N5" s="1"/>
      <c r="O5" s="1"/>
      <c r="P5" s="1"/>
      <c r="Q5" s="1"/>
      <c r="R5" s="1"/>
      <c r="S5" s="1"/>
      <c r="T5" s="1"/>
      <c r="U5" s="1"/>
      <c r="V5" s="1"/>
      <c r="W5" s="1"/>
      <c r="X5" s="1"/>
      <c r="Y5" s="1"/>
      <c r="Z5" s="1"/>
    </row>
    <row r="6" spans="1:26" ht="15.75" customHeight="1" x14ac:dyDescent="0.3">
      <c r="A6" s="35"/>
      <c r="B6" s="36"/>
      <c r="C6" s="36"/>
      <c r="D6" s="36"/>
      <c r="E6" s="36"/>
      <c r="F6" s="36"/>
      <c r="G6" s="37"/>
      <c r="H6" s="1"/>
      <c r="I6" s="1"/>
      <c r="J6" s="1"/>
      <c r="K6" s="1"/>
      <c r="L6" s="1"/>
      <c r="M6" s="1"/>
      <c r="N6" s="1"/>
      <c r="O6" s="1"/>
      <c r="P6" s="1"/>
      <c r="Q6" s="1"/>
      <c r="R6" s="1"/>
      <c r="S6" s="1"/>
      <c r="T6" s="1"/>
      <c r="U6" s="1"/>
      <c r="V6" s="1"/>
      <c r="W6" s="1"/>
      <c r="X6" s="1"/>
      <c r="Y6" s="1"/>
      <c r="Z6" s="1"/>
    </row>
    <row r="7" spans="1:26" ht="15.75" customHeight="1" x14ac:dyDescent="0.3">
      <c r="A7" s="58" t="s">
        <v>1</v>
      </c>
      <c r="B7" s="46"/>
      <c r="C7" s="46"/>
      <c r="D7" s="46"/>
      <c r="E7" s="46"/>
      <c r="F7" s="46"/>
      <c r="G7" s="59"/>
      <c r="H7" s="1"/>
      <c r="I7" s="1"/>
      <c r="J7" s="1"/>
      <c r="K7" s="1"/>
      <c r="L7" s="1"/>
      <c r="M7" s="1"/>
      <c r="N7" s="1"/>
      <c r="O7" s="1"/>
      <c r="P7" s="1"/>
      <c r="Q7" s="1"/>
      <c r="R7" s="1"/>
      <c r="S7" s="1"/>
      <c r="T7" s="1"/>
      <c r="U7" s="1"/>
      <c r="V7" s="1"/>
      <c r="W7" s="1"/>
      <c r="X7" s="1"/>
      <c r="Y7" s="1"/>
      <c r="Z7" s="1"/>
    </row>
    <row r="8" spans="1:26" ht="14.25" customHeight="1" x14ac:dyDescent="0.3">
      <c r="A8" s="60" t="s">
        <v>2</v>
      </c>
      <c r="B8" s="46"/>
      <c r="C8" s="46"/>
      <c r="D8" s="46"/>
      <c r="E8" s="46"/>
      <c r="F8" s="46"/>
      <c r="G8" s="59"/>
      <c r="H8" s="1"/>
      <c r="I8" s="1"/>
      <c r="J8" s="1"/>
      <c r="K8" s="1"/>
      <c r="L8" s="1"/>
      <c r="M8" s="1"/>
      <c r="N8" s="1"/>
      <c r="O8" s="1"/>
      <c r="P8" s="1"/>
      <c r="Q8" s="1"/>
      <c r="R8" s="1"/>
      <c r="S8" s="1"/>
      <c r="T8" s="1"/>
      <c r="U8" s="1"/>
      <c r="V8" s="1"/>
      <c r="W8" s="1"/>
      <c r="X8" s="1"/>
      <c r="Y8" s="1"/>
      <c r="Z8" s="1"/>
    </row>
    <row r="9" spans="1:26" ht="14.25" customHeight="1" thickBot="1" x14ac:dyDescent="0.35">
      <c r="A9" s="17"/>
      <c r="B9" s="18"/>
      <c r="C9" s="18"/>
      <c r="D9" s="18"/>
      <c r="E9" s="18"/>
      <c r="F9" s="18"/>
      <c r="G9" s="19"/>
      <c r="H9" s="1"/>
      <c r="I9" s="1"/>
      <c r="J9" s="1"/>
      <c r="K9" s="1"/>
      <c r="L9" s="1"/>
      <c r="M9" s="1"/>
      <c r="N9" s="1"/>
      <c r="O9" s="1"/>
      <c r="P9" s="1"/>
      <c r="Q9" s="1"/>
      <c r="R9" s="1"/>
      <c r="S9" s="1"/>
      <c r="T9" s="1"/>
      <c r="U9" s="1"/>
      <c r="V9" s="1"/>
      <c r="W9" s="1"/>
      <c r="X9" s="1"/>
      <c r="Y9" s="1"/>
      <c r="Z9" s="1"/>
    </row>
    <row r="10" spans="1:26" ht="15" customHeight="1" x14ac:dyDescent="0.3">
      <c r="A10" s="45" t="s">
        <v>3</v>
      </c>
      <c r="B10" s="46"/>
      <c r="C10" s="61"/>
      <c r="D10" s="62"/>
      <c r="E10" s="62"/>
      <c r="F10" s="62"/>
      <c r="G10" s="63"/>
      <c r="H10" s="1"/>
      <c r="I10" s="1"/>
      <c r="J10" s="1"/>
      <c r="K10" s="1"/>
      <c r="L10" s="1"/>
      <c r="M10" s="1"/>
      <c r="N10" s="1"/>
      <c r="O10" s="1"/>
      <c r="P10" s="1"/>
      <c r="Q10" s="1"/>
      <c r="R10" s="1"/>
      <c r="S10" s="1"/>
      <c r="T10" s="1"/>
      <c r="U10" s="1"/>
      <c r="V10" s="1"/>
      <c r="W10" s="1"/>
      <c r="X10" s="1"/>
      <c r="Y10" s="1"/>
      <c r="Z10" s="1"/>
    </row>
    <row r="11" spans="1:26" ht="15.75" customHeight="1" thickBot="1" x14ac:dyDescent="0.35">
      <c r="A11" s="47"/>
      <c r="B11" s="46"/>
      <c r="C11" s="64"/>
      <c r="D11" s="65"/>
      <c r="E11" s="65"/>
      <c r="F11" s="65"/>
      <c r="G11" s="66"/>
      <c r="H11" s="1"/>
      <c r="I11" s="1"/>
      <c r="J11" s="1"/>
      <c r="K11" s="1"/>
      <c r="L11" s="1"/>
      <c r="M11" s="1"/>
      <c r="N11" s="1"/>
      <c r="O11" s="1"/>
      <c r="P11" s="1"/>
      <c r="Q11" s="1"/>
      <c r="R11" s="1"/>
      <c r="S11" s="1"/>
      <c r="T11" s="1"/>
      <c r="U11" s="1"/>
      <c r="V11" s="1"/>
      <c r="W11" s="1"/>
      <c r="X11" s="1"/>
      <c r="Y11" s="1"/>
      <c r="Z11" s="1"/>
    </row>
    <row r="12" spans="1:26" ht="14.25" customHeight="1" thickBot="1" x14ac:dyDescent="0.35">
      <c r="A12" s="20"/>
      <c r="B12" s="2"/>
      <c r="C12" s="2"/>
      <c r="D12" s="2"/>
      <c r="E12" s="2"/>
      <c r="F12" s="2"/>
      <c r="G12" s="21"/>
      <c r="H12" s="1"/>
      <c r="I12" s="1"/>
      <c r="J12" s="1"/>
      <c r="K12" s="1"/>
      <c r="L12" s="1"/>
      <c r="M12" s="1"/>
      <c r="N12" s="1"/>
      <c r="O12" s="1"/>
      <c r="P12" s="1"/>
      <c r="Q12" s="1"/>
      <c r="R12" s="1"/>
      <c r="S12" s="1"/>
      <c r="T12" s="1"/>
      <c r="U12" s="1"/>
      <c r="V12" s="1"/>
      <c r="W12" s="1"/>
      <c r="X12" s="1"/>
      <c r="Y12" s="1"/>
      <c r="Z12" s="1"/>
    </row>
    <row r="13" spans="1:26" ht="38.4" customHeight="1" thickBot="1" x14ac:dyDescent="0.35">
      <c r="A13" s="22" t="s">
        <v>4</v>
      </c>
      <c r="B13" s="3" t="s">
        <v>5</v>
      </c>
      <c r="C13" s="4" t="s">
        <v>6</v>
      </c>
      <c r="D13" s="4" t="s">
        <v>7</v>
      </c>
      <c r="E13" s="4" t="s">
        <v>8</v>
      </c>
      <c r="F13" s="4" t="s">
        <v>9</v>
      </c>
      <c r="G13" s="23" t="s">
        <v>10</v>
      </c>
      <c r="H13" s="1"/>
      <c r="I13" s="1"/>
      <c r="J13" s="1"/>
      <c r="K13" s="5"/>
      <c r="L13" s="1"/>
      <c r="M13" s="5"/>
      <c r="N13" s="1"/>
      <c r="O13" s="1"/>
      <c r="P13" s="1"/>
      <c r="Q13" s="1"/>
      <c r="R13" s="1"/>
      <c r="S13" s="1"/>
      <c r="T13" s="1"/>
      <c r="U13" s="1"/>
      <c r="V13" s="1"/>
      <c r="W13" s="1"/>
      <c r="X13" s="1"/>
      <c r="Y13" s="1"/>
      <c r="Z13" s="1"/>
    </row>
    <row r="14" spans="1:26" ht="14.25" customHeight="1" x14ac:dyDescent="0.3">
      <c r="A14" s="24" t="s">
        <v>12</v>
      </c>
      <c r="B14" s="33" t="s">
        <v>42</v>
      </c>
      <c r="C14" s="6"/>
      <c r="D14" s="6"/>
      <c r="E14" s="6"/>
      <c r="F14" s="27"/>
      <c r="G14" s="28"/>
      <c r="H14" s="1"/>
      <c r="I14" s="1"/>
      <c r="J14" s="1"/>
      <c r="K14" s="5"/>
      <c r="L14" s="1"/>
      <c r="M14" s="5"/>
      <c r="N14" s="1"/>
      <c r="O14" s="1"/>
      <c r="P14" s="1"/>
      <c r="Q14" s="1"/>
      <c r="R14" s="1"/>
      <c r="S14" s="1"/>
      <c r="T14" s="1"/>
      <c r="U14" s="1"/>
      <c r="V14" s="1"/>
      <c r="W14" s="1"/>
      <c r="X14" s="1"/>
      <c r="Y14" s="1"/>
      <c r="Z14" s="1"/>
    </row>
    <row r="15" spans="1:26" ht="14.25" customHeight="1" x14ac:dyDescent="0.3">
      <c r="A15" s="25" t="s">
        <v>13</v>
      </c>
      <c r="B15" s="7" t="s">
        <v>50</v>
      </c>
      <c r="C15" s="8">
        <v>50</v>
      </c>
      <c r="D15" s="9">
        <v>8.94</v>
      </c>
      <c r="E15" s="9">
        <f>ROUND(C15*D15,2)</f>
        <v>447</v>
      </c>
      <c r="F15" s="29"/>
      <c r="G15" s="26">
        <f t="shared" ref="G15:G35" si="0">IF(F15&gt;D15,F15/0,ROUND(C15*F15,2))</f>
        <v>0</v>
      </c>
      <c r="H15" s="1"/>
      <c r="I15" s="1"/>
      <c r="J15" s="1"/>
      <c r="K15" s="5"/>
      <c r="L15" s="1"/>
      <c r="M15" s="5"/>
      <c r="N15" s="1"/>
      <c r="O15" s="1"/>
      <c r="P15" s="1"/>
      <c r="Q15" s="1"/>
      <c r="R15" s="1"/>
      <c r="S15" s="1"/>
      <c r="T15" s="1"/>
      <c r="U15" s="1"/>
      <c r="V15" s="1"/>
      <c r="W15" s="1"/>
      <c r="X15" s="1"/>
      <c r="Y15" s="1"/>
      <c r="Z15" s="1"/>
    </row>
    <row r="16" spans="1:26" ht="14.25" customHeight="1" x14ac:dyDescent="0.3">
      <c r="A16" s="25" t="s">
        <v>14</v>
      </c>
      <c r="B16" s="7" t="s">
        <v>69</v>
      </c>
      <c r="C16" s="8">
        <v>20</v>
      </c>
      <c r="D16" s="9">
        <v>32.78</v>
      </c>
      <c r="E16" s="9">
        <f t="shared" ref="E16:E35" si="1">ROUND(C16*D16,2)</f>
        <v>655.6</v>
      </c>
      <c r="F16" s="29"/>
      <c r="G16" s="26">
        <f t="shared" si="0"/>
        <v>0</v>
      </c>
      <c r="H16" s="1"/>
      <c r="I16" s="1"/>
      <c r="J16" s="1"/>
      <c r="K16" s="5"/>
      <c r="L16" s="1"/>
      <c r="M16" s="5"/>
      <c r="N16" s="1"/>
      <c r="O16" s="1"/>
      <c r="P16" s="1"/>
      <c r="Q16" s="1"/>
      <c r="R16" s="1"/>
      <c r="S16" s="1"/>
      <c r="T16" s="1"/>
      <c r="U16" s="1"/>
      <c r="V16" s="1"/>
      <c r="W16" s="1"/>
      <c r="X16" s="1"/>
      <c r="Y16" s="1"/>
      <c r="Z16" s="1"/>
    </row>
    <row r="17" spans="1:26" ht="14.25" customHeight="1" x14ac:dyDescent="0.3">
      <c r="A17" s="25" t="s">
        <v>15</v>
      </c>
      <c r="B17" s="7" t="s">
        <v>70</v>
      </c>
      <c r="C17" s="8">
        <v>20</v>
      </c>
      <c r="D17" s="9">
        <v>9.1</v>
      </c>
      <c r="E17" s="9">
        <f t="shared" si="1"/>
        <v>182</v>
      </c>
      <c r="F17" s="29"/>
      <c r="G17" s="26">
        <f t="shared" si="0"/>
        <v>0</v>
      </c>
      <c r="H17" s="1"/>
      <c r="I17" s="1"/>
      <c r="J17" s="1"/>
      <c r="K17" s="5"/>
      <c r="L17" s="1"/>
      <c r="M17" s="5"/>
      <c r="N17" s="1"/>
      <c r="O17" s="1"/>
      <c r="P17" s="1"/>
      <c r="Q17" s="1"/>
      <c r="R17" s="1"/>
      <c r="S17" s="1"/>
      <c r="T17" s="1"/>
      <c r="U17" s="1"/>
      <c r="V17" s="1"/>
      <c r="W17" s="1"/>
      <c r="X17" s="1"/>
      <c r="Y17" s="1"/>
      <c r="Z17" s="1"/>
    </row>
    <row r="18" spans="1:26" ht="14.25" customHeight="1" x14ac:dyDescent="0.3">
      <c r="A18" s="25" t="s">
        <v>51</v>
      </c>
      <c r="B18" s="7" t="s">
        <v>71</v>
      </c>
      <c r="C18" s="8">
        <v>20</v>
      </c>
      <c r="D18" s="9">
        <v>3.96</v>
      </c>
      <c r="E18" s="9">
        <f t="shared" si="1"/>
        <v>79.2</v>
      </c>
      <c r="F18" s="29"/>
      <c r="G18" s="26">
        <f t="shared" si="0"/>
        <v>0</v>
      </c>
      <c r="H18" s="1"/>
      <c r="I18" s="1"/>
      <c r="J18" s="1"/>
      <c r="K18" s="5"/>
      <c r="L18" s="1"/>
      <c r="M18" s="5"/>
      <c r="N18" s="1"/>
      <c r="O18" s="1"/>
      <c r="P18" s="1"/>
      <c r="Q18" s="1"/>
      <c r="R18" s="1"/>
      <c r="S18" s="1"/>
      <c r="T18" s="1"/>
      <c r="U18" s="1"/>
      <c r="V18" s="1"/>
      <c r="W18" s="1"/>
      <c r="X18" s="1"/>
      <c r="Y18" s="1"/>
      <c r="Z18" s="1"/>
    </row>
    <row r="19" spans="1:26" ht="14.25" customHeight="1" x14ac:dyDescent="0.3">
      <c r="A19" s="25" t="s">
        <v>52</v>
      </c>
      <c r="B19" s="7" t="s">
        <v>72</v>
      </c>
      <c r="C19" s="8">
        <v>20</v>
      </c>
      <c r="D19" s="9">
        <v>16.8</v>
      </c>
      <c r="E19" s="9">
        <f t="shared" si="1"/>
        <v>336</v>
      </c>
      <c r="F19" s="29"/>
      <c r="G19" s="26">
        <f t="shared" si="0"/>
        <v>0</v>
      </c>
      <c r="H19" s="1"/>
      <c r="I19" s="1"/>
      <c r="J19" s="1"/>
      <c r="K19" s="5"/>
      <c r="L19" s="1"/>
      <c r="M19" s="5"/>
      <c r="N19" s="1"/>
      <c r="O19" s="1"/>
      <c r="P19" s="1"/>
      <c r="Q19" s="1"/>
      <c r="R19" s="1"/>
      <c r="S19" s="1"/>
      <c r="T19" s="1"/>
      <c r="U19" s="1"/>
      <c r="V19" s="1"/>
      <c r="W19" s="1"/>
      <c r="X19" s="1"/>
      <c r="Y19" s="1"/>
      <c r="Z19" s="1"/>
    </row>
    <row r="20" spans="1:26" ht="14.25" customHeight="1" x14ac:dyDescent="0.3">
      <c r="A20" s="25" t="s">
        <v>53</v>
      </c>
      <c r="B20" s="7" t="s">
        <v>73</v>
      </c>
      <c r="C20" s="8">
        <v>10</v>
      </c>
      <c r="D20" s="9">
        <v>43.92</v>
      </c>
      <c r="E20" s="9">
        <f t="shared" si="1"/>
        <v>439.2</v>
      </c>
      <c r="F20" s="29"/>
      <c r="G20" s="26">
        <f t="shared" si="0"/>
        <v>0</v>
      </c>
      <c r="H20" s="1"/>
      <c r="I20" s="1"/>
      <c r="J20" s="1"/>
      <c r="K20" s="5"/>
      <c r="L20" s="1"/>
      <c r="M20" s="5"/>
      <c r="N20" s="1"/>
      <c r="O20" s="1"/>
      <c r="P20" s="1"/>
      <c r="Q20" s="1"/>
      <c r="R20" s="1"/>
      <c r="S20" s="1"/>
      <c r="T20" s="1"/>
      <c r="U20" s="1"/>
      <c r="V20" s="1"/>
      <c r="W20" s="1"/>
      <c r="X20" s="1"/>
      <c r="Y20" s="1"/>
      <c r="Z20" s="1"/>
    </row>
    <row r="21" spans="1:26" ht="14.25" customHeight="1" x14ac:dyDescent="0.3">
      <c r="A21" s="25" t="s">
        <v>54</v>
      </c>
      <c r="B21" s="7" t="s">
        <v>74</v>
      </c>
      <c r="C21" s="8">
        <v>10</v>
      </c>
      <c r="D21" s="9">
        <v>109.55</v>
      </c>
      <c r="E21" s="9">
        <f t="shared" si="1"/>
        <v>1095.5</v>
      </c>
      <c r="F21" s="29"/>
      <c r="G21" s="26">
        <f t="shared" si="0"/>
        <v>0</v>
      </c>
      <c r="H21" s="1"/>
      <c r="I21" s="1"/>
      <c r="J21" s="1"/>
      <c r="K21" s="5"/>
      <c r="L21" s="1"/>
      <c r="M21" s="5"/>
      <c r="N21" s="1"/>
      <c r="O21" s="1"/>
      <c r="P21" s="1"/>
      <c r="Q21" s="1"/>
      <c r="R21" s="1"/>
      <c r="S21" s="1"/>
      <c r="T21" s="1"/>
      <c r="U21" s="1"/>
      <c r="V21" s="1"/>
      <c r="W21" s="1"/>
      <c r="X21" s="1"/>
      <c r="Y21" s="1"/>
      <c r="Z21" s="1"/>
    </row>
    <row r="22" spans="1:26" ht="14.25" customHeight="1" x14ac:dyDescent="0.3">
      <c r="A22" s="25" t="s">
        <v>55</v>
      </c>
      <c r="B22" s="7" t="s">
        <v>75</v>
      </c>
      <c r="C22" s="8">
        <v>10</v>
      </c>
      <c r="D22" s="9">
        <v>69.69</v>
      </c>
      <c r="E22" s="9">
        <f t="shared" si="1"/>
        <v>696.9</v>
      </c>
      <c r="F22" s="29"/>
      <c r="G22" s="26">
        <f t="shared" si="0"/>
        <v>0</v>
      </c>
      <c r="H22" s="1"/>
      <c r="I22" s="1"/>
      <c r="J22" s="1"/>
      <c r="K22" s="5"/>
      <c r="L22" s="1"/>
      <c r="M22" s="5"/>
      <c r="N22" s="1"/>
      <c r="O22" s="1"/>
      <c r="P22" s="1"/>
      <c r="Q22" s="1"/>
      <c r="R22" s="1"/>
      <c r="S22" s="1"/>
      <c r="T22" s="1"/>
      <c r="U22" s="1"/>
      <c r="V22" s="1"/>
      <c r="W22" s="1"/>
      <c r="X22" s="1"/>
      <c r="Y22" s="1"/>
      <c r="Z22" s="1"/>
    </row>
    <row r="23" spans="1:26" ht="14.25" customHeight="1" x14ac:dyDescent="0.3">
      <c r="A23" s="25" t="s">
        <v>56</v>
      </c>
      <c r="B23" s="7" t="s">
        <v>76</v>
      </c>
      <c r="C23" s="8">
        <v>10</v>
      </c>
      <c r="D23" s="9">
        <v>21.73</v>
      </c>
      <c r="E23" s="9">
        <f t="shared" si="1"/>
        <v>217.3</v>
      </c>
      <c r="F23" s="29"/>
      <c r="G23" s="26">
        <f t="shared" si="0"/>
        <v>0</v>
      </c>
      <c r="H23" s="1"/>
      <c r="I23" s="1"/>
      <c r="J23" s="1"/>
      <c r="K23" s="5"/>
      <c r="L23" s="1"/>
      <c r="M23" s="5"/>
      <c r="N23" s="1"/>
      <c r="O23" s="1"/>
      <c r="P23" s="1"/>
      <c r="Q23" s="1"/>
      <c r="R23" s="1"/>
      <c r="S23" s="1"/>
      <c r="T23" s="1"/>
      <c r="U23" s="1"/>
      <c r="V23" s="1"/>
      <c r="W23" s="1"/>
      <c r="X23" s="1"/>
      <c r="Y23" s="1"/>
      <c r="Z23" s="1"/>
    </row>
    <row r="24" spans="1:26" ht="14.25" customHeight="1" x14ac:dyDescent="0.3">
      <c r="A24" s="25" t="s">
        <v>57</v>
      </c>
      <c r="B24" s="7" t="s">
        <v>77</v>
      </c>
      <c r="C24" s="8">
        <v>20</v>
      </c>
      <c r="D24" s="9">
        <v>18.09</v>
      </c>
      <c r="E24" s="9">
        <f t="shared" si="1"/>
        <v>361.8</v>
      </c>
      <c r="F24" s="29"/>
      <c r="G24" s="26">
        <f t="shared" si="0"/>
        <v>0</v>
      </c>
      <c r="H24" s="1"/>
      <c r="I24" s="1"/>
      <c r="J24" s="1"/>
      <c r="K24" s="5"/>
      <c r="L24" s="1"/>
      <c r="M24" s="5"/>
      <c r="N24" s="1"/>
      <c r="O24" s="1"/>
      <c r="P24" s="1"/>
      <c r="Q24" s="1"/>
      <c r="R24" s="1"/>
      <c r="S24" s="1"/>
      <c r="T24" s="1"/>
      <c r="U24" s="1"/>
      <c r="V24" s="1"/>
      <c r="W24" s="1"/>
      <c r="X24" s="1"/>
      <c r="Y24" s="1"/>
      <c r="Z24" s="1"/>
    </row>
    <row r="25" spans="1:26" ht="14.25" customHeight="1" x14ac:dyDescent="0.3">
      <c r="A25" s="25" t="s">
        <v>58</v>
      </c>
      <c r="B25" s="7" t="s">
        <v>78</v>
      </c>
      <c r="C25" s="8">
        <v>2</v>
      </c>
      <c r="D25" s="9">
        <v>75.930000000000007</v>
      </c>
      <c r="E25" s="9">
        <f t="shared" si="1"/>
        <v>151.86000000000001</v>
      </c>
      <c r="F25" s="29"/>
      <c r="G25" s="26">
        <f t="shared" si="0"/>
        <v>0</v>
      </c>
      <c r="H25" s="1"/>
      <c r="I25" s="1"/>
      <c r="J25" s="1"/>
      <c r="K25" s="5"/>
      <c r="L25" s="1"/>
      <c r="M25" s="5"/>
      <c r="N25" s="1"/>
      <c r="O25" s="1"/>
      <c r="P25" s="1"/>
      <c r="Q25" s="1"/>
      <c r="R25" s="1"/>
      <c r="S25" s="1"/>
      <c r="T25" s="1"/>
      <c r="U25" s="1"/>
      <c r="V25" s="1"/>
      <c r="W25" s="1"/>
      <c r="X25" s="1"/>
      <c r="Y25" s="1"/>
      <c r="Z25" s="1"/>
    </row>
    <row r="26" spans="1:26" ht="14.25" customHeight="1" x14ac:dyDescent="0.3">
      <c r="A26" s="25" t="s">
        <v>59</v>
      </c>
      <c r="B26" s="7" t="s">
        <v>79</v>
      </c>
      <c r="C26" s="8">
        <v>2</v>
      </c>
      <c r="D26" s="9">
        <v>28.14</v>
      </c>
      <c r="E26" s="9">
        <f t="shared" si="1"/>
        <v>56.28</v>
      </c>
      <c r="F26" s="29"/>
      <c r="G26" s="26">
        <f t="shared" si="0"/>
        <v>0</v>
      </c>
      <c r="H26" s="1"/>
      <c r="I26" s="1"/>
      <c r="J26" s="1"/>
      <c r="K26" s="5"/>
      <c r="L26" s="1"/>
      <c r="M26" s="5"/>
      <c r="N26" s="1"/>
      <c r="O26" s="1"/>
      <c r="P26" s="1"/>
      <c r="Q26" s="1"/>
      <c r="R26" s="1"/>
      <c r="S26" s="1"/>
      <c r="T26" s="1"/>
      <c r="U26" s="1"/>
      <c r="V26" s="1"/>
      <c r="W26" s="1"/>
      <c r="X26" s="1"/>
      <c r="Y26" s="1"/>
      <c r="Z26" s="1"/>
    </row>
    <row r="27" spans="1:26" ht="14.25" customHeight="1" x14ac:dyDescent="0.3">
      <c r="A27" s="25" t="s">
        <v>60</v>
      </c>
      <c r="B27" s="7" t="s">
        <v>80</v>
      </c>
      <c r="C27" s="8">
        <v>20</v>
      </c>
      <c r="D27" s="9">
        <v>14.45</v>
      </c>
      <c r="E27" s="9">
        <f t="shared" si="1"/>
        <v>289</v>
      </c>
      <c r="F27" s="29"/>
      <c r="G27" s="26">
        <f t="shared" si="0"/>
        <v>0</v>
      </c>
      <c r="H27" s="1"/>
      <c r="I27" s="1"/>
      <c r="J27" s="1"/>
      <c r="K27" s="5"/>
      <c r="L27" s="1"/>
      <c r="M27" s="5"/>
      <c r="N27" s="1"/>
      <c r="O27" s="1"/>
      <c r="P27" s="1"/>
      <c r="Q27" s="1"/>
      <c r="R27" s="1"/>
      <c r="S27" s="1"/>
      <c r="T27" s="1"/>
      <c r="U27" s="1"/>
      <c r="V27" s="1"/>
      <c r="W27" s="1"/>
      <c r="X27" s="1"/>
      <c r="Y27" s="1"/>
      <c r="Z27" s="1"/>
    </row>
    <row r="28" spans="1:26" ht="14.25" customHeight="1" x14ac:dyDescent="0.3">
      <c r="A28" s="25" t="s">
        <v>61</v>
      </c>
      <c r="B28" s="7" t="s">
        <v>81</v>
      </c>
      <c r="C28" s="8">
        <v>10</v>
      </c>
      <c r="D28" s="9">
        <v>466.18</v>
      </c>
      <c r="E28" s="9">
        <f t="shared" si="1"/>
        <v>4661.8</v>
      </c>
      <c r="F28" s="29"/>
      <c r="G28" s="26">
        <f t="shared" si="0"/>
        <v>0</v>
      </c>
      <c r="H28" s="1"/>
      <c r="I28" s="1"/>
      <c r="J28" s="1"/>
      <c r="K28" s="5"/>
      <c r="L28" s="1"/>
      <c r="M28" s="5"/>
      <c r="N28" s="1"/>
      <c r="O28" s="1"/>
      <c r="P28" s="1"/>
      <c r="Q28" s="1"/>
      <c r="R28" s="1"/>
      <c r="S28" s="1"/>
      <c r="T28" s="1"/>
      <c r="U28" s="1"/>
      <c r="V28" s="1"/>
      <c r="W28" s="1"/>
      <c r="X28" s="1"/>
      <c r="Y28" s="1"/>
      <c r="Z28" s="1"/>
    </row>
    <row r="29" spans="1:26" ht="14.25" customHeight="1" x14ac:dyDescent="0.3">
      <c r="A29" s="25" t="s">
        <v>62</v>
      </c>
      <c r="B29" s="7" t="s">
        <v>82</v>
      </c>
      <c r="C29" s="8">
        <v>5</v>
      </c>
      <c r="D29" s="9">
        <v>353.06</v>
      </c>
      <c r="E29" s="9">
        <f t="shared" si="1"/>
        <v>1765.3</v>
      </c>
      <c r="F29" s="29"/>
      <c r="G29" s="26">
        <f t="shared" si="0"/>
        <v>0</v>
      </c>
      <c r="H29" s="1"/>
      <c r="I29" s="1"/>
      <c r="J29" s="1"/>
      <c r="K29" s="5"/>
      <c r="L29" s="1"/>
      <c r="M29" s="5"/>
      <c r="N29" s="1"/>
      <c r="O29" s="1"/>
      <c r="P29" s="1"/>
      <c r="Q29" s="1"/>
      <c r="R29" s="1"/>
      <c r="S29" s="1"/>
      <c r="T29" s="1"/>
      <c r="U29" s="1"/>
      <c r="V29" s="1"/>
      <c r="W29" s="1"/>
      <c r="X29" s="1"/>
      <c r="Y29" s="1"/>
      <c r="Z29" s="1"/>
    </row>
    <row r="30" spans="1:26" ht="14.25" customHeight="1" x14ac:dyDescent="0.3">
      <c r="A30" s="25" t="s">
        <v>63</v>
      </c>
      <c r="B30" s="7" t="s">
        <v>83</v>
      </c>
      <c r="C30" s="8">
        <v>10</v>
      </c>
      <c r="D30" s="9">
        <v>6.96</v>
      </c>
      <c r="E30" s="9">
        <f t="shared" si="1"/>
        <v>69.599999999999994</v>
      </c>
      <c r="F30" s="29"/>
      <c r="G30" s="26">
        <f t="shared" si="0"/>
        <v>0</v>
      </c>
      <c r="H30" s="1"/>
      <c r="I30" s="1"/>
      <c r="J30" s="1"/>
      <c r="K30" s="5"/>
      <c r="L30" s="1"/>
      <c r="M30" s="5"/>
      <c r="N30" s="1"/>
      <c r="O30" s="1"/>
      <c r="P30" s="1"/>
      <c r="Q30" s="1"/>
      <c r="R30" s="1"/>
      <c r="S30" s="1"/>
      <c r="T30" s="1"/>
      <c r="U30" s="1"/>
      <c r="V30" s="1"/>
      <c r="W30" s="1"/>
      <c r="X30" s="1"/>
      <c r="Y30" s="1"/>
      <c r="Z30" s="1"/>
    </row>
    <row r="31" spans="1:26" ht="14.25" customHeight="1" x14ac:dyDescent="0.3">
      <c r="A31" s="25" t="s">
        <v>64</v>
      </c>
      <c r="B31" s="7" t="s">
        <v>84</v>
      </c>
      <c r="C31" s="8">
        <v>2</v>
      </c>
      <c r="D31" s="9">
        <v>3.09</v>
      </c>
      <c r="E31" s="9">
        <f t="shared" si="1"/>
        <v>6.18</v>
      </c>
      <c r="F31" s="29"/>
      <c r="G31" s="26">
        <f t="shared" si="0"/>
        <v>0</v>
      </c>
      <c r="H31" s="1"/>
      <c r="I31" s="1"/>
      <c r="J31" s="1"/>
      <c r="K31" s="5"/>
      <c r="L31" s="1"/>
      <c r="M31" s="5"/>
      <c r="N31" s="1"/>
      <c r="O31" s="1"/>
      <c r="P31" s="1"/>
      <c r="Q31" s="1"/>
      <c r="R31" s="1"/>
      <c r="S31" s="1"/>
      <c r="T31" s="1"/>
      <c r="U31" s="1"/>
      <c r="V31" s="1"/>
      <c r="W31" s="1"/>
      <c r="X31" s="1"/>
      <c r="Y31" s="1"/>
      <c r="Z31" s="1"/>
    </row>
    <row r="32" spans="1:26" ht="14.25" customHeight="1" x14ac:dyDescent="0.3">
      <c r="A32" s="25" t="s">
        <v>65</v>
      </c>
      <c r="B32" s="7" t="s">
        <v>85</v>
      </c>
      <c r="C32" s="8">
        <v>2</v>
      </c>
      <c r="D32" s="9">
        <v>54.97</v>
      </c>
      <c r="E32" s="9">
        <f t="shared" si="1"/>
        <v>109.94</v>
      </c>
      <c r="F32" s="29"/>
      <c r="G32" s="26">
        <f t="shared" si="0"/>
        <v>0</v>
      </c>
      <c r="H32" s="1"/>
      <c r="I32" s="1"/>
      <c r="J32" s="1"/>
      <c r="K32" s="5"/>
      <c r="L32" s="1"/>
      <c r="M32" s="5"/>
      <c r="N32" s="1"/>
      <c r="O32" s="1"/>
      <c r="P32" s="1"/>
      <c r="Q32" s="1"/>
      <c r="R32" s="1"/>
      <c r="S32" s="1"/>
      <c r="T32" s="1"/>
      <c r="U32" s="1"/>
      <c r="V32" s="1"/>
      <c r="W32" s="1"/>
      <c r="X32" s="1"/>
      <c r="Y32" s="1"/>
      <c r="Z32" s="1"/>
    </row>
    <row r="33" spans="1:26" ht="14.25" customHeight="1" x14ac:dyDescent="0.3">
      <c r="A33" s="25" t="s">
        <v>66</v>
      </c>
      <c r="B33" s="7" t="s">
        <v>86</v>
      </c>
      <c r="C33" s="8">
        <v>2</v>
      </c>
      <c r="D33" s="9">
        <v>122.36</v>
      </c>
      <c r="E33" s="9">
        <f t="shared" si="1"/>
        <v>244.72</v>
      </c>
      <c r="F33" s="29"/>
      <c r="G33" s="26">
        <f t="shared" si="0"/>
        <v>0</v>
      </c>
      <c r="H33" s="1"/>
      <c r="I33" s="1"/>
      <c r="J33" s="1"/>
      <c r="K33" s="5"/>
      <c r="L33" s="1"/>
      <c r="M33" s="5"/>
      <c r="N33" s="1"/>
      <c r="O33" s="1"/>
      <c r="P33" s="1"/>
      <c r="Q33" s="1"/>
      <c r="R33" s="1"/>
      <c r="S33" s="1"/>
      <c r="T33" s="1"/>
      <c r="U33" s="1"/>
      <c r="V33" s="1"/>
      <c r="W33" s="1"/>
      <c r="X33" s="1"/>
      <c r="Y33" s="1"/>
      <c r="Z33" s="1"/>
    </row>
    <row r="34" spans="1:26" ht="14.25" customHeight="1" x14ac:dyDescent="0.3">
      <c r="A34" s="25" t="s">
        <v>67</v>
      </c>
      <c r="B34" s="7" t="s">
        <v>87</v>
      </c>
      <c r="C34" s="8">
        <v>2</v>
      </c>
      <c r="D34" s="9">
        <v>222.89</v>
      </c>
      <c r="E34" s="9">
        <f t="shared" si="1"/>
        <v>445.78</v>
      </c>
      <c r="F34" s="29"/>
      <c r="G34" s="26">
        <f t="shared" si="0"/>
        <v>0</v>
      </c>
      <c r="H34" s="1"/>
      <c r="I34" s="1"/>
      <c r="J34" s="1"/>
      <c r="K34" s="5"/>
      <c r="L34" s="1"/>
      <c r="M34" s="5"/>
      <c r="N34" s="1"/>
      <c r="O34" s="1"/>
      <c r="P34" s="1"/>
      <c r="Q34" s="1"/>
      <c r="R34" s="1"/>
      <c r="S34" s="1"/>
      <c r="T34" s="1"/>
      <c r="U34" s="1"/>
      <c r="V34" s="1"/>
      <c r="W34" s="1"/>
      <c r="X34" s="1"/>
      <c r="Y34" s="1"/>
      <c r="Z34" s="1"/>
    </row>
    <row r="35" spans="1:26" ht="14.25" customHeight="1" x14ac:dyDescent="0.3">
      <c r="A35" s="25" t="s">
        <v>68</v>
      </c>
      <c r="B35" s="7" t="s">
        <v>88</v>
      </c>
      <c r="C35" s="8">
        <v>2</v>
      </c>
      <c r="D35" s="9">
        <v>20.59</v>
      </c>
      <c r="E35" s="9">
        <f t="shared" si="1"/>
        <v>41.18</v>
      </c>
      <c r="F35" s="31"/>
      <c r="G35" s="26">
        <f t="shared" si="0"/>
        <v>0</v>
      </c>
      <c r="H35" s="1"/>
      <c r="I35" s="1"/>
      <c r="J35" s="1"/>
      <c r="K35" s="5"/>
      <c r="L35" s="1"/>
      <c r="M35" s="5"/>
      <c r="N35" s="1"/>
      <c r="O35" s="1"/>
      <c r="P35" s="1"/>
      <c r="Q35" s="1"/>
      <c r="R35" s="1"/>
      <c r="S35" s="1"/>
      <c r="T35" s="1"/>
      <c r="U35" s="1"/>
      <c r="V35" s="1"/>
      <c r="W35" s="1"/>
      <c r="X35" s="1"/>
      <c r="Y35" s="1"/>
      <c r="Z35" s="1"/>
    </row>
    <row r="36" spans="1:26" ht="14.25" customHeight="1" x14ac:dyDescent="0.3">
      <c r="A36" s="24" t="s">
        <v>16</v>
      </c>
      <c r="B36" s="33" t="s">
        <v>43</v>
      </c>
      <c r="C36" s="34"/>
      <c r="D36" s="6"/>
      <c r="E36" s="6"/>
      <c r="F36" s="6"/>
      <c r="G36" s="32"/>
      <c r="H36" s="1"/>
      <c r="I36" s="1"/>
      <c r="J36" s="1"/>
      <c r="K36" s="5"/>
      <c r="L36" s="1"/>
      <c r="M36" s="5"/>
      <c r="N36" s="1"/>
      <c r="O36" s="1"/>
      <c r="P36" s="1"/>
      <c r="Q36" s="1"/>
      <c r="R36" s="1"/>
      <c r="S36" s="1"/>
      <c r="T36" s="1"/>
      <c r="U36" s="1"/>
      <c r="V36" s="1"/>
      <c r="W36" s="1"/>
      <c r="X36" s="1"/>
      <c r="Y36" s="1"/>
      <c r="Z36" s="1"/>
    </row>
    <row r="37" spans="1:26" ht="14.25" customHeight="1" x14ac:dyDescent="0.3">
      <c r="A37" s="25" t="s">
        <v>17</v>
      </c>
      <c r="B37" s="7" t="s">
        <v>89</v>
      </c>
      <c r="C37" s="8">
        <v>20</v>
      </c>
      <c r="D37" s="9">
        <v>13.72</v>
      </c>
      <c r="E37" s="9">
        <f t="shared" ref="E37:E106" si="2">ROUND(C37*D37,2)</f>
        <v>274.39999999999998</v>
      </c>
      <c r="F37" s="29"/>
      <c r="G37" s="26">
        <f t="shared" ref="G37:G106" si="3">IF(F37&gt;D37,F37/0,ROUND(C37*F37,2))</f>
        <v>0</v>
      </c>
      <c r="H37" s="1"/>
      <c r="I37" s="1"/>
      <c r="J37" s="1"/>
      <c r="K37" s="5"/>
      <c r="L37" s="1"/>
      <c r="M37" s="5"/>
      <c r="N37" s="1"/>
      <c r="O37" s="1"/>
      <c r="P37" s="1"/>
      <c r="Q37" s="1"/>
      <c r="R37" s="1"/>
      <c r="S37" s="1"/>
      <c r="T37" s="1"/>
      <c r="U37" s="1"/>
      <c r="V37" s="1"/>
      <c r="W37" s="1"/>
      <c r="X37" s="1"/>
      <c r="Y37" s="1"/>
      <c r="Z37" s="1"/>
    </row>
    <row r="38" spans="1:26" ht="14.25" customHeight="1" x14ac:dyDescent="0.3">
      <c r="A38" s="25" t="s">
        <v>18</v>
      </c>
      <c r="B38" s="7" t="s">
        <v>90</v>
      </c>
      <c r="C38" s="8">
        <v>10</v>
      </c>
      <c r="D38" s="9">
        <v>45.1</v>
      </c>
      <c r="E38" s="9">
        <f t="shared" si="2"/>
        <v>451</v>
      </c>
      <c r="F38" s="29"/>
      <c r="G38" s="26">
        <f t="shared" si="3"/>
        <v>0</v>
      </c>
      <c r="H38" s="1"/>
      <c r="I38" s="1"/>
      <c r="J38" s="1"/>
      <c r="K38" s="5"/>
      <c r="L38" s="1"/>
      <c r="M38" s="5"/>
      <c r="N38" s="1"/>
      <c r="O38" s="1"/>
      <c r="P38" s="1"/>
      <c r="Q38" s="1"/>
      <c r="R38" s="1"/>
      <c r="S38" s="1"/>
      <c r="T38" s="1"/>
      <c r="U38" s="1"/>
      <c r="V38" s="1"/>
      <c r="W38" s="1"/>
      <c r="X38" s="1"/>
      <c r="Y38" s="1"/>
      <c r="Z38" s="1"/>
    </row>
    <row r="39" spans="1:26" ht="14.25" customHeight="1" x14ac:dyDescent="0.3">
      <c r="A39" s="25" t="s">
        <v>19</v>
      </c>
      <c r="B39" s="7" t="s">
        <v>91</v>
      </c>
      <c r="C39" s="8">
        <v>10</v>
      </c>
      <c r="D39" s="9">
        <v>61.24</v>
      </c>
      <c r="E39" s="9">
        <f t="shared" si="2"/>
        <v>612.4</v>
      </c>
      <c r="F39" s="29"/>
      <c r="G39" s="26">
        <f t="shared" si="3"/>
        <v>0</v>
      </c>
      <c r="H39" s="1"/>
      <c r="I39" s="1"/>
      <c r="J39" s="1"/>
      <c r="K39" s="5"/>
      <c r="L39" s="1"/>
      <c r="M39" s="5"/>
      <c r="N39" s="1"/>
      <c r="O39" s="1"/>
      <c r="P39" s="1"/>
      <c r="Q39" s="1"/>
      <c r="R39" s="1"/>
      <c r="S39" s="1"/>
      <c r="T39" s="1"/>
      <c r="U39" s="1"/>
      <c r="V39" s="1"/>
      <c r="W39" s="1"/>
      <c r="X39" s="1"/>
      <c r="Y39" s="1"/>
      <c r="Z39" s="1"/>
    </row>
    <row r="40" spans="1:26" ht="14.25" customHeight="1" x14ac:dyDescent="0.3">
      <c r="A40" s="25" t="s">
        <v>20</v>
      </c>
      <c r="B40" s="7" t="s">
        <v>92</v>
      </c>
      <c r="C40" s="8">
        <v>10</v>
      </c>
      <c r="D40" s="9">
        <v>174.57</v>
      </c>
      <c r="E40" s="9">
        <f t="shared" si="2"/>
        <v>1745.7</v>
      </c>
      <c r="F40" s="29"/>
      <c r="G40" s="26">
        <f t="shared" si="3"/>
        <v>0</v>
      </c>
      <c r="H40" s="1"/>
      <c r="I40" s="1"/>
      <c r="J40" s="1"/>
      <c r="K40" s="5"/>
      <c r="L40" s="1"/>
      <c r="M40" s="5"/>
      <c r="N40" s="1"/>
      <c r="O40" s="1"/>
      <c r="P40" s="1"/>
      <c r="Q40" s="1"/>
      <c r="R40" s="1"/>
      <c r="S40" s="1"/>
      <c r="T40" s="1"/>
      <c r="U40" s="1"/>
      <c r="V40" s="1"/>
      <c r="W40" s="1"/>
      <c r="X40" s="1"/>
      <c r="Y40" s="1"/>
      <c r="Z40" s="1"/>
    </row>
    <row r="41" spans="1:26" ht="14.25" customHeight="1" x14ac:dyDescent="0.3">
      <c r="A41" s="24" t="s">
        <v>21</v>
      </c>
      <c r="B41" s="33" t="s">
        <v>44</v>
      </c>
      <c r="C41" s="34"/>
      <c r="D41" s="6"/>
      <c r="E41" s="6"/>
      <c r="F41" s="6"/>
      <c r="G41" s="32"/>
      <c r="H41" s="1"/>
      <c r="I41" s="1"/>
      <c r="J41" s="1"/>
      <c r="K41" s="5"/>
      <c r="L41" s="1"/>
      <c r="M41" s="5"/>
      <c r="N41" s="1"/>
      <c r="O41" s="1"/>
      <c r="P41" s="1"/>
      <c r="Q41" s="1"/>
      <c r="R41" s="1"/>
      <c r="S41" s="1"/>
      <c r="T41" s="1"/>
      <c r="U41" s="1"/>
      <c r="V41" s="1"/>
      <c r="W41" s="1"/>
      <c r="X41" s="1"/>
      <c r="Y41" s="1"/>
      <c r="Z41" s="1"/>
    </row>
    <row r="42" spans="1:26" ht="14.25" customHeight="1" x14ac:dyDescent="0.3">
      <c r="A42" s="25" t="s">
        <v>22</v>
      </c>
      <c r="B42" s="7" t="s">
        <v>107</v>
      </c>
      <c r="C42" s="8">
        <v>20</v>
      </c>
      <c r="D42" s="9">
        <v>1.0900000000000001</v>
      </c>
      <c r="E42" s="9">
        <f t="shared" si="2"/>
        <v>21.8</v>
      </c>
      <c r="F42" s="29"/>
      <c r="G42" s="26">
        <f t="shared" si="3"/>
        <v>0</v>
      </c>
      <c r="H42" s="1"/>
      <c r="I42" s="1"/>
      <c r="J42" s="1"/>
      <c r="K42" s="5"/>
      <c r="L42" s="1"/>
      <c r="M42" s="5"/>
      <c r="N42" s="1"/>
      <c r="O42" s="1"/>
      <c r="P42" s="1"/>
      <c r="Q42" s="1"/>
      <c r="R42" s="1"/>
      <c r="S42" s="1"/>
      <c r="T42" s="1"/>
      <c r="U42" s="1"/>
      <c r="V42" s="1"/>
      <c r="W42" s="1"/>
      <c r="X42" s="1"/>
      <c r="Y42" s="1"/>
      <c r="Z42" s="1"/>
    </row>
    <row r="43" spans="1:26" ht="14.25" customHeight="1" x14ac:dyDescent="0.3">
      <c r="A43" s="25" t="s">
        <v>23</v>
      </c>
      <c r="B43" s="7" t="s">
        <v>108</v>
      </c>
      <c r="C43" s="8">
        <v>20</v>
      </c>
      <c r="D43" s="9">
        <v>1.88</v>
      </c>
      <c r="E43" s="9">
        <f t="shared" si="2"/>
        <v>37.6</v>
      </c>
      <c r="F43" s="29"/>
      <c r="G43" s="26">
        <f t="shared" si="3"/>
        <v>0</v>
      </c>
      <c r="H43" s="1"/>
      <c r="I43" s="1"/>
      <c r="J43" s="1"/>
      <c r="K43" s="5"/>
      <c r="L43" s="1"/>
      <c r="M43" s="5"/>
      <c r="N43" s="1"/>
      <c r="O43" s="1"/>
      <c r="P43" s="1"/>
      <c r="Q43" s="1"/>
      <c r="R43" s="1"/>
      <c r="S43" s="1"/>
      <c r="T43" s="1"/>
      <c r="U43" s="1"/>
      <c r="V43" s="1"/>
      <c r="W43" s="1"/>
      <c r="X43" s="1"/>
      <c r="Y43" s="1"/>
      <c r="Z43" s="1"/>
    </row>
    <row r="44" spans="1:26" ht="14.25" customHeight="1" x14ac:dyDescent="0.3">
      <c r="A44" s="25" t="s">
        <v>24</v>
      </c>
      <c r="B44" s="7" t="s">
        <v>109</v>
      </c>
      <c r="C44" s="8">
        <v>5</v>
      </c>
      <c r="D44" s="9">
        <v>15.93</v>
      </c>
      <c r="E44" s="9">
        <f t="shared" si="2"/>
        <v>79.650000000000006</v>
      </c>
      <c r="F44" s="29"/>
      <c r="G44" s="26">
        <f t="shared" si="3"/>
        <v>0</v>
      </c>
      <c r="H44" s="1"/>
      <c r="I44" s="1"/>
      <c r="J44" s="1"/>
      <c r="K44" s="5"/>
      <c r="L44" s="1"/>
      <c r="M44" s="5"/>
      <c r="N44" s="1"/>
      <c r="O44" s="1"/>
      <c r="P44" s="1"/>
      <c r="Q44" s="1"/>
      <c r="R44" s="1"/>
      <c r="S44" s="1"/>
      <c r="T44" s="1"/>
      <c r="U44" s="1"/>
      <c r="V44" s="1"/>
      <c r="W44" s="1"/>
      <c r="X44" s="1"/>
      <c r="Y44" s="1"/>
      <c r="Z44" s="1"/>
    </row>
    <row r="45" spans="1:26" ht="14.25" customHeight="1" x14ac:dyDescent="0.3">
      <c r="A45" s="25" t="s">
        <v>25</v>
      </c>
      <c r="B45" s="7" t="s">
        <v>110</v>
      </c>
      <c r="C45" s="8">
        <v>5</v>
      </c>
      <c r="D45" s="9">
        <v>23.34</v>
      </c>
      <c r="E45" s="9">
        <f t="shared" si="2"/>
        <v>116.7</v>
      </c>
      <c r="F45" s="29"/>
      <c r="G45" s="26">
        <f t="shared" si="3"/>
        <v>0</v>
      </c>
      <c r="H45" s="1"/>
      <c r="I45" s="1"/>
      <c r="J45" s="1"/>
      <c r="K45" s="5"/>
      <c r="L45" s="1"/>
      <c r="M45" s="5"/>
      <c r="N45" s="1"/>
      <c r="O45" s="1"/>
      <c r="P45" s="1"/>
      <c r="Q45" s="1"/>
      <c r="R45" s="1"/>
      <c r="S45" s="1"/>
      <c r="T45" s="1"/>
      <c r="U45" s="1"/>
      <c r="V45" s="1"/>
      <c r="W45" s="1"/>
      <c r="X45" s="1"/>
      <c r="Y45" s="1"/>
      <c r="Z45" s="1"/>
    </row>
    <row r="46" spans="1:26" ht="14.25" customHeight="1" x14ac:dyDescent="0.3">
      <c r="A46" s="25" t="s">
        <v>26</v>
      </c>
      <c r="B46" s="7" t="s">
        <v>111</v>
      </c>
      <c r="C46" s="8">
        <v>10</v>
      </c>
      <c r="D46" s="9">
        <v>305.20999999999998</v>
      </c>
      <c r="E46" s="9">
        <f t="shared" si="2"/>
        <v>3052.1</v>
      </c>
      <c r="F46" s="29"/>
      <c r="G46" s="26">
        <f t="shared" si="3"/>
        <v>0</v>
      </c>
      <c r="H46" s="1"/>
      <c r="I46" s="1"/>
      <c r="J46" s="1"/>
      <c r="K46" s="5"/>
      <c r="L46" s="1"/>
      <c r="M46" s="5"/>
      <c r="N46" s="1"/>
      <c r="O46" s="1"/>
      <c r="P46" s="1"/>
      <c r="Q46" s="1"/>
      <c r="R46" s="1"/>
      <c r="S46" s="1"/>
      <c r="T46" s="1"/>
      <c r="U46" s="1"/>
      <c r="V46" s="1"/>
      <c r="W46" s="1"/>
      <c r="X46" s="1"/>
      <c r="Y46" s="1"/>
      <c r="Z46" s="1"/>
    </row>
    <row r="47" spans="1:26" ht="14.25" customHeight="1" x14ac:dyDescent="0.3">
      <c r="A47" s="25">
        <v>3.6</v>
      </c>
      <c r="B47" s="7" t="s">
        <v>112</v>
      </c>
      <c r="C47" s="8">
        <v>20</v>
      </c>
      <c r="D47" s="9">
        <v>64.760000000000005</v>
      </c>
      <c r="E47" s="9">
        <f t="shared" si="2"/>
        <v>1295.2</v>
      </c>
      <c r="F47" s="29"/>
      <c r="G47" s="26">
        <f t="shared" si="3"/>
        <v>0</v>
      </c>
      <c r="H47" s="1"/>
      <c r="I47" s="1"/>
      <c r="J47" s="1"/>
      <c r="K47" s="5"/>
      <c r="L47" s="1"/>
      <c r="M47" s="5"/>
      <c r="N47" s="1"/>
      <c r="O47" s="1"/>
      <c r="P47" s="1"/>
      <c r="Q47" s="1"/>
      <c r="R47" s="1"/>
      <c r="S47" s="1"/>
      <c r="T47" s="1"/>
      <c r="U47" s="1"/>
      <c r="V47" s="1"/>
      <c r="W47" s="1"/>
      <c r="X47" s="1"/>
      <c r="Y47" s="1"/>
      <c r="Z47" s="1"/>
    </row>
    <row r="48" spans="1:26" ht="14.25" customHeight="1" x14ac:dyDescent="0.3">
      <c r="A48" s="25">
        <v>3.7</v>
      </c>
      <c r="B48" s="7" t="s">
        <v>113</v>
      </c>
      <c r="C48" s="8">
        <v>20</v>
      </c>
      <c r="D48" s="9">
        <v>78</v>
      </c>
      <c r="E48" s="9">
        <f t="shared" si="2"/>
        <v>1560</v>
      </c>
      <c r="F48" s="29"/>
      <c r="G48" s="26">
        <f t="shared" si="3"/>
        <v>0</v>
      </c>
      <c r="H48" s="1"/>
      <c r="I48" s="1"/>
      <c r="J48" s="1"/>
      <c r="K48" s="5"/>
      <c r="L48" s="1"/>
      <c r="M48" s="5"/>
      <c r="N48" s="1"/>
      <c r="O48" s="1"/>
      <c r="P48" s="1"/>
      <c r="Q48" s="1"/>
      <c r="R48" s="1"/>
      <c r="S48" s="1"/>
      <c r="T48" s="1"/>
      <c r="U48" s="1"/>
      <c r="V48" s="1"/>
      <c r="W48" s="1"/>
      <c r="X48" s="1"/>
      <c r="Y48" s="1"/>
      <c r="Z48" s="1"/>
    </row>
    <row r="49" spans="1:26" ht="14.25" customHeight="1" x14ac:dyDescent="0.3">
      <c r="A49" s="25" t="s">
        <v>93</v>
      </c>
      <c r="B49" s="7" t="s">
        <v>114</v>
      </c>
      <c r="C49" s="8">
        <v>10</v>
      </c>
      <c r="D49" s="9">
        <v>400.83</v>
      </c>
      <c r="E49" s="9">
        <f t="shared" si="2"/>
        <v>4008.3</v>
      </c>
      <c r="F49" s="29"/>
      <c r="G49" s="26">
        <f t="shared" si="3"/>
        <v>0</v>
      </c>
      <c r="H49" s="1"/>
      <c r="I49" s="1"/>
      <c r="J49" s="1"/>
      <c r="K49" s="5"/>
      <c r="L49" s="1"/>
      <c r="M49" s="5"/>
      <c r="N49" s="1"/>
      <c r="O49" s="1"/>
      <c r="P49" s="1"/>
      <c r="Q49" s="1"/>
      <c r="R49" s="1"/>
      <c r="S49" s="1"/>
      <c r="T49" s="1"/>
      <c r="U49" s="1"/>
      <c r="V49" s="1"/>
      <c r="W49" s="1"/>
      <c r="X49" s="1"/>
      <c r="Y49" s="1"/>
      <c r="Z49" s="1"/>
    </row>
    <row r="50" spans="1:26" ht="14.25" customHeight="1" x14ac:dyDescent="0.3">
      <c r="A50" s="25" t="s">
        <v>94</v>
      </c>
      <c r="B50" s="7" t="s">
        <v>115</v>
      </c>
      <c r="C50" s="8">
        <v>20</v>
      </c>
      <c r="D50" s="9">
        <v>154.41</v>
      </c>
      <c r="E50" s="9">
        <f t="shared" si="2"/>
        <v>3088.2</v>
      </c>
      <c r="F50" s="29"/>
      <c r="G50" s="26">
        <f t="shared" si="3"/>
        <v>0</v>
      </c>
      <c r="H50" s="1"/>
      <c r="I50" s="1"/>
      <c r="J50" s="1"/>
      <c r="K50" s="5"/>
      <c r="L50" s="1"/>
      <c r="M50" s="5"/>
      <c r="N50" s="1"/>
      <c r="O50" s="1"/>
      <c r="P50" s="1"/>
      <c r="Q50" s="1"/>
      <c r="R50" s="1"/>
      <c r="S50" s="1"/>
      <c r="T50" s="1"/>
      <c r="U50" s="1"/>
      <c r="V50" s="1"/>
      <c r="W50" s="1"/>
      <c r="X50" s="1"/>
      <c r="Y50" s="1"/>
      <c r="Z50" s="1"/>
    </row>
    <row r="51" spans="1:26" ht="14.25" customHeight="1" x14ac:dyDescent="0.3">
      <c r="A51" s="25" t="s">
        <v>95</v>
      </c>
      <c r="B51" s="7" t="s">
        <v>116</v>
      </c>
      <c r="C51" s="8">
        <v>5</v>
      </c>
      <c r="D51" s="9">
        <v>1018.37</v>
      </c>
      <c r="E51" s="9">
        <f t="shared" si="2"/>
        <v>5091.8500000000004</v>
      </c>
      <c r="F51" s="29"/>
      <c r="G51" s="26">
        <f t="shared" si="3"/>
        <v>0</v>
      </c>
      <c r="H51" s="1"/>
      <c r="I51" s="1"/>
      <c r="J51" s="1"/>
      <c r="K51" s="5"/>
      <c r="L51" s="1"/>
      <c r="M51" s="5"/>
      <c r="N51" s="1"/>
      <c r="O51" s="1"/>
      <c r="P51" s="1"/>
      <c r="Q51" s="1"/>
      <c r="R51" s="1"/>
      <c r="S51" s="1"/>
      <c r="T51" s="1"/>
      <c r="U51" s="1"/>
      <c r="V51" s="1"/>
      <c r="W51" s="1"/>
      <c r="X51" s="1"/>
      <c r="Y51" s="1"/>
      <c r="Z51" s="1"/>
    </row>
    <row r="52" spans="1:26" ht="14.25" customHeight="1" x14ac:dyDescent="0.3">
      <c r="A52" s="25" t="s">
        <v>96</v>
      </c>
      <c r="B52" s="7" t="s">
        <v>117</v>
      </c>
      <c r="C52" s="8">
        <v>5</v>
      </c>
      <c r="D52" s="9">
        <v>1021.78</v>
      </c>
      <c r="E52" s="9">
        <f t="shared" si="2"/>
        <v>5108.8999999999996</v>
      </c>
      <c r="F52" s="29"/>
      <c r="G52" s="26">
        <f t="shared" si="3"/>
        <v>0</v>
      </c>
      <c r="H52" s="1"/>
      <c r="I52" s="1"/>
      <c r="J52" s="1"/>
      <c r="K52" s="5"/>
      <c r="L52" s="1"/>
      <c r="M52" s="5"/>
      <c r="N52" s="1"/>
      <c r="O52" s="1"/>
      <c r="P52" s="1"/>
      <c r="Q52" s="1"/>
      <c r="R52" s="1"/>
      <c r="S52" s="1"/>
      <c r="T52" s="1"/>
      <c r="U52" s="1"/>
      <c r="V52" s="1"/>
      <c r="W52" s="1"/>
      <c r="X52" s="1"/>
      <c r="Y52" s="1"/>
      <c r="Z52" s="1"/>
    </row>
    <row r="53" spans="1:26" ht="14.25" customHeight="1" x14ac:dyDescent="0.3">
      <c r="A53" s="25" t="s">
        <v>97</v>
      </c>
      <c r="B53" s="7" t="s">
        <v>118</v>
      </c>
      <c r="C53" s="8">
        <v>5</v>
      </c>
      <c r="D53" s="9">
        <v>769.72</v>
      </c>
      <c r="E53" s="9">
        <f t="shared" si="2"/>
        <v>3848.6</v>
      </c>
      <c r="F53" s="29"/>
      <c r="G53" s="26">
        <f t="shared" si="3"/>
        <v>0</v>
      </c>
      <c r="H53" s="1"/>
      <c r="I53" s="1"/>
      <c r="J53" s="1"/>
      <c r="K53" s="5"/>
      <c r="L53" s="1"/>
      <c r="M53" s="5"/>
      <c r="N53" s="1"/>
      <c r="O53" s="1"/>
      <c r="P53" s="1"/>
      <c r="Q53" s="1"/>
      <c r="R53" s="1"/>
      <c r="S53" s="1"/>
      <c r="T53" s="1"/>
      <c r="U53" s="1"/>
      <c r="V53" s="1"/>
      <c r="W53" s="1"/>
      <c r="X53" s="1"/>
      <c r="Y53" s="1"/>
      <c r="Z53" s="1"/>
    </row>
    <row r="54" spans="1:26" ht="14.25" customHeight="1" x14ac:dyDescent="0.3">
      <c r="A54" s="25" t="s">
        <v>98</v>
      </c>
      <c r="B54" s="7" t="s">
        <v>119</v>
      </c>
      <c r="C54" s="8">
        <v>5</v>
      </c>
      <c r="D54" s="9">
        <v>399.58</v>
      </c>
      <c r="E54" s="9">
        <f t="shared" si="2"/>
        <v>1997.9</v>
      </c>
      <c r="F54" s="29"/>
      <c r="G54" s="26">
        <f t="shared" si="3"/>
        <v>0</v>
      </c>
      <c r="H54" s="1"/>
      <c r="I54" s="1"/>
      <c r="J54" s="1"/>
      <c r="K54" s="5"/>
      <c r="L54" s="1"/>
      <c r="M54" s="5"/>
      <c r="N54" s="1"/>
      <c r="O54" s="1"/>
      <c r="P54" s="1"/>
      <c r="Q54" s="1"/>
      <c r="R54" s="1"/>
      <c r="S54" s="1"/>
      <c r="T54" s="1"/>
      <c r="U54" s="1"/>
      <c r="V54" s="1"/>
      <c r="W54" s="1"/>
      <c r="X54" s="1"/>
      <c r="Y54" s="1"/>
      <c r="Z54" s="1"/>
    </row>
    <row r="55" spans="1:26" ht="14.25" customHeight="1" x14ac:dyDescent="0.3">
      <c r="A55" s="25" t="s">
        <v>99</v>
      </c>
      <c r="B55" s="7" t="s">
        <v>120</v>
      </c>
      <c r="C55" s="8">
        <v>5</v>
      </c>
      <c r="D55" s="9">
        <v>343.33</v>
      </c>
      <c r="E55" s="9">
        <f t="shared" si="2"/>
        <v>1716.65</v>
      </c>
      <c r="F55" s="29"/>
      <c r="G55" s="26">
        <f t="shared" si="3"/>
        <v>0</v>
      </c>
      <c r="H55" s="1"/>
      <c r="I55" s="1"/>
      <c r="J55" s="1"/>
      <c r="K55" s="5"/>
      <c r="L55" s="1"/>
      <c r="M55" s="5"/>
      <c r="N55" s="1"/>
      <c r="O55" s="1"/>
      <c r="P55" s="1"/>
      <c r="Q55" s="1"/>
      <c r="R55" s="1"/>
      <c r="S55" s="1"/>
      <c r="T55" s="1"/>
      <c r="U55" s="1"/>
      <c r="V55" s="1"/>
      <c r="W55" s="1"/>
      <c r="X55" s="1"/>
      <c r="Y55" s="1"/>
      <c r="Z55" s="1"/>
    </row>
    <row r="56" spans="1:26" ht="14.25" customHeight="1" x14ac:dyDescent="0.3">
      <c r="A56" s="25" t="s">
        <v>100</v>
      </c>
      <c r="B56" s="7" t="s">
        <v>121</v>
      </c>
      <c r="C56" s="8">
        <v>5</v>
      </c>
      <c r="D56" s="9">
        <v>906.76</v>
      </c>
      <c r="E56" s="9">
        <f t="shared" si="2"/>
        <v>4533.8</v>
      </c>
      <c r="F56" s="29"/>
      <c r="G56" s="26">
        <f t="shared" si="3"/>
        <v>0</v>
      </c>
      <c r="H56" s="1"/>
      <c r="I56" s="1"/>
      <c r="J56" s="1"/>
      <c r="K56" s="5"/>
      <c r="L56" s="1"/>
      <c r="M56" s="5"/>
      <c r="N56" s="1"/>
      <c r="O56" s="1"/>
      <c r="P56" s="1"/>
      <c r="Q56" s="1"/>
      <c r="R56" s="1"/>
      <c r="S56" s="1"/>
      <c r="T56" s="1"/>
      <c r="U56" s="1"/>
      <c r="V56" s="1"/>
      <c r="W56" s="1"/>
      <c r="X56" s="1"/>
      <c r="Y56" s="1"/>
      <c r="Z56" s="1"/>
    </row>
    <row r="57" spans="1:26" ht="14.25" customHeight="1" x14ac:dyDescent="0.3">
      <c r="A57" s="25" t="s">
        <v>101</v>
      </c>
      <c r="B57" s="7" t="s">
        <v>122</v>
      </c>
      <c r="C57" s="8">
        <v>5</v>
      </c>
      <c r="D57" s="9">
        <v>2620.23</v>
      </c>
      <c r="E57" s="9">
        <f t="shared" si="2"/>
        <v>13101.15</v>
      </c>
      <c r="F57" s="29"/>
      <c r="G57" s="26">
        <f t="shared" si="3"/>
        <v>0</v>
      </c>
      <c r="H57" s="1"/>
      <c r="I57" s="1"/>
      <c r="J57" s="1"/>
      <c r="K57" s="5"/>
      <c r="L57" s="1"/>
      <c r="M57" s="5"/>
      <c r="N57" s="1"/>
      <c r="O57" s="1"/>
      <c r="P57" s="1"/>
      <c r="Q57" s="1"/>
      <c r="R57" s="1"/>
      <c r="S57" s="1"/>
      <c r="T57" s="1"/>
      <c r="U57" s="1"/>
      <c r="V57" s="1"/>
      <c r="W57" s="1"/>
      <c r="X57" s="1"/>
      <c r="Y57" s="1"/>
      <c r="Z57" s="1"/>
    </row>
    <row r="58" spans="1:26" ht="14.25" customHeight="1" x14ac:dyDescent="0.3">
      <c r="A58" s="25" t="s">
        <v>102</v>
      </c>
      <c r="B58" s="7" t="s">
        <v>123</v>
      </c>
      <c r="C58" s="8">
        <v>5</v>
      </c>
      <c r="D58" s="9">
        <v>269.67</v>
      </c>
      <c r="E58" s="9">
        <f t="shared" si="2"/>
        <v>1348.35</v>
      </c>
      <c r="F58" s="29"/>
      <c r="G58" s="26">
        <f t="shared" si="3"/>
        <v>0</v>
      </c>
      <c r="H58" s="1"/>
      <c r="I58" s="1"/>
      <c r="J58" s="1"/>
      <c r="K58" s="5"/>
      <c r="L58" s="1"/>
      <c r="M58" s="5"/>
      <c r="N58" s="1"/>
      <c r="O58" s="1"/>
      <c r="P58" s="1"/>
      <c r="Q58" s="1"/>
      <c r="R58" s="1"/>
      <c r="S58" s="1"/>
      <c r="T58" s="1"/>
      <c r="U58" s="1"/>
      <c r="V58" s="1"/>
      <c r="W58" s="1"/>
      <c r="X58" s="1"/>
      <c r="Y58" s="1"/>
      <c r="Z58" s="1"/>
    </row>
    <row r="59" spans="1:26" ht="14.25" customHeight="1" x14ac:dyDescent="0.3">
      <c r="A59" s="25" t="s">
        <v>103</v>
      </c>
      <c r="B59" s="7" t="s">
        <v>124</v>
      </c>
      <c r="C59" s="8">
        <v>50</v>
      </c>
      <c r="D59" s="9">
        <v>205.1</v>
      </c>
      <c r="E59" s="9">
        <f t="shared" si="2"/>
        <v>10255</v>
      </c>
      <c r="F59" s="29"/>
      <c r="G59" s="26">
        <f t="shared" si="3"/>
        <v>0</v>
      </c>
      <c r="H59" s="1"/>
      <c r="I59" s="1"/>
      <c r="J59" s="1"/>
      <c r="K59" s="5"/>
      <c r="L59" s="1"/>
      <c r="M59" s="5"/>
      <c r="N59" s="1"/>
      <c r="O59" s="1"/>
      <c r="P59" s="1"/>
      <c r="Q59" s="1"/>
      <c r="R59" s="1"/>
      <c r="S59" s="1"/>
      <c r="T59" s="1"/>
      <c r="U59" s="1"/>
      <c r="V59" s="1"/>
      <c r="W59" s="1"/>
      <c r="X59" s="1"/>
      <c r="Y59" s="1"/>
      <c r="Z59" s="1"/>
    </row>
    <row r="60" spans="1:26" ht="14.25" customHeight="1" x14ac:dyDescent="0.3">
      <c r="A60" s="25" t="s">
        <v>104</v>
      </c>
      <c r="B60" s="7" t="s">
        <v>125</v>
      </c>
      <c r="C60" s="8">
        <v>50</v>
      </c>
      <c r="D60" s="9">
        <v>768.88</v>
      </c>
      <c r="E60" s="9">
        <f t="shared" si="2"/>
        <v>38444</v>
      </c>
      <c r="F60" s="29"/>
      <c r="G60" s="26">
        <f t="shared" si="3"/>
        <v>0</v>
      </c>
      <c r="H60" s="1"/>
      <c r="I60" s="1"/>
      <c r="J60" s="1"/>
      <c r="K60" s="5"/>
      <c r="L60" s="1"/>
      <c r="M60" s="5"/>
      <c r="N60" s="1"/>
      <c r="O60" s="1"/>
      <c r="P60" s="1"/>
      <c r="Q60" s="1"/>
      <c r="R60" s="1"/>
      <c r="S60" s="1"/>
      <c r="T60" s="1"/>
      <c r="U60" s="1"/>
      <c r="V60" s="1"/>
      <c r="W60" s="1"/>
      <c r="X60" s="1"/>
      <c r="Y60" s="1"/>
      <c r="Z60" s="1"/>
    </row>
    <row r="61" spans="1:26" ht="14.25" customHeight="1" x14ac:dyDescent="0.3">
      <c r="A61" s="25" t="s">
        <v>105</v>
      </c>
      <c r="B61" s="7" t="s">
        <v>126</v>
      </c>
      <c r="C61" s="8">
        <v>5</v>
      </c>
      <c r="D61" s="9">
        <v>49.11</v>
      </c>
      <c r="E61" s="9">
        <f t="shared" si="2"/>
        <v>245.55</v>
      </c>
      <c r="F61" s="29"/>
      <c r="G61" s="26">
        <f t="shared" si="3"/>
        <v>0</v>
      </c>
      <c r="H61" s="1"/>
      <c r="I61" s="1"/>
      <c r="J61" s="1"/>
      <c r="K61" s="5"/>
      <c r="L61" s="1"/>
      <c r="M61" s="5"/>
      <c r="N61" s="1"/>
      <c r="O61" s="1"/>
      <c r="P61" s="1"/>
      <c r="Q61" s="1"/>
      <c r="R61" s="1"/>
      <c r="S61" s="1"/>
      <c r="T61" s="1"/>
      <c r="U61" s="1"/>
      <c r="V61" s="1"/>
      <c r="W61" s="1"/>
      <c r="X61" s="1"/>
      <c r="Y61" s="1"/>
      <c r="Z61" s="1"/>
    </row>
    <row r="62" spans="1:26" ht="14.25" customHeight="1" x14ac:dyDescent="0.3">
      <c r="A62" s="25" t="s">
        <v>106</v>
      </c>
      <c r="B62" s="7" t="s">
        <v>127</v>
      </c>
      <c r="C62" s="8">
        <v>5</v>
      </c>
      <c r="D62" s="9">
        <v>112.5</v>
      </c>
      <c r="E62" s="9">
        <f t="shared" si="2"/>
        <v>562.5</v>
      </c>
      <c r="F62" s="29"/>
      <c r="G62" s="26">
        <f t="shared" si="3"/>
        <v>0</v>
      </c>
      <c r="H62" s="1"/>
      <c r="I62" s="1"/>
      <c r="J62" s="1"/>
      <c r="K62" s="5"/>
      <c r="L62" s="1"/>
      <c r="M62" s="5"/>
      <c r="N62" s="1"/>
      <c r="O62" s="1"/>
      <c r="P62" s="1"/>
      <c r="Q62" s="1"/>
      <c r="R62" s="1"/>
      <c r="S62" s="1"/>
      <c r="T62" s="1"/>
      <c r="U62" s="1"/>
      <c r="V62" s="1"/>
      <c r="W62" s="1"/>
      <c r="X62" s="1"/>
      <c r="Y62" s="1"/>
      <c r="Z62" s="1"/>
    </row>
    <row r="63" spans="1:26" ht="14.25" customHeight="1" x14ac:dyDescent="0.3">
      <c r="A63" s="24" t="s">
        <v>27</v>
      </c>
      <c r="B63" s="33" t="s">
        <v>45</v>
      </c>
      <c r="C63" s="34"/>
      <c r="D63" s="6"/>
      <c r="E63" s="6"/>
      <c r="F63" s="6"/>
      <c r="G63" s="32"/>
      <c r="H63" s="1"/>
      <c r="I63" s="1"/>
      <c r="J63" s="1"/>
      <c r="K63" s="5"/>
      <c r="L63" s="1"/>
      <c r="M63" s="5"/>
      <c r="N63" s="1"/>
      <c r="O63" s="1"/>
      <c r="P63" s="1"/>
      <c r="Q63" s="1"/>
      <c r="R63" s="1"/>
      <c r="S63" s="1"/>
      <c r="T63" s="1"/>
      <c r="U63" s="1"/>
      <c r="V63" s="1"/>
      <c r="W63" s="1"/>
      <c r="X63" s="1"/>
      <c r="Y63" s="1"/>
      <c r="Z63" s="1"/>
    </row>
    <row r="64" spans="1:26" ht="14.25" customHeight="1" x14ac:dyDescent="0.3">
      <c r="A64" s="25" t="s">
        <v>28</v>
      </c>
      <c r="B64" s="7" t="s">
        <v>128</v>
      </c>
      <c r="C64" s="8">
        <v>20</v>
      </c>
      <c r="D64" s="9">
        <v>522.05999999999995</v>
      </c>
      <c r="E64" s="9">
        <f t="shared" si="2"/>
        <v>10441.200000000001</v>
      </c>
      <c r="F64" s="29"/>
      <c r="G64" s="26">
        <f t="shared" si="3"/>
        <v>0</v>
      </c>
      <c r="H64" s="1"/>
      <c r="I64" s="1"/>
      <c r="J64" s="1"/>
      <c r="K64" s="5"/>
      <c r="L64" s="1"/>
      <c r="M64" s="5"/>
      <c r="N64" s="1"/>
      <c r="O64" s="1"/>
      <c r="P64" s="1"/>
      <c r="Q64" s="1"/>
      <c r="R64" s="1"/>
      <c r="S64" s="1"/>
      <c r="T64" s="1"/>
      <c r="U64" s="1"/>
      <c r="V64" s="1"/>
      <c r="W64" s="1"/>
      <c r="X64" s="1"/>
      <c r="Y64" s="1"/>
      <c r="Z64" s="1"/>
    </row>
    <row r="65" spans="1:26" ht="14.25" customHeight="1" x14ac:dyDescent="0.3">
      <c r="A65" s="25" t="s">
        <v>29</v>
      </c>
      <c r="B65" s="7" t="s">
        <v>129</v>
      </c>
      <c r="C65" s="8">
        <v>20</v>
      </c>
      <c r="D65" s="9">
        <v>437.19</v>
      </c>
      <c r="E65" s="9">
        <f t="shared" si="2"/>
        <v>8743.7999999999993</v>
      </c>
      <c r="F65" s="29"/>
      <c r="G65" s="26">
        <f t="shared" si="3"/>
        <v>0</v>
      </c>
      <c r="H65" s="1"/>
      <c r="I65" s="1"/>
      <c r="J65" s="1"/>
      <c r="K65" s="5"/>
      <c r="L65" s="1"/>
      <c r="M65" s="5"/>
      <c r="N65" s="1"/>
      <c r="O65" s="1"/>
      <c r="P65" s="1"/>
      <c r="Q65" s="1"/>
      <c r="R65" s="1"/>
      <c r="S65" s="1"/>
      <c r="T65" s="1"/>
      <c r="U65" s="1"/>
      <c r="V65" s="1"/>
      <c r="W65" s="1"/>
      <c r="X65" s="1"/>
      <c r="Y65" s="1"/>
      <c r="Z65" s="1"/>
    </row>
    <row r="66" spans="1:26" ht="14.25" customHeight="1" x14ac:dyDescent="0.3">
      <c r="A66" s="25" t="s">
        <v>30</v>
      </c>
      <c r="B66" s="7" t="s">
        <v>130</v>
      </c>
      <c r="C66" s="8">
        <v>20</v>
      </c>
      <c r="D66" s="9">
        <v>352.35</v>
      </c>
      <c r="E66" s="9">
        <f t="shared" si="2"/>
        <v>7047</v>
      </c>
      <c r="F66" s="29"/>
      <c r="G66" s="26">
        <f t="shared" si="3"/>
        <v>0</v>
      </c>
      <c r="H66" s="1"/>
      <c r="I66" s="1"/>
      <c r="J66" s="1"/>
      <c r="K66" s="5"/>
      <c r="L66" s="1"/>
      <c r="M66" s="5"/>
      <c r="N66" s="1"/>
      <c r="O66" s="1"/>
      <c r="P66" s="1"/>
      <c r="Q66" s="1"/>
      <c r="R66" s="1"/>
      <c r="S66" s="1"/>
      <c r="T66" s="1"/>
      <c r="U66" s="1"/>
      <c r="V66" s="1"/>
      <c r="W66" s="1"/>
      <c r="X66" s="1"/>
      <c r="Y66" s="1"/>
      <c r="Z66" s="1"/>
    </row>
    <row r="67" spans="1:26" ht="14.25" customHeight="1" x14ac:dyDescent="0.3">
      <c r="A67" s="25" t="s">
        <v>31</v>
      </c>
      <c r="B67" s="7" t="s">
        <v>131</v>
      </c>
      <c r="C67" s="8">
        <v>20</v>
      </c>
      <c r="D67" s="9">
        <v>267.48</v>
      </c>
      <c r="E67" s="9">
        <f t="shared" si="2"/>
        <v>5349.6</v>
      </c>
      <c r="F67" s="29"/>
      <c r="G67" s="26">
        <f t="shared" si="3"/>
        <v>0</v>
      </c>
      <c r="H67" s="1"/>
      <c r="I67" s="1"/>
      <c r="J67" s="1"/>
      <c r="K67" s="5"/>
      <c r="L67" s="1"/>
      <c r="M67" s="5"/>
      <c r="N67" s="1"/>
      <c r="O67" s="1"/>
      <c r="P67" s="1"/>
      <c r="Q67" s="1"/>
      <c r="R67" s="1"/>
      <c r="S67" s="1"/>
      <c r="T67" s="1"/>
      <c r="U67" s="1"/>
      <c r="V67" s="1"/>
      <c r="W67" s="1"/>
      <c r="X67" s="1"/>
      <c r="Y67" s="1"/>
      <c r="Z67" s="1"/>
    </row>
    <row r="68" spans="1:26" ht="14.25" customHeight="1" x14ac:dyDescent="0.3">
      <c r="A68" s="25" t="s">
        <v>32</v>
      </c>
      <c r="B68" s="7" t="s">
        <v>132</v>
      </c>
      <c r="C68" s="8">
        <v>20</v>
      </c>
      <c r="D68" s="9">
        <v>203.81</v>
      </c>
      <c r="E68" s="9">
        <f t="shared" si="2"/>
        <v>4076.2</v>
      </c>
      <c r="F68" s="29"/>
      <c r="G68" s="26">
        <f t="shared" si="3"/>
        <v>0</v>
      </c>
      <c r="H68" s="1"/>
      <c r="I68" s="1"/>
      <c r="J68" s="1"/>
      <c r="K68" s="5"/>
      <c r="L68" s="1"/>
      <c r="M68" s="5"/>
      <c r="N68" s="1"/>
      <c r="O68" s="1"/>
      <c r="P68" s="1"/>
      <c r="Q68" s="1"/>
      <c r="R68" s="1"/>
      <c r="S68" s="1"/>
      <c r="T68" s="1"/>
      <c r="U68" s="1"/>
      <c r="V68" s="1"/>
      <c r="W68" s="1"/>
      <c r="X68" s="1"/>
      <c r="Y68" s="1"/>
      <c r="Z68" s="1"/>
    </row>
    <row r="69" spans="1:26" ht="14.25" customHeight="1" x14ac:dyDescent="0.3">
      <c r="A69" s="25" t="s">
        <v>33</v>
      </c>
      <c r="B69" s="7" t="s">
        <v>133</v>
      </c>
      <c r="C69" s="8">
        <v>20</v>
      </c>
      <c r="D69" s="9">
        <v>150.76</v>
      </c>
      <c r="E69" s="9">
        <f t="shared" si="2"/>
        <v>3015.2</v>
      </c>
      <c r="F69" s="29"/>
      <c r="G69" s="26">
        <f t="shared" si="3"/>
        <v>0</v>
      </c>
      <c r="H69" s="1"/>
      <c r="I69" s="1"/>
      <c r="J69" s="1"/>
      <c r="K69" s="5"/>
      <c r="L69" s="1"/>
      <c r="M69" s="5"/>
      <c r="N69" s="1"/>
      <c r="O69" s="1"/>
      <c r="P69" s="1"/>
      <c r="Q69" s="1"/>
      <c r="R69" s="1"/>
      <c r="S69" s="1"/>
      <c r="T69" s="1"/>
      <c r="U69" s="1"/>
      <c r="V69" s="1"/>
      <c r="W69" s="1"/>
      <c r="X69" s="1"/>
      <c r="Y69" s="1"/>
      <c r="Z69" s="1"/>
    </row>
    <row r="70" spans="1:26" ht="14.25" customHeight="1" x14ac:dyDescent="0.3">
      <c r="A70" s="25" t="s">
        <v>34</v>
      </c>
      <c r="B70" s="7" t="s">
        <v>134</v>
      </c>
      <c r="C70" s="8">
        <v>20</v>
      </c>
      <c r="D70" s="9">
        <v>118.95</v>
      </c>
      <c r="E70" s="9">
        <f t="shared" si="2"/>
        <v>2379</v>
      </c>
      <c r="F70" s="29"/>
      <c r="G70" s="26">
        <f t="shared" si="3"/>
        <v>0</v>
      </c>
      <c r="H70" s="1"/>
      <c r="I70" s="1"/>
      <c r="J70" s="1"/>
      <c r="K70" s="5"/>
      <c r="L70" s="1"/>
      <c r="M70" s="5"/>
      <c r="N70" s="1"/>
      <c r="O70" s="1"/>
      <c r="P70" s="1"/>
      <c r="Q70" s="1"/>
      <c r="R70" s="1"/>
      <c r="S70" s="1"/>
      <c r="T70" s="1"/>
      <c r="U70" s="1"/>
      <c r="V70" s="1"/>
      <c r="W70" s="1"/>
      <c r="X70" s="1"/>
      <c r="Y70" s="1"/>
      <c r="Z70" s="1"/>
    </row>
    <row r="71" spans="1:26" ht="14.25" customHeight="1" x14ac:dyDescent="0.3">
      <c r="A71" s="25" t="s">
        <v>35</v>
      </c>
      <c r="B71" s="7" t="s">
        <v>135</v>
      </c>
      <c r="C71" s="8">
        <v>5</v>
      </c>
      <c r="D71" s="9">
        <v>2292.12</v>
      </c>
      <c r="E71" s="9">
        <f t="shared" si="2"/>
        <v>11460.6</v>
      </c>
      <c r="F71" s="29"/>
      <c r="G71" s="26">
        <f t="shared" si="3"/>
        <v>0</v>
      </c>
      <c r="H71" s="1"/>
      <c r="I71" s="1"/>
      <c r="J71" s="1"/>
      <c r="K71" s="5"/>
      <c r="L71" s="1"/>
      <c r="M71" s="5"/>
      <c r="N71" s="1"/>
      <c r="O71" s="1"/>
      <c r="P71" s="1"/>
      <c r="Q71" s="1"/>
      <c r="R71" s="1"/>
      <c r="S71" s="1"/>
      <c r="T71" s="1"/>
      <c r="U71" s="1"/>
      <c r="V71" s="1"/>
      <c r="W71" s="1"/>
      <c r="X71" s="1"/>
      <c r="Y71" s="1"/>
      <c r="Z71" s="1"/>
    </row>
    <row r="72" spans="1:26" ht="14.25" customHeight="1" x14ac:dyDescent="0.3">
      <c r="A72" s="25" t="s">
        <v>36</v>
      </c>
      <c r="B72" s="7" t="s">
        <v>136</v>
      </c>
      <c r="C72" s="8">
        <v>5</v>
      </c>
      <c r="D72" s="9">
        <v>2292.12</v>
      </c>
      <c r="E72" s="9">
        <f t="shared" si="2"/>
        <v>11460.6</v>
      </c>
      <c r="F72" s="29"/>
      <c r="G72" s="26">
        <f t="shared" si="3"/>
        <v>0</v>
      </c>
      <c r="H72" s="1"/>
      <c r="I72" s="1"/>
      <c r="J72" s="1"/>
      <c r="K72" s="5"/>
      <c r="L72" s="1"/>
      <c r="M72" s="5"/>
      <c r="N72" s="1"/>
      <c r="O72" s="1"/>
      <c r="P72" s="1"/>
      <c r="Q72" s="1"/>
      <c r="R72" s="1"/>
      <c r="S72" s="1"/>
      <c r="T72" s="1"/>
      <c r="U72" s="1"/>
      <c r="V72" s="1"/>
      <c r="W72" s="1"/>
      <c r="X72" s="1"/>
      <c r="Y72" s="1"/>
      <c r="Z72" s="1"/>
    </row>
    <row r="73" spans="1:26" ht="14.25" customHeight="1" x14ac:dyDescent="0.3">
      <c r="A73" s="25" t="s">
        <v>37</v>
      </c>
      <c r="B73" s="7" t="s">
        <v>137</v>
      </c>
      <c r="C73" s="8">
        <v>5</v>
      </c>
      <c r="D73" s="9">
        <v>2292.12</v>
      </c>
      <c r="E73" s="9">
        <f t="shared" si="2"/>
        <v>11460.6</v>
      </c>
      <c r="F73" s="29"/>
      <c r="G73" s="26">
        <f t="shared" si="3"/>
        <v>0</v>
      </c>
      <c r="H73" s="1"/>
      <c r="I73" s="1"/>
      <c r="J73" s="1"/>
      <c r="K73" s="5"/>
      <c r="L73" s="1"/>
      <c r="M73" s="5"/>
      <c r="N73" s="1"/>
      <c r="O73" s="1"/>
      <c r="P73" s="1"/>
      <c r="Q73" s="1"/>
      <c r="R73" s="1"/>
      <c r="S73" s="1"/>
      <c r="T73" s="1"/>
      <c r="U73" s="1"/>
      <c r="V73" s="1"/>
      <c r="W73" s="1"/>
      <c r="X73" s="1"/>
      <c r="Y73" s="1"/>
      <c r="Z73" s="1"/>
    </row>
    <row r="74" spans="1:26" ht="14.25" customHeight="1" x14ac:dyDescent="0.3">
      <c r="A74" s="25" t="s">
        <v>38</v>
      </c>
      <c r="B74" s="7" t="s">
        <v>138</v>
      </c>
      <c r="C74" s="8">
        <v>5</v>
      </c>
      <c r="D74" s="9">
        <v>2801.51</v>
      </c>
      <c r="E74" s="9">
        <f t="shared" si="2"/>
        <v>14007.55</v>
      </c>
      <c r="F74" s="29"/>
      <c r="G74" s="26">
        <f t="shared" si="3"/>
        <v>0</v>
      </c>
      <c r="H74" s="1"/>
      <c r="I74" s="1"/>
      <c r="J74" s="1"/>
      <c r="K74" s="5"/>
      <c r="L74" s="1"/>
      <c r="M74" s="5"/>
      <c r="N74" s="1"/>
      <c r="O74" s="1"/>
      <c r="P74" s="1"/>
      <c r="Q74" s="1"/>
      <c r="R74" s="1"/>
      <c r="S74" s="1"/>
      <c r="T74" s="1"/>
      <c r="U74" s="1"/>
      <c r="V74" s="1"/>
      <c r="W74" s="1"/>
      <c r="X74" s="1"/>
      <c r="Y74" s="1"/>
      <c r="Z74" s="1"/>
    </row>
    <row r="75" spans="1:26" ht="14.25" customHeight="1" x14ac:dyDescent="0.3">
      <c r="A75" s="25" t="s">
        <v>39</v>
      </c>
      <c r="B75" s="7" t="s">
        <v>139</v>
      </c>
      <c r="C75" s="8">
        <v>10</v>
      </c>
      <c r="D75" s="9">
        <v>1018.47</v>
      </c>
      <c r="E75" s="9">
        <f t="shared" si="2"/>
        <v>10184.700000000001</v>
      </c>
      <c r="F75" s="29"/>
      <c r="G75" s="26">
        <f t="shared" si="3"/>
        <v>0</v>
      </c>
      <c r="H75" s="1"/>
      <c r="I75" s="1"/>
      <c r="J75" s="1"/>
      <c r="K75" s="5"/>
      <c r="L75" s="1"/>
      <c r="M75" s="5"/>
      <c r="N75" s="1"/>
      <c r="O75" s="1"/>
      <c r="P75" s="1"/>
      <c r="Q75" s="1"/>
      <c r="R75" s="1"/>
      <c r="S75" s="1"/>
      <c r="T75" s="1"/>
      <c r="U75" s="1"/>
      <c r="V75" s="1"/>
      <c r="W75" s="1"/>
      <c r="X75" s="1"/>
      <c r="Y75" s="1"/>
      <c r="Z75" s="1"/>
    </row>
    <row r="76" spans="1:26" ht="14.25" customHeight="1" x14ac:dyDescent="0.3">
      <c r="A76" s="25" t="s">
        <v>40</v>
      </c>
      <c r="B76" s="7" t="s">
        <v>140</v>
      </c>
      <c r="C76" s="8">
        <v>5</v>
      </c>
      <c r="D76" s="9">
        <v>29.8</v>
      </c>
      <c r="E76" s="9">
        <f t="shared" si="2"/>
        <v>149</v>
      </c>
      <c r="F76" s="29"/>
      <c r="G76" s="26">
        <f t="shared" si="3"/>
        <v>0</v>
      </c>
      <c r="H76" s="1"/>
      <c r="I76" s="1"/>
      <c r="J76" s="1"/>
      <c r="K76" s="5"/>
      <c r="L76" s="1"/>
      <c r="M76" s="5"/>
      <c r="N76" s="1"/>
      <c r="O76" s="1"/>
      <c r="P76" s="1"/>
      <c r="Q76" s="1"/>
      <c r="R76" s="1"/>
      <c r="S76" s="1"/>
      <c r="T76" s="1"/>
      <c r="U76" s="1"/>
      <c r="V76" s="1"/>
      <c r="W76" s="1"/>
      <c r="X76" s="1"/>
      <c r="Y76" s="1"/>
      <c r="Z76" s="1"/>
    </row>
    <row r="77" spans="1:26" ht="14.25" customHeight="1" x14ac:dyDescent="0.3">
      <c r="A77" s="24">
        <v>5</v>
      </c>
      <c r="B77" s="33" t="s">
        <v>46</v>
      </c>
      <c r="C77" s="34"/>
      <c r="D77" s="6"/>
      <c r="E77" s="6"/>
      <c r="F77" s="6"/>
      <c r="G77" s="32"/>
      <c r="H77" s="1"/>
      <c r="I77" s="1"/>
      <c r="J77" s="1"/>
      <c r="K77" s="5"/>
      <c r="L77" s="1"/>
      <c r="M77" s="5"/>
      <c r="N77" s="1"/>
      <c r="O77" s="1"/>
      <c r="P77" s="1"/>
      <c r="Q77" s="1"/>
      <c r="R77" s="1"/>
      <c r="S77" s="1"/>
      <c r="T77" s="1"/>
      <c r="U77" s="1"/>
      <c r="V77" s="1"/>
      <c r="W77" s="1"/>
      <c r="X77" s="1"/>
      <c r="Y77" s="1"/>
      <c r="Z77" s="1"/>
    </row>
    <row r="78" spans="1:26" ht="14.25" customHeight="1" x14ac:dyDescent="0.3">
      <c r="A78" s="25" t="s">
        <v>145</v>
      </c>
      <c r="B78" s="7" t="s">
        <v>141</v>
      </c>
      <c r="C78" s="8">
        <v>50</v>
      </c>
      <c r="D78" s="9">
        <v>71.02</v>
      </c>
      <c r="E78" s="9">
        <f t="shared" si="2"/>
        <v>3551</v>
      </c>
      <c r="F78" s="29"/>
      <c r="G78" s="26">
        <f t="shared" si="3"/>
        <v>0</v>
      </c>
      <c r="H78" s="1"/>
      <c r="I78" s="1"/>
      <c r="J78" s="1"/>
      <c r="K78" s="5"/>
      <c r="L78" s="1"/>
      <c r="M78" s="5"/>
      <c r="N78" s="1"/>
      <c r="O78" s="1"/>
      <c r="P78" s="1"/>
      <c r="Q78" s="1"/>
      <c r="R78" s="1"/>
      <c r="S78" s="1"/>
      <c r="T78" s="1"/>
      <c r="U78" s="1"/>
      <c r="V78" s="1"/>
      <c r="W78" s="1"/>
      <c r="X78" s="1"/>
      <c r="Y78" s="1"/>
      <c r="Z78" s="1"/>
    </row>
    <row r="79" spans="1:26" ht="14.25" customHeight="1" x14ac:dyDescent="0.3">
      <c r="A79" s="25" t="s">
        <v>146</v>
      </c>
      <c r="B79" s="7" t="s">
        <v>142</v>
      </c>
      <c r="C79" s="8">
        <v>50</v>
      </c>
      <c r="D79" s="9">
        <v>48.44</v>
      </c>
      <c r="E79" s="9">
        <f t="shared" si="2"/>
        <v>2422</v>
      </c>
      <c r="F79" s="29"/>
      <c r="G79" s="26">
        <f t="shared" si="3"/>
        <v>0</v>
      </c>
      <c r="H79" s="1"/>
      <c r="I79" s="1"/>
      <c r="J79" s="1"/>
      <c r="K79" s="5"/>
      <c r="L79" s="1"/>
      <c r="M79" s="5"/>
      <c r="N79" s="1"/>
      <c r="O79" s="1"/>
      <c r="P79" s="1"/>
      <c r="Q79" s="1"/>
      <c r="R79" s="1"/>
      <c r="S79" s="1"/>
      <c r="T79" s="1"/>
      <c r="U79" s="1"/>
      <c r="V79" s="1"/>
      <c r="W79" s="1"/>
      <c r="X79" s="1"/>
      <c r="Y79" s="1"/>
      <c r="Z79" s="1"/>
    </row>
    <row r="80" spans="1:26" ht="14.25" customHeight="1" x14ac:dyDescent="0.3">
      <c r="A80" s="25" t="s">
        <v>147</v>
      </c>
      <c r="B80" s="7" t="s">
        <v>143</v>
      </c>
      <c r="C80" s="8">
        <v>50</v>
      </c>
      <c r="D80" s="9">
        <v>32.24</v>
      </c>
      <c r="E80" s="9">
        <f t="shared" si="2"/>
        <v>1612</v>
      </c>
      <c r="F80" s="29"/>
      <c r="G80" s="26">
        <f t="shared" si="3"/>
        <v>0</v>
      </c>
      <c r="H80" s="1"/>
      <c r="I80" s="1"/>
      <c r="J80" s="1"/>
      <c r="K80" s="5"/>
      <c r="L80" s="1"/>
      <c r="M80" s="5"/>
      <c r="N80" s="1"/>
      <c r="O80" s="1"/>
      <c r="P80" s="1"/>
      <c r="Q80" s="1"/>
      <c r="R80" s="1"/>
      <c r="S80" s="1"/>
      <c r="T80" s="1"/>
      <c r="U80" s="1"/>
      <c r="V80" s="1"/>
      <c r="W80" s="1"/>
      <c r="X80" s="1"/>
      <c r="Y80" s="1"/>
      <c r="Z80" s="1"/>
    </row>
    <row r="81" spans="1:26" ht="14.25" customHeight="1" x14ac:dyDescent="0.3">
      <c r="A81" s="25" t="s">
        <v>148</v>
      </c>
      <c r="B81" s="7" t="s">
        <v>144</v>
      </c>
      <c r="C81" s="8">
        <v>50</v>
      </c>
      <c r="D81" s="9">
        <v>22.35</v>
      </c>
      <c r="E81" s="9">
        <f t="shared" si="2"/>
        <v>1117.5</v>
      </c>
      <c r="F81" s="29"/>
      <c r="G81" s="26">
        <f t="shared" si="3"/>
        <v>0</v>
      </c>
      <c r="H81" s="1"/>
      <c r="I81" s="1"/>
      <c r="J81" s="1"/>
      <c r="K81" s="5"/>
      <c r="L81" s="1"/>
      <c r="M81" s="5"/>
      <c r="N81" s="1"/>
      <c r="O81" s="1"/>
      <c r="P81" s="1"/>
      <c r="Q81" s="1"/>
      <c r="R81" s="1"/>
      <c r="S81" s="1"/>
      <c r="T81" s="1"/>
      <c r="U81" s="1"/>
      <c r="V81" s="1"/>
      <c r="W81" s="1"/>
      <c r="X81" s="1"/>
      <c r="Y81" s="1"/>
      <c r="Z81" s="1"/>
    </row>
    <row r="82" spans="1:26" ht="14.25" customHeight="1" x14ac:dyDescent="0.3">
      <c r="A82" s="24">
        <v>6</v>
      </c>
      <c r="B82" s="33" t="s">
        <v>47</v>
      </c>
      <c r="C82" s="6"/>
      <c r="D82" s="6"/>
      <c r="E82" s="6"/>
      <c r="F82" s="6"/>
      <c r="G82" s="32"/>
      <c r="H82" s="1"/>
      <c r="I82" s="1"/>
      <c r="J82" s="1"/>
      <c r="K82" s="5"/>
      <c r="L82" s="1"/>
      <c r="M82" s="5"/>
      <c r="N82" s="1"/>
      <c r="O82" s="1"/>
      <c r="P82" s="1"/>
      <c r="Q82" s="1"/>
      <c r="R82" s="1"/>
      <c r="S82" s="1"/>
      <c r="T82" s="1"/>
      <c r="U82" s="1"/>
      <c r="V82" s="1"/>
      <c r="W82" s="1"/>
      <c r="X82" s="1"/>
      <c r="Y82" s="1"/>
      <c r="Z82" s="1"/>
    </row>
    <row r="83" spans="1:26" ht="14.25" customHeight="1" x14ac:dyDescent="0.3">
      <c r="A83" s="25" t="s">
        <v>161</v>
      </c>
      <c r="B83" s="7" t="s">
        <v>149</v>
      </c>
      <c r="C83" s="8">
        <v>50</v>
      </c>
      <c r="D83" s="9">
        <v>41.52</v>
      </c>
      <c r="E83" s="9">
        <f t="shared" si="2"/>
        <v>2076</v>
      </c>
      <c r="F83" s="29"/>
      <c r="G83" s="26">
        <f t="shared" si="3"/>
        <v>0</v>
      </c>
      <c r="H83" s="1"/>
      <c r="I83" s="1"/>
      <c r="J83" s="1"/>
      <c r="K83" s="5"/>
      <c r="L83" s="1"/>
      <c r="M83" s="5"/>
      <c r="N83" s="1"/>
      <c r="O83" s="1"/>
      <c r="P83" s="1"/>
      <c r="Q83" s="1"/>
      <c r="R83" s="1"/>
      <c r="S83" s="1"/>
      <c r="T83" s="1"/>
      <c r="U83" s="1"/>
      <c r="V83" s="1"/>
      <c r="W83" s="1"/>
      <c r="X83" s="1"/>
      <c r="Y83" s="1"/>
      <c r="Z83" s="1"/>
    </row>
    <row r="84" spans="1:26" ht="14.25" customHeight="1" x14ac:dyDescent="0.3">
      <c r="A84" s="25" t="s">
        <v>162</v>
      </c>
      <c r="B84" s="7" t="s">
        <v>150</v>
      </c>
      <c r="C84" s="8">
        <v>50</v>
      </c>
      <c r="D84" s="9">
        <v>37.53</v>
      </c>
      <c r="E84" s="9">
        <f t="shared" si="2"/>
        <v>1876.5</v>
      </c>
      <c r="F84" s="29"/>
      <c r="G84" s="26">
        <f t="shared" si="3"/>
        <v>0</v>
      </c>
      <c r="H84" s="1"/>
      <c r="I84" s="1"/>
      <c r="J84" s="1"/>
      <c r="K84" s="5"/>
      <c r="L84" s="1"/>
      <c r="M84" s="5"/>
      <c r="N84" s="1"/>
      <c r="O84" s="1"/>
      <c r="P84" s="1"/>
      <c r="Q84" s="1"/>
      <c r="R84" s="1"/>
      <c r="S84" s="1"/>
      <c r="T84" s="1"/>
      <c r="U84" s="1"/>
      <c r="V84" s="1"/>
      <c r="W84" s="1"/>
      <c r="X84" s="1"/>
      <c r="Y84" s="1"/>
      <c r="Z84" s="1"/>
    </row>
    <row r="85" spans="1:26" ht="14.25" customHeight="1" x14ac:dyDescent="0.3">
      <c r="A85" s="25" t="s">
        <v>163</v>
      </c>
      <c r="B85" s="7" t="s">
        <v>151</v>
      </c>
      <c r="C85" s="8">
        <v>50</v>
      </c>
      <c r="D85" s="9">
        <v>46.62</v>
      </c>
      <c r="E85" s="9">
        <f t="shared" si="2"/>
        <v>2331</v>
      </c>
      <c r="F85" s="29"/>
      <c r="G85" s="26">
        <f t="shared" si="3"/>
        <v>0</v>
      </c>
      <c r="H85" s="1"/>
      <c r="I85" s="1"/>
      <c r="J85" s="1"/>
      <c r="K85" s="5"/>
      <c r="L85" s="1"/>
      <c r="M85" s="5"/>
      <c r="N85" s="1"/>
      <c r="O85" s="1"/>
      <c r="P85" s="1"/>
      <c r="Q85" s="1"/>
      <c r="R85" s="1"/>
      <c r="S85" s="1"/>
      <c r="T85" s="1"/>
      <c r="U85" s="1"/>
      <c r="V85" s="1"/>
      <c r="W85" s="1"/>
      <c r="X85" s="1"/>
      <c r="Y85" s="1"/>
      <c r="Z85" s="1"/>
    </row>
    <row r="86" spans="1:26" ht="14.25" customHeight="1" x14ac:dyDescent="0.3">
      <c r="A86" s="25" t="s">
        <v>164</v>
      </c>
      <c r="B86" s="7" t="s">
        <v>152</v>
      </c>
      <c r="C86" s="8">
        <v>50</v>
      </c>
      <c r="D86" s="9">
        <v>148.38999999999999</v>
      </c>
      <c r="E86" s="9">
        <f t="shared" si="2"/>
        <v>7419.5</v>
      </c>
      <c r="F86" s="29"/>
      <c r="G86" s="26">
        <f t="shared" si="3"/>
        <v>0</v>
      </c>
      <c r="H86" s="1"/>
      <c r="I86" s="1"/>
      <c r="J86" s="1"/>
      <c r="K86" s="5"/>
      <c r="L86" s="1"/>
      <c r="M86" s="5"/>
      <c r="N86" s="1"/>
      <c r="O86" s="1"/>
      <c r="P86" s="1"/>
      <c r="Q86" s="1"/>
      <c r="R86" s="1"/>
      <c r="S86" s="1"/>
      <c r="T86" s="1"/>
      <c r="U86" s="1"/>
      <c r="V86" s="1"/>
      <c r="W86" s="1"/>
      <c r="X86" s="1"/>
      <c r="Y86" s="1"/>
      <c r="Z86" s="1"/>
    </row>
    <row r="87" spans="1:26" ht="14.25" customHeight="1" x14ac:dyDescent="0.3">
      <c r="A87" s="25" t="s">
        <v>165</v>
      </c>
      <c r="B87" s="7" t="s">
        <v>153</v>
      </c>
      <c r="C87" s="8">
        <v>50</v>
      </c>
      <c r="D87" s="9">
        <v>162.51</v>
      </c>
      <c r="E87" s="9">
        <f t="shared" si="2"/>
        <v>8125.5</v>
      </c>
      <c r="F87" s="29"/>
      <c r="G87" s="26">
        <f t="shared" si="3"/>
        <v>0</v>
      </c>
      <c r="H87" s="1"/>
      <c r="I87" s="1"/>
      <c r="J87" s="1"/>
      <c r="K87" s="5"/>
      <c r="L87" s="1"/>
      <c r="M87" s="5"/>
      <c r="N87" s="1"/>
      <c r="O87" s="1"/>
      <c r="P87" s="1"/>
      <c r="Q87" s="1"/>
      <c r="R87" s="1"/>
      <c r="S87" s="1"/>
      <c r="T87" s="1"/>
      <c r="U87" s="1"/>
      <c r="V87" s="1"/>
      <c r="W87" s="1"/>
      <c r="X87" s="1"/>
      <c r="Y87" s="1"/>
      <c r="Z87" s="1"/>
    </row>
    <row r="88" spans="1:26" ht="14.25" customHeight="1" x14ac:dyDescent="0.3">
      <c r="A88" s="25" t="s">
        <v>166</v>
      </c>
      <c r="B88" s="7" t="s">
        <v>154</v>
      </c>
      <c r="C88" s="8">
        <v>50</v>
      </c>
      <c r="D88" s="9">
        <v>178.02</v>
      </c>
      <c r="E88" s="9">
        <f t="shared" si="2"/>
        <v>8901</v>
      </c>
      <c r="F88" s="29"/>
      <c r="G88" s="26">
        <f t="shared" si="3"/>
        <v>0</v>
      </c>
      <c r="H88" s="1"/>
      <c r="I88" s="1"/>
      <c r="J88" s="1"/>
      <c r="K88" s="5"/>
      <c r="L88" s="1"/>
      <c r="M88" s="5"/>
      <c r="N88" s="1"/>
      <c r="O88" s="1"/>
      <c r="P88" s="1"/>
      <c r="Q88" s="1"/>
      <c r="R88" s="1"/>
      <c r="S88" s="1"/>
      <c r="T88" s="1"/>
      <c r="U88" s="1"/>
      <c r="V88" s="1"/>
      <c r="W88" s="1"/>
      <c r="X88" s="1"/>
      <c r="Y88" s="1"/>
      <c r="Z88" s="1"/>
    </row>
    <row r="89" spans="1:26" ht="14.25" customHeight="1" x14ac:dyDescent="0.3">
      <c r="A89" s="25" t="s">
        <v>167</v>
      </c>
      <c r="B89" s="7" t="s">
        <v>155</v>
      </c>
      <c r="C89" s="8">
        <v>5</v>
      </c>
      <c r="D89" s="9">
        <v>249.55</v>
      </c>
      <c r="E89" s="9">
        <f t="shared" si="2"/>
        <v>1247.75</v>
      </c>
      <c r="F89" s="29"/>
      <c r="G89" s="26">
        <f t="shared" si="3"/>
        <v>0</v>
      </c>
      <c r="H89" s="1"/>
      <c r="I89" s="1"/>
      <c r="J89" s="1"/>
      <c r="K89" s="5"/>
      <c r="L89" s="1"/>
      <c r="M89" s="5"/>
      <c r="N89" s="1"/>
      <c r="O89" s="1"/>
      <c r="P89" s="1"/>
      <c r="Q89" s="1"/>
      <c r="R89" s="1"/>
      <c r="S89" s="1"/>
      <c r="T89" s="1"/>
      <c r="U89" s="1"/>
      <c r="V89" s="1"/>
      <c r="W89" s="1"/>
      <c r="X89" s="1"/>
      <c r="Y89" s="1"/>
      <c r="Z89" s="1"/>
    </row>
    <row r="90" spans="1:26" ht="14.25" customHeight="1" x14ac:dyDescent="0.3">
      <c r="A90" s="25" t="s">
        <v>168</v>
      </c>
      <c r="B90" s="7" t="s">
        <v>156</v>
      </c>
      <c r="C90" s="8">
        <v>5</v>
      </c>
      <c r="D90" s="9">
        <v>288.77</v>
      </c>
      <c r="E90" s="9">
        <f t="shared" si="2"/>
        <v>1443.85</v>
      </c>
      <c r="F90" s="29"/>
      <c r="G90" s="26">
        <f t="shared" si="3"/>
        <v>0</v>
      </c>
      <c r="H90" s="1"/>
      <c r="I90" s="1"/>
      <c r="J90" s="1"/>
      <c r="K90" s="5"/>
      <c r="L90" s="1"/>
      <c r="M90" s="5"/>
      <c r="N90" s="1"/>
      <c r="O90" s="1"/>
      <c r="P90" s="1"/>
      <c r="Q90" s="1"/>
      <c r="R90" s="1"/>
      <c r="S90" s="1"/>
      <c r="T90" s="1"/>
      <c r="U90" s="1"/>
      <c r="V90" s="1"/>
      <c r="W90" s="1"/>
      <c r="X90" s="1"/>
      <c r="Y90" s="1"/>
      <c r="Z90" s="1"/>
    </row>
    <row r="91" spans="1:26" ht="14.25" customHeight="1" x14ac:dyDescent="0.3">
      <c r="A91" s="25" t="s">
        <v>169</v>
      </c>
      <c r="B91" s="7" t="s">
        <v>157</v>
      </c>
      <c r="C91" s="8">
        <v>5</v>
      </c>
      <c r="D91" s="9">
        <v>921.36</v>
      </c>
      <c r="E91" s="9">
        <f t="shared" si="2"/>
        <v>4606.8</v>
      </c>
      <c r="F91" s="29"/>
      <c r="G91" s="26">
        <f t="shared" si="3"/>
        <v>0</v>
      </c>
      <c r="H91" s="1"/>
      <c r="I91" s="1"/>
      <c r="J91" s="1"/>
      <c r="K91" s="5"/>
      <c r="L91" s="1"/>
      <c r="M91" s="5"/>
      <c r="N91" s="1"/>
      <c r="O91" s="1"/>
      <c r="P91" s="1"/>
      <c r="Q91" s="1"/>
      <c r="R91" s="1"/>
      <c r="S91" s="1"/>
      <c r="T91" s="1"/>
      <c r="U91" s="1"/>
      <c r="V91" s="1"/>
      <c r="W91" s="1"/>
      <c r="X91" s="1"/>
      <c r="Y91" s="1"/>
      <c r="Z91" s="1"/>
    </row>
    <row r="92" spans="1:26" ht="14.25" customHeight="1" x14ac:dyDescent="0.3">
      <c r="A92" s="25" t="s">
        <v>170</v>
      </c>
      <c r="B92" s="7" t="s">
        <v>158</v>
      </c>
      <c r="C92" s="8">
        <v>5</v>
      </c>
      <c r="D92" s="9">
        <v>233.47</v>
      </c>
      <c r="E92" s="9">
        <f t="shared" si="2"/>
        <v>1167.3499999999999</v>
      </c>
      <c r="F92" s="29"/>
      <c r="G92" s="26">
        <f t="shared" si="3"/>
        <v>0</v>
      </c>
      <c r="H92" s="1"/>
      <c r="I92" s="1"/>
      <c r="J92" s="1"/>
      <c r="K92" s="5"/>
      <c r="L92" s="1"/>
      <c r="M92" s="5"/>
      <c r="N92" s="1"/>
      <c r="O92" s="1"/>
      <c r="P92" s="1"/>
      <c r="Q92" s="1"/>
      <c r="R92" s="1"/>
      <c r="S92" s="1"/>
      <c r="T92" s="1"/>
      <c r="U92" s="1"/>
      <c r="V92" s="1"/>
      <c r="W92" s="1"/>
      <c r="X92" s="1"/>
      <c r="Y92" s="1"/>
      <c r="Z92" s="1"/>
    </row>
    <row r="93" spans="1:26" ht="14.25" customHeight="1" x14ac:dyDescent="0.3">
      <c r="A93" s="25" t="s">
        <v>171</v>
      </c>
      <c r="B93" s="7" t="s">
        <v>159</v>
      </c>
      <c r="C93" s="8">
        <v>50</v>
      </c>
      <c r="D93" s="9">
        <v>31.37</v>
      </c>
      <c r="E93" s="9">
        <f t="shared" si="2"/>
        <v>1568.5</v>
      </c>
      <c r="F93" s="29"/>
      <c r="G93" s="26">
        <f t="shared" si="3"/>
        <v>0</v>
      </c>
      <c r="H93" s="1"/>
      <c r="I93" s="1"/>
      <c r="J93" s="1"/>
      <c r="K93" s="5"/>
      <c r="L93" s="1"/>
      <c r="M93" s="5"/>
      <c r="N93" s="1"/>
      <c r="O93" s="1"/>
      <c r="P93" s="1"/>
      <c r="Q93" s="1"/>
      <c r="R93" s="1"/>
      <c r="S93" s="1"/>
      <c r="T93" s="1"/>
      <c r="U93" s="1"/>
      <c r="V93" s="1"/>
      <c r="W93" s="1"/>
      <c r="X93" s="1"/>
      <c r="Y93" s="1"/>
      <c r="Z93" s="1"/>
    </row>
    <row r="94" spans="1:26" ht="14.25" customHeight="1" x14ac:dyDescent="0.3">
      <c r="A94" s="25" t="s">
        <v>172</v>
      </c>
      <c r="B94" s="7" t="s">
        <v>160</v>
      </c>
      <c r="C94" s="8">
        <v>50</v>
      </c>
      <c r="D94" s="9">
        <v>35.57</v>
      </c>
      <c r="E94" s="9">
        <f t="shared" si="2"/>
        <v>1778.5</v>
      </c>
      <c r="F94" s="29"/>
      <c r="G94" s="26">
        <f t="shared" si="3"/>
        <v>0</v>
      </c>
      <c r="H94" s="1"/>
      <c r="I94" s="1"/>
      <c r="J94" s="1"/>
      <c r="K94" s="5"/>
      <c r="L94" s="1"/>
      <c r="M94" s="5"/>
      <c r="N94" s="1"/>
      <c r="O94" s="1"/>
      <c r="P94" s="1"/>
      <c r="Q94" s="1"/>
      <c r="R94" s="1"/>
      <c r="S94" s="1"/>
      <c r="T94" s="1"/>
      <c r="U94" s="1"/>
      <c r="V94" s="1"/>
      <c r="W94" s="1"/>
      <c r="X94" s="1"/>
      <c r="Y94" s="1"/>
      <c r="Z94" s="1"/>
    </row>
    <row r="95" spans="1:26" ht="14.25" customHeight="1" x14ac:dyDescent="0.3">
      <c r="A95" s="24">
        <v>7</v>
      </c>
      <c r="B95" s="33" t="s">
        <v>48</v>
      </c>
      <c r="C95" s="6"/>
      <c r="D95" s="6"/>
      <c r="E95" s="6"/>
      <c r="F95" s="6"/>
      <c r="G95" s="32"/>
      <c r="H95" s="1"/>
      <c r="I95" s="1"/>
      <c r="J95" s="1"/>
      <c r="K95" s="5"/>
      <c r="L95" s="1"/>
      <c r="M95" s="5"/>
      <c r="N95" s="1"/>
      <c r="O95" s="1"/>
      <c r="P95" s="1"/>
      <c r="Q95" s="1"/>
      <c r="R95" s="1"/>
      <c r="S95" s="1"/>
      <c r="T95" s="1"/>
      <c r="U95" s="1"/>
      <c r="V95" s="1"/>
      <c r="W95" s="1"/>
      <c r="X95" s="1"/>
      <c r="Y95" s="1"/>
      <c r="Z95" s="1"/>
    </row>
    <row r="96" spans="1:26" ht="14.25" customHeight="1" x14ac:dyDescent="0.3">
      <c r="A96" s="25" t="s">
        <v>179</v>
      </c>
      <c r="B96" s="7" t="s">
        <v>173</v>
      </c>
      <c r="C96" s="8">
        <v>1</v>
      </c>
      <c r="D96" s="9">
        <v>495.08</v>
      </c>
      <c r="E96" s="9">
        <f t="shared" si="2"/>
        <v>495.08</v>
      </c>
      <c r="F96" s="29"/>
      <c r="G96" s="26">
        <f t="shared" si="3"/>
        <v>0</v>
      </c>
      <c r="H96" s="1"/>
      <c r="I96" s="1"/>
      <c r="J96" s="1"/>
      <c r="K96" s="5"/>
      <c r="L96" s="1"/>
      <c r="M96" s="5"/>
      <c r="N96" s="1"/>
      <c r="O96" s="1"/>
      <c r="P96" s="1"/>
      <c r="Q96" s="1"/>
      <c r="R96" s="1"/>
      <c r="S96" s="1"/>
      <c r="T96" s="1"/>
      <c r="U96" s="1"/>
      <c r="V96" s="1"/>
      <c r="W96" s="1"/>
      <c r="X96" s="1"/>
      <c r="Y96" s="1"/>
      <c r="Z96" s="1"/>
    </row>
    <row r="97" spans="1:26" ht="14.25" customHeight="1" x14ac:dyDescent="0.3">
      <c r="A97" s="25" t="s">
        <v>180</v>
      </c>
      <c r="B97" s="7" t="s">
        <v>174</v>
      </c>
      <c r="C97" s="8">
        <v>20</v>
      </c>
      <c r="D97" s="9">
        <v>1232.33</v>
      </c>
      <c r="E97" s="9">
        <f t="shared" si="2"/>
        <v>24646.6</v>
      </c>
      <c r="F97" s="29"/>
      <c r="G97" s="26">
        <f t="shared" si="3"/>
        <v>0</v>
      </c>
      <c r="H97" s="1"/>
      <c r="I97" s="1"/>
      <c r="J97" s="1"/>
      <c r="K97" s="5"/>
      <c r="L97" s="1"/>
      <c r="M97" s="5"/>
      <c r="N97" s="1"/>
      <c r="O97" s="1"/>
      <c r="P97" s="1"/>
      <c r="Q97" s="1"/>
      <c r="R97" s="1"/>
      <c r="S97" s="1"/>
      <c r="T97" s="1"/>
      <c r="U97" s="1"/>
      <c r="V97" s="1"/>
      <c r="W97" s="1"/>
      <c r="X97" s="1"/>
      <c r="Y97" s="1"/>
      <c r="Z97" s="1"/>
    </row>
    <row r="98" spans="1:26" ht="14.25" customHeight="1" x14ac:dyDescent="0.3">
      <c r="A98" s="25" t="s">
        <v>181</v>
      </c>
      <c r="B98" s="7" t="s">
        <v>175</v>
      </c>
      <c r="C98" s="8">
        <v>2</v>
      </c>
      <c r="D98" s="9">
        <v>160.08000000000001</v>
      </c>
      <c r="E98" s="9">
        <f t="shared" si="2"/>
        <v>320.16000000000003</v>
      </c>
      <c r="F98" s="29"/>
      <c r="G98" s="26">
        <f t="shared" si="3"/>
        <v>0</v>
      </c>
      <c r="H98" s="1"/>
      <c r="I98" s="1"/>
      <c r="J98" s="1"/>
      <c r="K98" s="5"/>
      <c r="L98" s="1"/>
      <c r="M98" s="5"/>
      <c r="N98" s="1"/>
      <c r="O98" s="1"/>
      <c r="P98" s="1"/>
      <c r="Q98" s="1"/>
      <c r="R98" s="1"/>
      <c r="S98" s="1"/>
      <c r="T98" s="1"/>
      <c r="U98" s="1"/>
      <c r="V98" s="1"/>
      <c r="W98" s="1"/>
      <c r="X98" s="1"/>
      <c r="Y98" s="1"/>
      <c r="Z98" s="1"/>
    </row>
    <row r="99" spans="1:26" ht="14.25" customHeight="1" x14ac:dyDescent="0.3">
      <c r="A99" s="25" t="s">
        <v>182</v>
      </c>
      <c r="B99" s="7" t="s">
        <v>176</v>
      </c>
      <c r="C99" s="8">
        <v>50</v>
      </c>
      <c r="D99" s="9">
        <v>1281.07</v>
      </c>
      <c r="E99" s="9">
        <f t="shared" si="2"/>
        <v>64053.5</v>
      </c>
      <c r="F99" s="29"/>
      <c r="G99" s="26">
        <f t="shared" si="3"/>
        <v>0</v>
      </c>
      <c r="H99" s="1"/>
      <c r="I99" s="1"/>
      <c r="J99" s="1"/>
      <c r="K99" s="5"/>
      <c r="L99" s="1"/>
      <c r="M99" s="5"/>
      <c r="N99" s="1"/>
      <c r="O99" s="1"/>
      <c r="P99" s="1"/>
      <c r="Q99" s="1"/>
      <c r="R99" s="1"/>
      <c r="S99" s="1"/>
      <c r="T99" s="1"/>
      <c r="U99" s="1"/>
      <c r="V99" s="1"/>
      <c r="W99" s="1"/>
      <c r="X99" s="1"/>
      <c r="Y99" s="1"/>
      <c r="Z99" s="1"/>
    </row>
    <row r="100" spans="1:26" ht="14.25" customHeight="1" x14ac:dyDescent="0.3">
      <c r="A100" s="25" t="s">
        <v>183</v>
      </c>
      <c r="B100" s="7" t="s">
        <v>177</v>
      </c>
      <c r="C100" s="8">
        <v>20</v>
      </c>
      <c r="D100" s="9">
        <v>67.14</v>
      </c>
      <c r="E100" s="9">
        <f t="shared" si="2"/>
        <v>1342.8</v>
      </c>
      <c r="F100" s="29"/>
      <c r="G100" s="26">
        <f t="shared" si="3"/>
        <v>0</v>
      </c>
      <c r="H100" s="1"/>
      <c r="I100" s="1"/>
      <c r="J100" s="1"/>
      <c r="K100" s="5"/>
      <c r="L100" s="1"/>
      <c r="M100" s="5"/>
      <c r="N100" s="1"/>
      <c r="O100" s="1"/>
      <c r="P100" s="1"/>
      <c r="Q100" s="1"/>
      <c r="R100" s="1"/>
      <c r="S100" s="1"/>
      <c r="T100" s="1"/>
      <c r="U100" s="1"/>
      <c r="V100" s="1"/>
      <c r="W100" s="1"/>
      <c r="X100" s="1"/>
      <c r="Y100" s="1"/>
      <c r="Z100" s="1"/>
    </row>
    <row r="101" spans="1:26" ht="14.25" customHeight="1" x14ac:dyDescent="0.3">
      <c r="A101" s="25" t="s">
        <v>184</v>
      </c>
      <c r="B101" s="7" t="s">
        <v>178</v>
      </c>
      <c r="C101" s="8">
        <v>10</v>
      </c>
      <c r="D101" s="9">
        <v>14.09</v>
      </c>
      <c r="E101" s="9">
        <f t="shared" si="2"/>
        <v>140.9</v>
      </c>
      <c r="F101" s="29"/>
      <c r="G101" s="26">
        <f t="shared" si="3"/>
        <v>0</v>
      </c>
      <c r="H101" s="1"/>
      <c r="I101" s="1"/>
      <c r="J101" s="1"/>
      <c r="K101" s="5"/>
      <c r="L101" s="1"/>
      <c r="M101" s="5"/>
      <c r="N101" s="1"/>
      <c r="O101" s="1"/>
      <c r="P101" s="1"/>
      <c r="Q101" s="1"/>
      <c r="R101" s="1"/>
      <c r="S101" s="1"/>
      <c r="T101" s="1"/>
      <c r="U101" s="1"/>
      <c r="V101" s="1"/>
      <c r="W101" s="1"/>
      <c r="X101" s="1"/>
      <c r="Y101" s="1"/>
      <c r="Z101" s="1"/>
    </row>
    <row r="102" spans="1:26" ht="14.25" customHeight="1" x14ac:dyDescent="0.3">
      <c r="A102" s="24">
        <v>8</v>
      </c>
      <c r="B102" s="33" t="s">
        <v>49</v>
      </c>
      <c r="C102" s="6"/>
      <c r="D102" s="6"/>
      <c r="E102" s="6"/>
      <c r="F102" s="6"/>
      <c r="G102" s="32"/>
      <c r="H102" s="1"/>
      <c r="I102" s="1"/>
      <c r="J102" s="1"/>
      <c r="K102" s="5"/>
      <c r="L102" s="1"/>
      <c r="M102" s="5"/>
      <c r="N102" s="1"/>
      <c r="O102" s="1"/>
      <c r="P102" s="1"/>
      <c r="Q102" s="1"/>
      <c r="R102" s="1"/>
      <c r="S102" s="1"/>
      <c r="T102" s="1"/>
      <c r="U102" s="1"/>
      <c r="V102" s="1"/>
      <c r="W102" s="1"/>
      <c r="X102" s="1"/>
      <c r="Y102" s="1"/>
      <c r="Z102" s="1"/>
    </row>
    <row r="103" spans="1:26" ht="14.25" customHeight="1" x14ac:dyDescent="0.3">
      <c r="A103" s="25" t="s">
        <v>191</v>
      </c>
      <c r="B103" s="7" t="s">
        <v>185</v>
      </c>
      <c r="C103" s="8">
        <v>8</v>
      </c>
      <c r="D103" s="9">
        <v>81.8</v>
      </c>
      <c r="E103" s="9">
        <f t="shared" si="2"/>
        <v>654.4</v>
      </c>
      <c r="F103" s="29"/>
      <c r="G103" s="26">
        <f t="shared" si="3"/>
        <v>0</v>
      </c>
      <c r="H103" s="1"/>
      <c r="I103" s="1"/>
      <c r="J103" s="1"/>
      <c r="K103" s="5"/>
      <c r="L103" s="1"/>
      <c r="M103" s="5"/>
      <c r="N103" s="1"/>
      <c r="O103" s="1"/>
      <c r="P103" s="1"/>
      <c r="Q103" s="1"/>
      <c r="R103" s="1"/>
      <c r="S103" s="1"/>
      <c r="T103" s="1"/>
      <c r="U103" s="1"/>
      <c r="V103" s="1"/>
      <c r="W103" s="1"/>
      <c r="X103" s="1"/>
      <c r="Y103" s="1"/>
      <c r="Z103" s="1"/>
    </row>
    <row r="104" spans="1:26" ht="14.25" customHeight="1" x14ac:dyDescent="0.3">
      <c r="A104" s="25" t="s">
        <v>192</v>
      </c>
      <c r="B104" s="7" t="s">
        <v>186</v>
      </c>
      <c r="C104" s="8">
        <v>8</v>
      </c>
      <c r="D104" s="9">
        <v>163.58000000000001</v>
      </c>
      <c r="E104" s="9">
        <f t="shared" si="2"/>
        <v>1308.6400000000001</v>
      </c>
      <c r="F104" s="29"/>
      <c r="G104" s="26">
        <f t="shared" si="3"/>
        <v>0</v>
      </c>
      <c r="H104" s="1"/>
      <c r="I104" s="1"/>
      <c r="J104" s="1"/>
      <c r="K104" s="5"/>
      <c r="L104" s="1"/>
      <c r="M104" s="5"/>
      <c r="N104" s="1"/>
      <c r="O104" s="1"/>
      <c r="P104" s="1"/>
      <c r="Q104" s="1"/>
      <c r="R104" s="1"/>
      <c r="S104" s="1"/>
      <c r="T104" s="1"/>
      <c r="U104" s="1"/>
      <c r="V104" s="1"/>
      <c r="W104" s="1"/>
      <c r="X104" s="1"/>
      <c r="Y104" s="1"/>
      <c r="Z104" s="1"/>
    </row>
    <row r="105" spans="1:26" ht="14.25" customHeight="1" x14ac:dyDescent="0.3">
      <c r="A105" s="24">
        <v>9</v>
      </c>
      <c r="B105" s="33" t="s">
        <v>190</v>
      </c>
      <c r="C105" s="6"/>
      <c r="D105" s="6"/>
      <c r="E105" s="6"/>
      <c r="F105" s="6"/>
      <c r="G105" s="32"/>
      <c r="H105" s="1"/>
      <c r="I105" s="1"/>
      <c r="J105" s="1"/>
      <c r="K105" s="5"/>
      <c r="L105" s="1"/>
      <c r="M105" s="5"/>
      <c r="N105" s="1"/>
      <c r="O105" s="1"/>
      <c r="P105" s="1"/>
      <c r="Q105" s="1"/>
      <c r="R105" s="1"/>
      <c r="S105" s="1"/>
      <c r="T105" s="1"/>
      <c r="U105" s="1"/>
      <c r="V105" s="1"/>
      <c r="W105" s="1"/>
      <c r="X105" s="1"/>
      <c r="Y105" s="1"/>
      <c r="Z105" s="1"/>
    </row>
    <row r="106" spans="1:26" ht="14.25" customHeight="1" x14ac:dyDescent="0.3">
      <c r="A106" s="25" t="s">
        <v>201</v>
      </c>
      <c r="B106" s="7" t="s">
        <v>193</v>
      </c>
      <c r="C106" s="8">
        <v>1</v>
      </c>
      <c r="D106" s="9">
        <v>40000</v>
      </c>
      <c r="E106" s="9">
        <f t="shared" si="2"/>
        <v>40000</v>
      </c>
      <c r="F106" s="9">
        <v>40000</v>
      </c>
      <c r="G106" s="26">
        <f t="shared" si="3"/>
        <v>40000</v>
      </c>
      <c r="H106" s="1"/>
      <c r="I106" s="1"/>
      <c r="J106" s="1"/>
      <c r="K106" s="5"/>
      <c r="L106" s="1"/>
      <c r="M106" s="5"/>
      <c r="N106" s="1"/>
      <c r="O106" s="1"/>
      <c r="P106" s="1"/>
      <c r="Q106" s="1"/>
      <c r="R106" s="1"/>
      <c r="S106" s="1"/>
      <c r="T106" s="1"/>
      <c r="U106" s="1"/>
      <c r="V106" s="1"/>
      <c r="W106" s="1"/>
      <c r="X106" s="1"/>
      <c r="Y106" s="1"/>
      <c r="Z106" s="1"/>
    </row>
    <row r="107" spans="1:26" ht="19.5" customHeight="1" x14ac:dyDescent="0.3">
      <c r="A107" s="14"/>
      <c r="B107" s="14"/>
      <c r="C107" s="14"/>
      <c r="D107" s="15"/>
      <c r="E107" s="10">
        <f>SUM(E15:E106)</f>
        <v>398931.32000000007</v>
      </c>
      <c r="F107" s="16"/>
      <c r="G107" s="11">
        <f>IF(SUM(G14:G106)=40000,0,SUM(G14:G106))</f>
        <v>0</v>
      </c>
      <c r="H107" s="1"/>
      <c r="I107" s="1"/>
      <c r="J107" s="1"/>
      <c r="K107" s="12"/>
      <c r="L107" s="1"/>
      <c r="M107" s="1"/>
      <c r="N107" s="1"/>
      <c r="O107" s="1"/>
      <c r="P107" s="1"/>
      <c r="Q107" s="1"/>
      <c r="R107" s="1"/>
      <c r="S107" s="1"/>
      <c r="T107" s="1"/>
      <c r="U107" s="1"/>
      <c r="V107" s="1"/>
      <c r="W107" s="1"/>
      <c r="X107" s="1"/>
      <c r="Y107" s="1"/>
      <c r="Z107" s="1"/>
    </row>
    <row r="108" spans="1:26" ht="14.25" customHeight="1" thickBot="1" x14ac:dyDescent="0.35">
      <c r="A108" s="13"/>
      <c r="B108" s="13"/>
      <c r="C108" s="13"/>
      <c r="D108" s="13"/>
      <c r="E108" s="13"/>
      <c r="F108" s="13"/>
      <c r="G108" s="13"/>
      <c r="H108" s="1"/>
      <c r="I108" s="1"/>
      <c r="J108" s="1"/>
      <c r="K108" s="1"/>
      <c r="L108" s="1"/>
      <c r="M108" s="1"/>
      <c r="N108" s="1"/>
      <c r="O108" s="1"/>
      <c r="P108" s="1"/>
      <c r="Q108" s="1"/>
      <c r="R108" s="1"/>
      <c r="S108" s="1"/>
      <c r="T108" s="1"/>
      <c r="U108" s="1"/>
      <c r="V108" s="1"/>
      <c r="W108" s="1"/>
      <c r="X108" s="1"/>
      <c r="Y108" s="1"/>
      <c r="Z108" s="1"/>
    </row>
    <row r="109" spans="1:26" ht="14.25" customHeight="1" thickBot="1" x14ac:dyDescent="0.35">
      <c r="A109" s="48" t="s">
        <v>11</v>
      </c>
      <c r="B109" s="49"/>
      <c r="C109" s="49"/>
      <c r="D109" s="49"/>
      <c r="E109" s="46"/>
      <c r="F109" s="50">
        <f>IF(G107&lt;=398931.32,G107,"ERROR: Límite superado")</f>
        <v>0</v>
      </c>
      <c r="G109" s="51"/>
      <c r="H109" s="1"/>
      <c r="I109" s="1"/>
      <c r="J109" s="1"/>
      <c r="K109" s="1"/>
      <c r="L109" s="1"/>
      <c r="M109" s="1"/>
      <c r="N109" s="1"/>
      <c r="O109" s="1"/>
      <c r="P109" s="1"/>
      <c r="Q109" s="1"/>
      <c r="R109" s="1"/>
      <c r="S109" s="1"/>
      <c r="T109" s="1"/>
      <c r="U109" s="1"/>
      <c r="V109" s="1"/>
      <c r="W109" s="1"/>
      <c r="X109" s="1"/>
      <c r="Y109" s="1"/>
      <c r="Z109" s="1"/>
    </row>
    <row r="110" spans="1:26" ht="36" customHeight="1" x14ac:dyDescent="0.3">
      <c r="A110" s="44" t="s">
        <v>187</v>
      </c>
      <c r="B110" s="44"/>
      <c r="C110" s="44"/>
      <c r="D110" s="44"/>
      <c r="E110" s="44"/>
      <c r="F110" s="44"/>
      <c r="G110" s="30"/>
      <c r="H110" s="1"/>
      <c r="I110" s="1"/>
      <c r="J110" s="1"/>
      <c r="K110" s="1"/>
      <c r="L110" s="1"/>
      <c r="M110" s="1"/>
      <c r="N110" s="1"/>
      <c r="O110" s="1"/>
      <c r="P110" s="1"/>
      <c r="Q110" s="1"/>
      <c r="R110" s="1"/>
      <c r="S110" s="1"/>
      <c r="T110" s="1"/>
      <c r="U110" s="1"/>
      <c r="V110" s="1"/>
      <c r="W110" s="1"/>
      <c r="X110" s="1"/>
      <c r="Y110" s="1"/>
      <c r="Z110" s="1"/>
    </row>
    <row r="111" spans="1:26" s="72" customFormat="1" ht="45" customHeight="1" x14ac:dyDescent="0.3">
      <c r="A111" s="70"/>
      <c r="B111" s="70"/>
      <c r="C111" s="70"/>
      <c r="D111" s="70"/>
      <c r="E111" s="70"/>
      <c r="F111" s="70"/>
      <c r="G111" s="71"/>
      <c r="I111" s="73"/>
      <c r="J111" s="73"/>
      <c r="K111" s="73"/>
      <c r="L111" s="73"/>
      <c r="M111" s="73"/>
      <c r="N111" s="73"/>
      <c r="O111" s="73"/>
      <c r="P111" s="73"/>
      <c r="Q111" s="73"/>
      <c r="R111" s="73"/>
      <c r="S111" s="73"/>
      <c r="T111" s="73"/>
      <c r="U111" s="73"/>
      <c r="V111" s="73"/>
      <c r="W111" s="73"/>
    </row>
    <row r="112" spans="1:26" s="72" customFormat="1" ht="21" customHeight="1" x14ac:dyDescent="0.3">
      <c r="A112" s="70"/>
      <c r="B112" s="90" t="s">
        <v>198</v>
      </c>
      <c r="C112" s="70"/>
      <c r="D112" s="70"/>
      <c r="E112" s="70"/>
      <c r="F112" s="70"/>
      <c r="G112" s="71"/>
      <c r="I112" s="73"/>
      <c r="J112" s="73"/>
      <c r="K112" s="73"/>
      <c r="L112" s="73"/>
      <c r="M112" s="73"/>
      <c r="N112" s="73"/>
      <c r="O112" s="73"/>
      <c r="P112" s="73"/>
      <c r="Q112" s="73"/>
      <c r="R112" s="73"/>
      <c r="S112" s="73"/>
      <c r="T112" s="73"/>
      <c r="U112" s="73"/>
      <c r="V112" s="73"/>
      <c r="W112" s="73"/>
    </row>
    <row r="113" spans="1:26" s="72" customFormat="1" ht="42" customHeight="1" x14ac:dyDescent="0.3">
      <c r="A113" s="70"/>
      <c r="B113" s="74" t="s">
        <v>199</v>
      </c>
      <c r="C113" s="74"/>
      <c r="D113" s="70"/>
      <c r="E113" s="70"/>
      <c r="F113" s="70"/>
      <c r="G113" s="71"/>
      <c r="I113" s="73"/>
      <c r="J113" s="73"/>
      <c r="K113" s="73"/>
      <c r="L113" s="73"/>
      <c r="M113" s="73"/>
      <c r="N113" s="73"/>
      <c r="O113" s="73"/>
      <c r="P113" s="73"/>
      <c r="Q113" s="73"/>
      <c r="R113" s="73"/>
      <c r="S113" s="73"/>
      <c r="T113" s="73"/>
      <c r="U113" s="73"/>
      <c r="V113" s="73"/>
      <c r="W113" s="73"/>
    </row>
    <row r="114" spans="1:26" s="72" customFormat="1" ht="10.050000000000001" customHeight="1" x14ac:dyDescent="0.3">
      <c r="A114" s="70"/>
      <c r="B114" s="75"/>
      <c r="C114" s="75"/>
      <c r="D114" s="70"/>
      <c r="E114" s="70"/>
      <c r="F114" s="70"/>
      <c r="G114" s="71"/>
      <c r="I114" s="73"/>
      <c r="J114" s="73"/>
      <c r="K114" s="73"/>
      <c r="L114" s="73"/>
      <c r="M114" s="73"/>
      <c r="N114" s="73"/>
      <c r="O114" s="73"/>
      <c r="P114" s="73"/>
      <c r="Q114" s="73"/>
      <c r="R114" s="73"/>
      <c r="S114" s="73"/>
      <c r="T114" s="73"/>
      <c r="U114" s="73"/>
      <c r="V114" s="73"/>
      <c r="W114" s="73"/>
    </row>
    <row r="115" spans="1:26" s="72" customFormat="1" ht="14.4" x14ac:dyDescent="0.3">
      <c r="A115" s="76"/>
      <c r="B115" s="77" t="s">
        <v>200</v>
      </c>
      <c r="C115" s="78"/>
      <c r="D115" s="79"/>
      <c r="E115" s="78"/>
      <c r="F115" s="78"/>
      <c r="G115" s="80"/>
      <c r="I115" s="73"/>
      <c r="J115" s="73"/>
      <c r="K115" s="81"/>
      <c r="L115" s="73"/>
      <c r="M115" s="81"/>
      <c r="N115" s="73"/>
      <c r="O115" s="73"/>
      <c r="P115" s="73"/>
      <c r="Q115" s="73"/>
      <c r="R115" s="73"/>
      <c r="S115" s="73"/>
      <c r="T115" s="73"/>
      <c r="U115" s="73"/>
      <c r="V115" s="73"/>
      <c r="W115" s="73"/>
    </row>
    <row r="116" spans="1:26" s="72" customFormat="1" ht="14.4" x14ac:dyDescent="0.3">
      <c r="A116" s="82" t="s">
        <v>194</v>
      </c>
      <c r="B116" s="83" t="s">
        <v>195</v>
      </c>
      <c r="C116" s="84">
        <v>1</v>
      </c>
      <c r="D116" s="85">
        <v>31.05</v>
      </c>
      <c r="E116" s="85">
        <f t="shared" ref="E116:E117" si="4">ROUND(C116*D116,2)</f>
        <v>31.05</v>
      </c>
      <c r="F116" s="86">
        <v>0</v>
      </c>
      <c r="G116" s="87">
        <f t="shared" ref="G116:G117" si="5">IF(F116&gt;D116,F116/0,ROUND(C116*F116,2))</f>
        <v>0</v>
      </c>
      <c r="I116" s="73"/>
      <c r="J116" s="73"/>
      <c r="K116" s="81"/>
      <c r="L116" s="73"/>
      <c r="M116" s="81"/>
      <c r="N116" s="73"/>
      <c r="O116" s="73"/>
      <c r="P116" s="73"/>
      <c r="Q116" s="73"/>
      <c r="R116" s="73"/>
      <c r="S116" s="73"/>
      <c r="T116" s="73"/>
      <c r="U116" s="73"/>
      <c r="V116" s="73"/>
      <c r="W116" s="73"/>
    </row>
    <row r="117" spans="1:26" s="72" customFormat="1" ht="14.4" x14ac:dyDescent="0.3">
      <c r="A117" s="82" t="s">
        <v>194</v>
      </c>
      <c r="B117" s="83" t="s">
        <v>196</v>
      </c>
      <c r="C117" s="84">
        <v>1</v>
      </c>
      <c r="D117" s="85">
        <v>25.08</v>
      </c>
      <c r="E117" s="85">
        <f t="shared" si="4"/>
        <v>25.08</v>
      </c>
      <c r="F117" s="86">
        <v>0</v>
      </c>
      <c r="G117" s="87">
        <f t="shared" si="5"/>
        <v>0</v>
      </c>
      <c r="I117" s="73"/>
      <c r="J117" s="73"/>
      <c r="K117" s="81"/>
      <c r="L117" s="73"/>
      <c r="M117" s="81"/>
      <c r="N117" s="73"/>
      <c r="O117" s="73"/>
      <c r="P117" s="73"/>
      <c r="Q117" s="73"/>
      <c r="R117" s="73"/>
      <c r="S117" s="73"/>
      <c r="T117" s="73"/>
      <c r="U117" s="73"/>
      <c r="V117" s="73"/>
      <c r="W117" s="73"/>
    </row>
    <row r="118" spans="1:26" s="72" customFormat="1" ht="31.95" customHeight="1" x14ac:dyDescent="0.3">
      <c r="A118" s="70"/>
      <c r="B118" s="88" t="s">
        <v>197</v>
      </c>
      <c r="C118" s="89"/>
      <c r="D118" s="70"/>
      <c r="E118" s="70"/>
      <c r="F118" s="70"/>
      <c r="G118" s="71"/>
      <c r="I118" s="73"/>
      <c r="J118" s="73"/>
      <c r="K118" s="73"/>
      <c r="L118" s="73"/>
      <c r="M118" s="73"/>
      <c r="N118" s="73"/>
      <c r="O118" s="73"/>
      <c r="P118" s="73"/>
      <c r="Q118" s="73"/>
      <c r="R118" s="73"/>
      <c r="S118" s="73"/>
      <c r="T118" s="73"/>
      <c r="U118" s="73"/>
      <c r="V118" s="73"/>
      <c r="W118" s="73"/>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sheetData>
  <sheetProtection password="DE91" sheet="1" objects="1" scenarios="1"/>
  <mergeCells count="13">
    <mergeCell ref="B113:C113"/>
    <mergeCell ref="B118:C118"/>
    <mergeCell ref="A1:G1"/>
    <mergeCell ref="A110:F110"/>
    <mergeCell ref="A10:B11"/>
    <mergeCell ref="A109:E109"/>
    <mergeCell ref="F109:G109"/>
    <mergeCell ref="A2:G2"/>
    <mergeCell ref="A3:G3"/>
    <mergeCell ref="A7:G7"/>
    <mergeCell ref="A8:G8"/>
    <mergeCell ref="C10:G11"/>
    <mergeCell ref="A5:G5"/>
  </mergeCells>
  <pageMargins left="0.70866141732283472" right="0.70866141732283472" top="1.3779527559055118" bottom="0.98425196850393704" header="0.31496062992125984" footer="0.31496062992125984"/>
  <pageSetup paperSize="9" scale="62" fitToHeight="5" orientation="portrait" r:id="rId1"/>
  <headerFooter>
    <oddHeader>&amp;L&amp;G</oddHeader>
    <oddFooter>&amp;C&amp;P de&amp;N&amp;R&amp;G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2024-09-26T07:54:13Z</cp:lastPrinted>
  <dcterms:created xsi:type="dcterms:W3CDTF">2019-12-12T10:58:27Z</dcterms:created>
  <dcterms:modified xsi:type="dcterms:W3CDTF">2024-09-26T08:11:21Z</dcterms:modified>
</cp:coreProperties>
</file>