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56" windowWidth="19416" windowHeight="11016"/>
  </bookViews>
  <sheets>
    <sheet name="PROPOSICIÓN ECONÓMICA" sheetId="1" r:id="rId1"/>
  </sheets>
  <definedNames>
    <definedName name="_xlnm.Print_Area" localSheetId="0">'PROPOSICIÓN ECONÓMICA'!$A$1:$G$82</definedName>
  </definedNames>
  <calcPr calcId="145621"/>
</workbook>
</file>

<file path=xl/calcChain.xml><?xml version="1.0" encoding="utf-8"?>
<calcChain xmlns="http://schemas.openxmlformats.org/spreadsheetml/2006/main">
  <c r="F73" i="1" l="1"/>
  <c r="G71" i="1"/>
  <c r="G70" i="1"/>
  <c r="E70" i="1"/>
  <c r="G69" i="1"/>
  <c r="E69" i="1"/>
  <c r="G67" i="1"/>
  <c r="E67" i="1"/>
  <c r="G66" i="1"/>
  <c r="E66" i="1"/>
  <c r="G63" i="1"/>
  <c r="E63" i="1"/>
  <c r="G62" i="1"/>
  <c r="E62" i="1"/>
  <c r="G61" i="1"/>
  <c r="E61" i="1"/>
  <c r="G59" i="1"/>
  <c r="E59" i="1"/>
  <c r="G58" i="1"/>
  <c r="E58" i="1"/>
  <c r="G57" i="1"/>
  <c r="E57" i="1"/>
  <c r="G55" i="1"/>
  <c r="E55" i="1"/>
  <c r="G54" i="1"/>
  <c r="E54" i="1"/>
  <c r="G53" i="1"/>
  <c r="E53" i="1"/>
  <c r="G51" i="1"/>
  <c r="E51" i="1"/>
  <c r="G50" i="1"/>
  <c r="E50" i="1"/>
  <c r="G49" i="1"/>
  <c r="E49" i="1"/>
  <c r="G47" i="1"/>
  <c r="E47" i="1"/>
  <c r="G46" i="1"/>
  <c r="E46" i="1"/>
  <c r="G45" i="1"/>
  <c r="E45" i="1"/>
  <c r="G42" i="1"/>
  <c r="E42" i="1"/>
  <c r="G41" i="1"/>
  <c r="E41" i="1"/>
  <c r="G40" i="1"/>
  <c r="E40" i="1"/>
  <c r="G37" i="1"/>
  <c r="E37" i="1"/>
  <c r="G36" i="1"/>
  <c r="E36" i="1"/>
  <c r="G35" i="1"/>
  <c r="E35" i="1"/>
  <c r="G33" i="1"/>
  <c r="E33" i="1"/>
  <c r="G32" i="1"/>
  <c r="E32" i="1"/>
  <c r="G31" i="1"/>
  <c r="E31" i="1"/>
  <c r="G28" i="1"/>
  <c r="E28" i="1"/>
  <c r="G27" i="1"/>
  <c r="E27" i="1"/>
  <c r="G26" i="1"/>
  <c r="E26" i="1"/>
  <c r="G25" i="1"/>
  <c r="E25" i="1"/>
  <c r="G22" i="1"/>
  <c r="E22" i="1"/>
  <c r="G21" i="1"/>
  <c r="E21" i="1"/>
  <c r="G19" i="1"/>
  <c r="E19" i="1"/>
  <c r="G18" i="1"/>
  <c r="E18" i="1"/>
  <c r="G16" i="1"/>
  <c r="E16" i="1"/>
  <c r="G15" i="1" l="1"/>
  <c r="E15" i="1"/>
  <c r="G81" i="1" l="1"/>
  <c r="E81" i="1"/>
  <c r="G80" i="1"/>
  <c r="E80" i="1"/>
  <c r="G14" i="1" l="1"/>
  <c r="E14" i="1"/>
  <c r="E71" i="1" l="1"/>
</calcChain>
</file>

<file path=xl/sharedStrings.xml><?xml version="1.0" encoding="utf-8"?>
<sst xmlns="http://schemas.openxmlformats.org/spreadsheetml/2006/main" count="81" uniqueCount="55">
  <si>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</si>
  <si>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</si>
  <si>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</si>
  <si>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</si>
  <si>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</si>
  <si>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</si>
  <si>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</si>
  <si>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</si>
  <si>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</si>
  <si>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</si>
  <si>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</si>
  <si>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</si>
  <si>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</si>
  <si>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CORRECTIVO</t>
  </si>
  <si>
    <t>Coste hora OFICIAL</t>
  </si>
  <si>
    <t>--</t>
  </si>
  <si>
    <t>Coste hora AYUDANTE</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</si>
  <si>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</si>
  <si>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</si>
  <si>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</si>
  <si>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</si>
  <si>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</si>
  <si>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</si>
  <si>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Mantenimiento trimestral</t>
  </si>
  <si>
    <t>Mantenimiento anual</t>
  </si>
  <si>
    <t>Mantenimiento semestral</t>
  </si>
  <si>
    <t>Actualización de inventario, planos</t>
  </si>
  <si>
    <t>Etiquetado de elementos</t>
  </si>
  <si>
    <t>Cuadro de planificación de los trabajos</t>
  </si>
  <si>
    <t>Informe mensual</t>
  </si>
  <si>
    <t>INSPECCIONES PERIÓDICAS</t>
  </si>
  <si>
    <t>Inspección periódica OCA instalación térmica completa</t>
  </si>
  <si>
    <t>Inspección periódica OCA eficiencia energética</t>
  </si>
  <si>
    <t>PRODUCCIÓN DE ENERGÍA</t>
  </si>
  <si>
    <t>BOMBAS DE CALOR</t>
  </si>
  <si>
    <t>Mantenimiento mensual</t>
  </si>
  <si>
    <t>DISTRIBUCIÓN DE AGUA</t>
  </si>
  <si>
    <t>TUBERÍA DE DISTRIBUCIÓN Y VALVULERÍA</t>
  </si>
  <si>
    <t>BOMBAS DE CIRCULACIÓN</t>
  </si>
  <si>
    <t>UNIDADES TERMINALES DE AGUA-AIRE</t>
  </si>
  <si>
    <t>Fancoils</t>
  </si>
  <si>
    <t>UNIDADES DE EXPANSIÓN DIRECTA</t>
  </si>
  <si>
    <t>EQUIPOS COMPACTOS</t>
  </si>
  <si>
    <t>EQUIPOS PARTIDOS</t>
  </si>
  <si>
    <t>UNIDADES VRV</t>
  </si>
  <si>
    <t>RECUPERADORES DE CALOR</t>
  </si>
  <si>
    <t>Manenimiento anual</t>
  </si>
  <si>
    <t>VENTILADORES Y CORTINAS DE AIRE</t>
  </si>
  <si>
    <t>SISTEMA DE CONTROL</t>
  </si>
  <si>
    <t>ELEMENTOS DE CAMPO Y CONTROL</t>
  </si>
  <si>
    <t>Partida alzada de mantenimiento correctivo</t>
  </si>
  <si>
    <t>Disponibilidad fuera horario laboral</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</si>
  <si>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10.000,00 € de partida alzada de mantenimiento correctivo que se mantienen inalterables)</t>
    </r>
  </si>
  <si>
    <t>MANTENIMIENTO DE INSTALACIONES TÉRMICAS DE LOS PUERTOS DE EIVISSA Y LA SAVINA</t>
  </si>
  <si>
    <t>Expediente E24-0052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</si>
</sst>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7"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
      <patternFill patternType="solid">
        <fgColor theme="6" tint="0.79998168889431442"/>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64">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0" fillId="7" borderId="10" xfId="0" applyFont="1" applyFill="1" applyBorder="1" applyAlignment="1" applyProtection="1">
      <alignment horizontal="center" vertical="center" wrapText="1"/>
    </xf>
    <xf numFmtId="0" fontId="10" fillId="7" borderId="14" xfId="0" applyFont="1" applyFill="1" applyBorder="1" applyAlignment="1" applyProtection="1">
      <alignment vertical="center" wrapText="1"/>
    </xf>
    <xf numFmtId="2"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xf>
    <xf numFmtId="164" fontId="10" fillId="7" borderId="14" xfId="0" applyNumberFormat="1" applyFont="1" applyFill="1" applyBorder="1" applyAlignment="1" applyProtection="1">
      <alignment vertical="center" wrapText="1"/>
      <protection locked="0"/>
    </xf>
    <xf numFmtId="164" fontId="10" fillId="7" borderId="15" xfId="0" applyNumberFormat="1" applyFont="1" applyFill="1" applyBorder="1" applyAlignment="1" applyProtection="1">
      <alignment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164" fontId="10" fillId="2" borderId="0" xfId="0" applyNumberFormat="1" applyFont="1" applyFill="1" applyBorder="1" applyAlignment="1" applyProtection="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2"/>
  <sheetViews>
    <sheetView tabSelected="1" view="pageBreakPreview" topLeftCell="A14" zoomScale="85" zoomScaleNormal="100" zoomScaleSheetLayoutView="85" workbookViewId="0">
      <selection activeCell="G53" sqref="G53"/>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5" t="s">
        <v>0</v>
      </c>
      <c r="B1" s="46"/>
      <c r="C1" s="46"/>
      <c r="D1" s="46"/>
      <c r="E1" s="46"/>
      <c r="F1" s="46"/>
      <c r="G1" s="47"/>
    </row>
    <row r="2" spans="1:13" ht="18.75" customHeight="1" x14ac:dyDescent="0.3">
      <c r="A2" s="48" t="s">
        <v>53</v>
      </c>
      <c r="B2" s="49"/>
      <c r="C2" s="49"/>
      <c r="D2" s="49"/>
      <c r="E2" s="49"/>
      <c r="F2" s="49"/>
      <c r="G2" s="50"/>
    </row>
    <row r="3" spans="1:13" ht="15.75" customHeight="1" thickBot="1" x14ac:dyDescent="0.35">
      <c r="A3" s="51" t="s">
        <v>54</v>
      </c>
      <c r="B3" s="52"/>
      <c r="C3" s="52"/>
      <c r="D3" s="52"/>
      <c r="E3" s="52"/>
      <c r="F3" s="52"/>
      <c r="G3" s="53"/>
    </row>
    <row r="4" spans="1:13" x14ac:dyDescent="0.3">
      <c r="A4" s="2"/>
      <c r="B4" s="2"/>
      <c r="C4" s="2"/>
      <c r="D4" s="2"/>
      <c r="E4" s="2"/>
      <c r="F4" s="2"/>
      <c r="G4" s="2"/>
    </row>
    <row r="5" spans="1:13" ht="15.75" customHeight="1" x14ac:dyDescent="0.3">
      <c r="A5" s="54" t="s">
        <v>11</v>
      </c>
      <c r="B5" s="54"/>
      <c r="C5" s="54"/>
      <c r="D5" s="54"/>
      <c r="E5" s="54"/>
      <c r="F5" s="54"/>
      <c r="G5" s="54"/>
    </row>
    <row r="6" spans="1:13" x14ac:dyDescent="0.3">
      <c r="A6" s="55" t="s">
        <v>1</v>
      </c>
      <c r="B6" s="55"/>
      <c r="C6" s="55"/>
      <c r="D6" s="55"/>
      <c r="E6" s="55"/>
      <c r="F6" s="55"/>
      <c r="G6" s="55"/>
    </row>
    <row r="7" spans="1:13" ht="15" thickBot="1" x14ac:dyDescent="0.35">
      <c r="A7" s="2"/>
      <c r="B7" s="2"/>
      <c r="C7" s="2"/>
      <c r="D7" s="2"/>
      <c r="E7" s="2"/>
      <c r="F7" s="2"/>
      <c r="G7" s="2"/>
    </row>
    <row r="8" spans="1:13" ht="15" customHeight="1" x14ac:dyDescent="0.3">
      <c r="A8" s="38" t="s">
        <v>2</v>
      </c>
      <c r="B8" s="38"/>
      <c r="C8" s="39"/>
      <c r="D8" s="40"/>
      <c r="E8" s="40"/>
      <c r="F8" s="40"/>
      <c r="G8" s="41"/>
    </row>
    <row r="9" spans="1:13" ht="15.75" customHeight="1" thickBot="1" x14ac:dyDescent="0.35">
      <c r="A9" s="38"/>
      <c r="B9" s="38"/>
      <c r="C9" s="42"/>
      <c r="D9" s="43"/>
      <c r="E9" s="43"/>
      <c r="F9" s="43"/>
      <c r="G9" s="44"/>
    </row>
    <row r="10" spans="1:13" ht="15.75" customHeight="1" x14ac:dyDescent="0.3">
      <c r="A10" s="25"/>
      <c r="B10" s="25"/>
      <c r="C10" s="26"/>
      <c r="D10" s="26"/>
      <c r="E10" s="26"/>
      <c r="F10" s="26"/>
      <c r="G10" s="26"/>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ht="14.55" customHeight="1" x14ac:dyDescent="0.3">
      <c r="A13" s="6"/>
      <c r="B13" s="7" t="s">
        <v>21</v>
      </c>
      <c r="C13" s="8"/>
      <c r="D13" s="24"/>
      <c r="E13" s="8"/>
      <c r="F13" s="8"/>
      <c r="G13" s="9"/>
      <c r="K13" s="21"/>
      <c r="M13" s="21"/>
    </row>
    <row r="14" spans="1:13" x14ac:dyDescent="0.3">
      <c r="A14" s="5"/>
      <c r="B14" s="10" t="s">
        <v>26</v>
      </c>
      <c r="C14" s="11">
        <v>1</v>
      </c>
      <c r="D14" s="12">
        <v>804.39</v>
      </c>
      <c r="E14" s="12">
        <f t="shared" ref="E14" si="0">ROUND(C14*D14,2)</f>
        <v>804.39</v>
      </c>
      <c r="F14" s="23">
        <v>0</v>
      </c>
      <c r="G14" s="13">
        <f t="shared" ref="G14" si="1">IF(F14&gt;D14,F14/0,ROUND(C14*F14,2))</f>
        <v>0</v>
      </c>
      <c r="K14" s="21"/>
      <c r="M14" s="21"/>
    </row>
    <row r="15" spans="1:13" x14ac:dyDescent="0.3">
      <c r="A15" s="5"/>
      <c r="B15" s="10" t="s">
        <v>27</v>
      </c>
      <c r="C15" s="11">
        <v>1</v>
      </c>
      <c r="D15" s="12">
        <v>760.53</v>
      </c>
      <c r="E15" s="12">
        <f t="shared" ref="E15:E70" si="2">ROUND(C15*D15,2)</f>
        <v>760.53</v>
      </c>
      <c r="F15" s="23">
        <v>0</v>
      </c>
      <c r="G15" s="13">
        <f t="shared" ref="G15:G70" si="3">IF(F15&gt;D15,F15/0,ROUND(C15*F15,2))</f>
        <v>0</v>
      </c>
      <c r="K15" s="21"/>
      <c r="M15" s="21"/>
    </row>
    <row r="16" spans="1:13" x14ac:dyDescent="0.3">
      <c r="A16" s="5"/>
      <c r="B16" s="10" t="s">
        <v>28</v>
      </c>
      <c r="C16" s="11">
        <v>1</v>
      </c>
      <c r="D16" s="12">
        <v>158.52000000000001</v>
      </c>
      <c r="E16" s="12">
        <f t="shared" si="2"/>
        <v>158.52000000000001</v>
      </c>
      <c r="F16" s="23">
        <v>0</v>
      </c>
      <c r="G16" s="13">
        <f t="shared" si="3"/>
        <v>0</v>
      </c>
      <c r="K16" s="21"/>
      <c r="M16" s="21"/>
    </row>
    <row r="17" spans="1:13" x14ac:dyDescent="0.3">
      <c r="A17" s="6"/>
      <c r="B17" s="7" t="s">
        <v>12</v>
      </c>
      <c r="C17" s="8"/>
      <c r="D17" s="24"/>
      <c r="E17" s="8"/>
      <c r="F17" s="8"/>
      <c r="G17" s="9"/>
      <c r="K17" s="21"/>
      <c r="M17" s="21"/>
    </row>
    <row r="18" spans="1:13" x14ac:dyDescent="0.3">
      <c r="A18" s="5"/>
      <c r="B18" s="10" t="s">
        <v>22</v>
      </c>
      <c r="C18" s="11">
        <v>1</v>
      </c>
      <c r="D18" s="12">
        <v>1745.09</v>
      </c>
      <c r="E18" s="12">
        <f t="shared" si="2"/>
        <v>1745.09</v>
      </c>
      <c r="F18" s="23">
        <v>0</v>
      </c>
      <c r="G18" s="13">
        <f t="shared" si="3"/>
        <v>0</v>
      </c>
      <c r="K18" s="21"/>
      <c r="M18" s="21"/>
    </row>
    <row r="19" spans="1:13" x14ac:dyDescent="0.3">
      <c r="A19" s="5"/>
      <c r="B19" s="10" t="s">
        <v>29</v>
      </c>
      <c r="C19" s="11">
        <v>12</v>
      </c>
      <c r="D19" s="12">
        <v>216.55</v>
      </c>
      <c r="E19" s="12">
        <f t="shared" si="2"/>
        <v>2598.6</v>
      </c>
      <c r="F19" s="23">
        <v>0</v>
      </c>
      <c r="G19" s="13">
        <f t="shared" si="3"/>
        <v>0</v>
      </c>
      <c r="K19" s="21"/>
      <c r="M19" s="21"/>
    </row>
    <row r="20" spans="1:13" x14ac:dyDescent="0.3">
      <c r="A20" s="6"/>
      <c r="B20" s="7" t="s">
        <v>30</v>
      </c>
      <c r="C20" s="8"/>
      <c r="D20" s="24"/>
      <c r="E20" s="8"/>
      <c r="F20" s="8"/>
      <c r="G20" s="9"/>
      <c r="K20" s="21"/>
      <c r="M20" s="21"/>
    </row>
    <row r="21" spans="1:13" x14ac:dyDescent="0.3">
      <c r="A21" s="5"/>
      <c r="B21" s="10" t="s">
        <v>31</v>
      </c>
      <c r="C21" s="11">
        <v>1</v>
      </c>
      <c r="D21" s="12">
        <v>1601.1</v>
      </c>
      <c r="E21" s="12">
        <f t="shared" si="2"/>
        <v>1601.1</v>
      </c>
      <c r="F21" s="23">
        <v>0</v>
      </c>
      <c r="G21" s="13">
        <f t="shared" si="3"/>
        <v>0</v>
      </c>
      <c r="K21" s="21"/>
      <c r="M21" s="21"/>
    </row>
    <row r="22" spans="1:13" x14ac:dyDescent="0.3">
      <c r="A22" s="5"/>
      <c r="B22" s="10" t="s">
        <v>32</v>
      </c>
      <c r="C22" s="11">
        <v>1</v>
      </c>
      <c r="D22" s="12">
        <v>1434.57</v>
      </c>
      <c r="E22" s="12">
        <f t="shared" si="2"/>
        <v>1434.57</v>
      </c>
      <c r="F22" s="23">
        <v>0</v>
      </c>
      <c r="G22" s="13">
        <f t="shared" si="3"/>
        <v>0</v>
      </c>
      <c r="K22" s="21"/>
      <c r="M22" s="21"/>
    </row>
    <row r="23" spans="1:13" x14ac:dyDescent="0.3">
      <c r="A23" s="6"/>
      <c r="B23" s="7" t="s">
        <v>33</v>
      </c>
      <c r="C23" s="8"/>
      <c r="D23" s="24"/>
      <c r="E23" s="8"/>
      <c r="F23" s="8"/>
      <c r="G23" s="9"/>
      <c r="K23" s="21"/>
      <c r="M23" s="21"/>
    </row>
    <row r="24" spans="1:13" x14ac:dyDescent="0.3">
      <c r="A24" s="32"/>
      <c r="B24" s="33" t="s">
        <v>34</v>
      </c>
      <c r="C24" s="34"/>
      <c r="D24" s="35"/>
      <c r="E24" s="35"/>
      <c r="F24" s="36"/>
      <c r="G24" s="37"/>
      <c r="K24" s="21"/>
      <c r="M24" s="21"/>
    </row>
    <row r="25" spans="1:13" x14ac:dyDescent="0.3">
      <c r="A25" s="5"/>
      <c r="B25" s="10" t="s">
        <v>35</v>
      </c>
      <c r="C25" s="11">
        <v>12</v>
      </c>
      <c r="D25" s="12">
        <v>76.05</v>
      </c>
      <c r="E25" s="12">
        <f t="shared" si="2"/>
        <v>912.6</v>
      </c>
      <c r="F25" s="23">
        <v>0</v>
      </c>
      <c r="G25" s="13">
        <f t="shared" si="3"/>
        <v>0</v>
      </c>
      <c r="K25" s="21"/>
      <c r="M25" s="21"/>
    </row>
    <row r="26" spans="1:13" x14ac:dyDescent="0.3">
      <c r="A26" s="5"/>
      <c r="B26" s="10" t="s">
        <v>23</v>
      </c>
      <c r="C26" s="11">
        <v>4</v>
      </c>
      <c r="D26" s="12">
        <v>114.08</v>
      </c>
      <c r="E26" s="12">
        <f t="shared" si="2"/>
        <v>456.32</v>
      </c>
      <c r="F26" s="23">
        <v>0</v>
      </c>
      <c r="G26" s="13">
        <f t="shared" si="3"/>
        <v>0</v>
      </c>
      <c r="K26" s="21"/>
      <c r="M26" s="21"/>
    </row>
    <row r="27" spans="1:13" x14ac:dyDescent="0.3">
      <c r="A27" s="5"/>
      <c r="B27" s="10" t="s">
        <v>25</v>
      </c>
      <c r="C27" s="11">
        <v>2</v>
      </c>
      <c r="D27" s="12">
        <v>95.06</v>
      </c>
      <c r="E27" s="12">
        <f t="shared" si="2"/>
        <v>190.12</v>
      </c>
      <c r="F27" s="23">
        <v>0</v>
      </c>
      <c r="G27" s="13">
        <f t="shared" si="3"/>
        <v>0</v>
      </c>
      <c r="K27" s="21"/>
      <c r="M27" s="21"/>
    </row>
    <row r="28" spans="1:13" x14ac:dyDescent="0.3">
      <c r="A28" s="5"/>
      <c r="B28" s="10" t="s">
        <v>24</v>
      </c>
      <c r="C28" s="11">
        <v>1</v>
      </c>
      <c r="D28" s="12">
        <v>76.05</v>
      </c>
      <c r="E28" s="12">
        <f t="shared" si="2"/>
        <v>76.05</v>
      </c>
      <c r="F28" s="23">
        <v>0</v>
      </c>
      <c r="G28" s="13">
        <f t="shared" si="3"/>
        <v>0</v>
      </c>
      <c r="K28" s="21"/>
      <c r="M28" s="21"/>
    </row>
    <row r="29" spans="1:13" x14ac:dyDescent="0.3">
      <c r="A29" s="6"/>
      <c r="B29" s="7" t="s">
        <v>36</v>
      </c>
      <c r="C29" s="8"/>
      <c r="D29" s="24"/>
      <c r="E29" s="8"/>
      <c r="F29" s="8"/>
      <c r="G29" s="9"/>
      <c r="K29" s="21"/>
      <c r="M29" s="21"/>
    </row>
    <row r="30" spans="1:13" x14ac:dyDescent="0.3">
      <c r="A30" s="32"/>
      <c r="B30" s="33" t="s">
        <v>37</v>
      </c>
      <c r="C30" s="34"/>
      <c r="D30" s="35"/>
      <c r="E30" s="35"/>
      <c r="F30" s="36"/>
      <c r="G30" s="37"/>
      <c r="K30" s="21"/>
      <c r="M30" s="21"/>
    </row>
    <row r="31" spans="1:13" x14ac:dyDescent="0.3">
      <c r="A31" s="5"/>
      <c r="B31" s="10" t="s">
        <v>35</v>
      </c>
      <c r="C31" s="11">
        <v>12</v>
      </c>
      <c r="D31" s="12">
        <v>38.03</v>
      </c>
      <c r="E31" s="12">
        <f t="shared" si="2"/>
        <v>456.36</v>
      </c>
      <c r="F31" s="23">
        <v>0</v>
      </c>
      <c r="G31" s="13">
        <f t="shared" si="3"/>
        <v>0</v>
      </c>
      <c r="K31" s="21"/>
      <c r="M31" s="21"/>
    </row>
    <row r="32" spans="1:13" x14ac:dyDescent="0.3">
      <c r="A32" s="5"/>
      <c r="B32" s="10" t="s">
        <v>23</v>
      </c>
      <c r="C32" s="11">
        <v>4</v>
      </c>
      <c r="D32" s="12">
        <v>49.43</v>
      </c>
      <c r="E32" s="12">
        <f t="shared" si="2"/>
        <v>197.72</v>
      </c>
      <c r="F32" s="23">
        <v>0</v>
      </c>
      <c r="G32" s="13">
        <f t="shared" si="3"/>
        <v>0</v>
      </c>
      <c r="K32" s="21"/>
      <c r="M32" s="21"/>
    </row>
    <row r="33" spans="1:13" x14ac:dyDescent="0.3">
      <c r="A33" s="5"/>
      <c r="B33" s="10" t="s">
        <v>24</v>
      </c>
      <c r="C33" s="11">
        <v>1</v>
      </c>
      <c r="D33" s="12">
        <v>76.05</v>
      </c>
      <c r="E33" s="12">
        <f t="shared" si="2"/>
        <v>76.05</v>
      </c>
      <c r="F33" s="23">
        <v>0</v>
      </c>
      <c r="G33" s="13">
        <f t="shared" si="3"/>
        <v>0</v>
      </c>
      <c r="K33" s="21"/>
      <c r="M33" s="21"/>
    </row>
    <row r="34" spans="1:13" x14ac:dyDescent="0.3">
      <c r="A34" s="32"/>
      <c r="B34" s="33" t="s">
        <v>38</v>
      </c>
      <c r="C34" s="34"/>
      <c r="D34" s="35"/>
      <c r="E34" s="35"/>
      <c r="F34" s="36"/>
      <c r="G34" s="37"/>
      <c r="K34" s="21"/>
      <c r="M34" s="21"/>
    </row>
    <row r="35" spans="1:13" x14ac:dyDescent="0.3">
      <c r="A35" s="5"/>
      <c r="B35" s="10" t="s">
        <v>35</v>
      </c>
      <c r="C35" s="11">
        <v>12</v>
      </c>
      <c r="D35" s="12">
        <v>38.03</v>
      </c>
      <c r="E35" s="12">
        <f t="shared" si="2"/>
        <v>456.36</v>
      </c>
      <c r="F35" s="23">
        <v>0</v>
      </c>
      <c r="G35" s="13">
        <f t="shared" si="3"/>
        <v>0</v>
      </c>
      <c r="K35" s="21"/>
      <c r="M35" s="21"/>
    </row>
    <row r="36" spans="1:13" x14ac:dyDescent="0.3">
      <c r="A36" s="5"/>
      <c r="B36" s="10" t="s">
        <v>23</v>
      </c>
      <c r="C36" s="11">
        <v>4</v>
      </c>
      <c r="D36" s="12">
        <v>57.04</v>
      </c>
      <c r="E36" s="12">
        <f t="shared" si="2"/>
        <v>228.16</v>
      </c>
      <c r="F36" s="23">
        <v>0</v>
      </c>
      <c r="G36" s="13">
        <f t="shared" si="3"/>
        <v>0</v>
      </c>
      <c r="K36" s="21"/>
      <c r="M36" s="21"/>
    </row>
    <row r="37" spans="1:13" x14ac:dyDescent="0.3">
      <c r="A37" s="5"/>
      <c r="B37" s="10" t="s">
        <v>24</v>
      </c>
      <c r="C37" s="11">
        <v>1</v>
      </c>
      <c r="D37" s="12">
        <v>95.06</v>
      </c>
      <c r="E37" s="12">
        <f t="shared" si="2"/>
        <v>95.06</v>
      </c>
      <c r="F37" s="23">
        <v>0</v>
      </c>
      <c r="G37" s="13">
        <f t="shared" si="3"/>
        <v>0</v>
      </c>
      <c r="K37" s="21"/>
      <c r="M37" s="21"/>
    </row>
    <row r="38" spans="1:13" x14ac:dyDescent="0.3">
      <c r="A38" s="6"/>
      <c r="B38" s="7" t="s">
        <v>39</v>
      </c>
      <c r="C38" s="8"/>
      <c r="D38" s="24"/>
      <c r="E38" s="8"/>
      <c r="F38" s="8"/>
      <c r="G38" s="9"/>
      <c r="K38" s="21"/>
      <c r="M38" s="21"/>
    </row>
    <row r="39" spans="1:13" x14ac:dyDescent="0.3">
      <c r="A39" s="32"/>
      <c r="B39" s="33" t="s">
        <v>40</v>
      </c>
      <c r="C39" s="34"/>
      <c r="D39" s="35"/>
      <c r="E39" s="35"/>
      <c r="F39" s="36"/>
      <c r="G39" s="37"/>
      <c r="K39" s="21"/>
      <c r="M39" s="21"/>
    </row>
    <row r="40" spans="1:13" x14ac:dyDescent="0.3">
      <c r="A40" s="5"/>
      <c r="B40" s="10" t="s">
        <v>35</v>
      </c>
      <c r="C40" s="11">
        <v>72</v>
      </c>
      <c r="D40" s="12">
        <v>76.05</v>
      </c>
      <c r="E40" s="12">
        <f t="shared" si="2"/>
        <v>5475.6</v>
      </c>
      <c r="F40" s="23">
        <v>0</v>
      </c>
      <c r="G40" s="13">
        <f t="shared" si="3"/>
        <v>0</v>
      </c>
      <c r="K40" s="21"/>
      <c r="M40" s="21"/>
    </row>
    <row r="41" spans="1:13" x14ac:dyDescent="0.3">
      <c r="A41" s="5"/>
      <c r="B41" s="10" t="s">
        <v>25</v>
      </c>
      <c r="C41" s="11">
        <v>12</v>
      </c>
      <c r="D41" s="12">
        <v>178.12</v>
      </c>
      <c r="E41" s="12">
        <f t="shared" si="2"/>
        <v>2137.44</v>
      </c>
      <c r="F41" s="23">
        <v>0</v>
      </c>
      <c r="G41" s="13">
        <f t="shared" si="3"/>
        <v>0</v>
      </c>
      <c r="K41" s="21"/>
      <c r="M41" s="21"/>
    </row>
    <row r="42" spans="1:13" x14ac:dyDescent="0.3">
      <c r="A42" s="5"/>
      <c r="B42" s="10" t="s">
        <v>24</v>
      </c>
      <c r="C42" s="11">
        <v>6</v>
      </c>
      <c r="D42" s="12">
        <v>64.64</v>
      </c>
      <c r="E42" s="12">
        <f t="shared" si="2"/>
        <v>387.84</v>
      </c>
      <c r="F42" s="23">
        <v>0</v>
      </c>
      <c r="G42" s="13">
        <f t="shared" si="3"/>
        <v>0</v>
      </c>
      <c r="K42" s="21"/>
      <c r="M42" s="21"/>
    </row>
    <row r="43" spans="1:13" x14ac:dyDescent="0.3">
      <c r="A43" s="6"/>
      <c r="B43" s="7" t="s">
        <v>41</v>
      </c>
      <c r="C43" s="8"/>
      <c r="D43" s="24"/>
      <c r="E43" s="8"/>
      <c r="F43" s="8"/>
      <c r="G43" s="9"/>
      <c r="K43" s="21"/>
      <c r="M43" s="21"/>
    </row>
    <row r="44" spans="1:13" x14ac:dyDescent="0.3">
      <c r="A44" s="32"/>
      <c r="B44" s="33" t="s">
        <v>42</v>
      </c>
      <c r="C44" s="34"/>
      <c r="D44" s="35"/>
      <c r="E44" s="35"/>
      <c r="F44" s="36"/>
      <c r="G44" s="37"/>
      <c r="K44" s="21"/>
      <c r="M44" s="21"/>
    </row>
    <row r="45" spans="1:13" x14ac:dyDescent="0.3">
      <c r="A45" s="5"/>
      <c r="B45" s="10" t="s">
        <v>35</v>
      </c>
      <c r="C45" s="11">
        <v>48</v>
      </c>
      <c r="D45" s="12">
        <v>53.22</v>
      </c>
      <c r="E45" s="12">
        <f t="shared" si="2"/>
        <v>2554.56</v>
      </c>
      <c r="F45" s="23">
        <v>0</v>
      </c>
      <c r="G45" s="13">
        <f t="shared" si="3"/>
        <v>0</v>
      </c>
      <c r="K45" s="21"/>
      <c r="M45" s="21"/>
    </row>
    <row r="46" spans="1:13" x14ac:dyDescent="0.3">
      <c r="A46" s="5"/>
      <c r="B46" s="10" t="s">
        <v>25</v>
      </c>
      <c r="C46" s="11">
        <v>8</v>
      </c>
      <c r="D46" s="12">
        <v>76.05</v>
      </c>
      <c r="E46" s="12">
        <f t="shared" si="2"/>
        <v>608.4</v>
      </c>
      <c r="F46" s="23">
        <v>0</v>
      </c>
      <c r="G46" s="13">
        <f t="shared" si="3"/>
        <v>0</v>
      </c>
      <c r="K46" s="21"/>
      <c r="M46" s="21"/>
    </row>
    <row r="47" spans="1:13" x14ac:dyDescent="0.3">
      <c r="A47" s="5"/>
      <c r="B47" s="10" t="s">
        <v>24</v>
      </c>
      <c r="C47" s="11">
        <v>4</v>
      </c>
      <c r="D47" s="12">
        <v>64.64</v>
      </c>
      <c r="E47" s="12">
        <f t="shared" si="2"/>
        <v>258.56</v>
      </c>
      <c r="F47" s="23">
        <v>0</v>
      </c>
      <c r="G47" s="13">
        <f t="shared" si="3"/>
        <v>0</v>
      </c>
      <c r="K47" s="21"/>
      <c r="M47" s="21"/>
    </row>
    <row r="48" spans="1:13" x14ac:dyDescent="0.3">
      <c r="A48" s="32"/>
      <c r="B48" s="33" t="s">
        <v>43</v>
      </c>
      <c r="C48" s="34"/>
      <c r="D48" s="35"/>
      <c r="E48" s="35"/>
      <c r="F48" s="36"/>
      <c r="G48" s="37"/>
      <c r="K48" s="21"/>
      <c r="M48" s="21"/>
    </row>
    <row r="49" spans="1:13" x14ac:dyDescent="0.3">
      <c r="A49" s="5"/>
      <c r="B49" s="10" t="s">
        <v>35</v>
      </c>
      <c r="C49" s="11">
        <v>324</v>
      </c>
      <c r="D49" s="12">
        <v>45.62</v>
      </c>
      <c r="E49" s="12">
        <f t="shared" si="2"/>
        <v>14780.88</v>
      </c>
      <c r="F49" s="23">
        <v>0</v>
      </c>
      <c r="G49" s="13">
        <f t="shared" si="3"/>
        <v>0</v>
      </c>
      <c r="K49" s="21"/>
      <c r="M49" s="21"/>
    </row>
    <row r="50" spans="1:13" x14ac:dyDescent="0.3">
      <c r="A50" s="5"/>
      <c r="B50" s="10" t="s">
        <v>25</v>
      </c>
      <c r="C50" s="11">
        <v>54</v>
      </c>
      <c r="D50" s="12">
        <v>35.200000000000003</v>
      </c>
      <c r="E50" s="12">
        <f t="shared" si="2"/>
        <v>1900.8</v>
      </c>
      <c r="F50" s="23">
        <v>0</v>
      </c>
      <c r="G50" s="13">
        <f t="shared" si="3"/>
        <v>0</v>
      </c>
      <c r="K50" s="21"/>
      <c r="M50" s="21"/>
    </row>
    <row r="51" spans="1:13" x14ac:dyDescent="0.3">
      <c r="A51" s="5"/>
      <c r="B51" s="10" t="s">
        <v>24</v>
      </c>
      <c r="C51" s="11">
        <v>27</v>
      </c>
      <c r="D51" s="12">
        <v>31.76</v>
      </c>
      <c r="E51" s="12">
        <f t="shared" si="2"/>
        <v>857.52</v>
      </c>
      <c r="F51" s="23">
        <v>0</v>
      </c>
      <c r="G51" s="13">
        <f t="shared" si="3"/>
        <v>0</v>
      </c>
      <c r="K51" s="21"/>
      <c r="M51" s="21"/>
    </row>
    <row r="52" spans="1:13" x14ac:dyDescent="0.3">
      <c r="A52" s="6"/>
      <c r="B52" s="7" t="s">
        <v>44</v>
      </c>
      <c r="C52" s="8"/>
      <c r="D52" s="24"/>
      <c r="E52" s="8"/>
      <c r="F52" s="8"/>
      <c r="G52" s="9"/>
      <c r="K52" s="21"/>
      <c r="M52" s="21"/>
    </row>
    <row r="53" spans="1:13" x14ac:dyDescent="0.3">
      <c r="A53" s="5"/>
      <c r="B53" s="10" t="s">
        <v>35</v>
      </c>
      <c r="C53" s="11">
        <v>24</v>
      </c>
      <c r="D53" s="12">
        <v>456.27</v>
      </c>
      <c r="E53" s="12">
        <f t="shared" si="2"/>
        <v>10950.48</v>
      </c>
      <c r="F53" s="23">
        <v>0</v>
      </c>
      <c r="G53" s="13">
        <f t="shared" si="3"/>
        <v>0</v>
      </c>
      <c r="K53" s="21"/>
      <c r="M53" s="21"/>
    </row>
    <row r="54" spans="1:13" x14ac:dyDescent="0.3">
      <c r="A54" s="5"/>
      <c r="B54" s="10" t="s">
        <v>25</v>
      </c>
      <c r="C54" s="11">
        <v>4</v>
      </c>
      <c r="D54" s="12">
        <v>152.09</v>
      </c>
      <c r="E54" s="12">
        <f t="shared" si="2"/>
        <v>608.36</v>
      </c>
      <c r="F54" s="23">
        <v>0</v>
      </c>
      <c r="G54" s="13">
        <f t="shared" si="3"/>
        <v>0</v>
      </c>
      <c r="K54" s="21"/>
      <c r="M54" s="21"/>
    </row>
    <row r="55" spans="1:13" x14ac:dyDescent="0.3">
      <c r="A55" s="5"/>
      <c r="B55" s="10" t="s">
        <v>24</v>
      </c>
      <c r="C55" s="11">
        <v>2</v>
      </c>
      <c r="D55" s="12">
        <v>193.16</v>
      </c>
      <c r="E55" s="12">
        <f t="shared" si="2"/>
        <v>386.32</v>
      </c>
      <c r="F55" s="23">
        <v>0</v>
      </c>
      <c r="G55" s="13">
        <f t="shared" si="3"/>
        <v>0</v>
      </c>
      <c r="K55" s="21"/>
      <c r="M55" s="21"/>
    </row>
    <row r="56" spans="1:13" x14ac:dyDescent="0.3">
      <c r="A56" s="6"/>
      <c r="B56" s="7" t="s">
        <v>45</v>
      </c>
      <c r="C56" s="8"/>
      <c r="D56" s="24"/>
      <c r="E56" s="8"/>
      <c r="F56" s="8"/>
      <c r="G56" s="9"/>
      <c r="K56" s="21"/>
      <c r="M56" s="21"/>
    </row>
    <row r="57" spans="1:13" x14ac:dyDescent="0.3">
      <c r="A57" s="5"/>
      <c r="B57" s="10" t="s">
        <v>23</v>
      </c>
      <c r="C57" s="11">
        <v>4</v>
      </c>
      <c r="D57" s="12">
        <v>76.05</v>
      </c>
      <c r="E57" s="12">
        <f t="shared" si="2"/>
        <v>304.2</v>
      </c>
      <c r="F57" s="23">
        <v>0</v>
      </c>
      <c r="G57" s="13">
        <f t="shared" si="3"/>
        <v>0</v>
      </c>
      <c r="K57" s="21"/>
      <c r="M57" s="21"/>
    </row>
    <row r="58" spans="1:13" x14ac:dyDescent="0.3">
      <c r="A58" s="5"/>
      <c r="B58" s="10" t="s">
        <v>25</v>
      </c>
      <c r="C58" s="11">
        <v>2</v>
      </c>
      <c r="D58" s="12">
        <v>128.66999999999999</v>
      </c>
      <c r="E58" s="12">
        <f t="shared" si="2"/>
        <v>257.33999999999997</v>
      </c>
      <c r="F58" s="23">
        <v>0</v>
      </c>
      <c r="G58" s="13">
        <f t="shared" si="3"/>
        <v>0</v>
      </c>
      <c r="K58" s="21"/>
      <c r="M58" s="21"/>
    </row>
    <row r="59" spans="1:13" x14ac:dyDescent="0.3">
      <c r="A59" s="5"/>
      <c r="B59" s="10" t="s">
        <v>46</v>
      </c>
      <c r="C59" s="11">
        <v>1</v>
      </c>
      <c r="D59" s="12">
        <v>45.62</v>
      </c>
      <c r="E59" s="12">
        <f t="shared" si="2"/>
        <v>45.62</v>
      </c>
      <c r="F59" s="23">
        <v>0</v>
      </c>
      <c r="G59" s="13">
        <f t="shared" si="3"/>
        <v>0</v>
      </c>
      <c r="K59" s="21"/>
      <c r="M59" s="21"/>
    </row>
    <row r="60" spans="1:13" x14ac:dyDescent="0.3">
      <c r="A60" s="6"/>
      <c r="B60" s="7" t="s">
        <v>47</v>
      </c>
      <c r="C60" s="8"/>
      <c r="D60" s="24"/>
      <c r="E60" s="8"/>
      <c r="F60" s="8"/>
      <c r="G60" s="9"/>
      <c r="K60" s="21"/>
      <c r="M60" s="21"/>
    </row>
    <row r="61" spans="1:13" x14ac:dyDescent="0.3">
      <c r="A61" s="5"/>
      <c r="B61" s="10" t="s">
        <v>35</v>
      </c>
      <c r="C61" s="11">
        <v>36</v>
      </c>
      <c r="D61" s="12">
        <v>76.05</v>
      </c>
      <c r="E61" s="12">
        <f t="shared" si="2"/>
        <v>2737.8</v>
      </c>
      <c r="F61" s="23">
        <v>0</v>
      </c>
      <c r="G61" s="13">
        <f t="shared" si="3"/>
        <v>0</v>
      </c>
      <c r="K61" s="21"/>
      <c r="M61" s="21"/>
    </row>
    <row r="62" spans="1:13" x14ac:dyDescent="0.3">
      <c r="A62" s="5"/>
      <c r="B62" s="10" t="s">
        <v>25</v>
      </c>
      <c r="C62" s="11">
        <v>6</v>
      </c>
      <c r="D62" s="12">
        <v>64.64</v>
      </c>
      <c r="E62" s="12">
        <f t="shared" si="2"/>
        <v>387.84</v>
      </c>
      <c r="F62" s="23">
        <v>0</v>
      </c>
      <c r="G62" s="13">
        <f t="shared" si="3"/>
        <v>0</v>
      </c>
      <c r="K62" s="21"/>
      <c r="M62" s="21"/>
    </row>
    <row r="63" spans="1:13" x14ac:dyDescent="0.3">
      <c r="A63" s="5"/>
      <c r="B63" s="10" t="s">
        <v>24</v>
      </c>
      <c r="C63" s="11">
        <v>3</v>
      </c>
      <c r="D63" s="12">
        <v>49.43</v>
      </c>
      <c r="E63" s="12">
        <f t="shared" si="2"/>
        <v>148.29</v>
      </c>
      <c r="F63" s="23">
        <v>0</v>
      </c>
      <c r="G63" s="13">
        <f t="shared" si="3"/>
        <v>0</v>
      </c>
      <c r="K63" s="21"/>
      <c r="M63" s="21"/>
    </row>
    <row r="64" spans="1:13" x14ac:dyDescent="0.3">
      <c r="A64" s="6"/>
      <c r="B64" s="7" t="s">
        <v>48</v>
      </c>
      <c r="C64" s="8"/>
      <c r="D64" s="24"/>
      <c r="E64" s="8"/>
      <c r="F64" s="8"/>
      <c r="G64" s="9"/>
      <c r="K64" s="21"/>
      <c r="M64" s="21"/>
    </row>
    <row r="65" spans="1:13" x14ac:dyDescent="0.3">
      <c r="A65" s="32"/>
      <c r="B65" s="33" t="s">
        <v>49</v>
      </c>
      <c r="C65" s="34"/>
      <c r="D65" s="35"/>
      <c r="E65" s="35"/>
      <c r="F65" s="36"/>
      <c r="G65" s="37"/>
      <c r="K65" s="21"/>
      <c r="M65" s="21"/>
    </row>
    <row r="66" spans="1:13" x14ac:dyDescent="0.3">
      <c r="A66" s="5"/>
      <c r="B66" s="10" t="s">
        <v>35</v>
      </c>
      <c r="C66" s="11">
        <v>1</v>
      </c>
      <c r="D66" s="12">
        <v>152.09</v>
      </c>
      <c r="E66" s="12">
        <f t="shared" si="2"/>
        <v>152.09</v>
      </c>
      <c r="F66" s="23">
        <v>0</v>
      </c>
      <c r="G66" s="13">
        <f t="shared" si="3"/>
        <v>0</v>
      </c>
      <c r="K66" s="21"/>
      <c r="M66" s="21"/>
    </row>
    <row r="67" spans="1:13" x14ac:dyDescent="0.3">
      <c r="A67" s="5"/>
      <c r="B67" s="10" t="s">
        <v>24</v>
      </c>
      <c r="C67" s="11">
        <v>1</v>
      </c>
      <c r="D67" s="12">
        <v>114.08</v>
      </c>
      <c r="E67" s="12">
        <f t="shared" si="2"/>
        <v>114.08</v>
      </c>
      <c r="F67" s="23">
        <v>0</v>
      </c>
      <c r="G67" s="13">
        <f t="shared" si="3"/>
        <v>0</v>
      </c>
      <c r="K67" s="21"/>
      <c r="M67" s="21"/>
    </row>
    <row r="68" spans="1:13" x14ac:dyDescent="0.3">
      <c r="A68" s="6"/>
      <c r="B68" s="7" t="s">
        <v>13</v>
      </c>
      <c r="C68" s="8"/>
      <c r="D68" s="24"/>
      <c r="E68" s="8"/>
      <c r="F68" s="8"/>
      <c r="G68" s="9"/>
      <c r="K68" s="21"/>
      <c r="M68" s="21"/>
    </row>
    <row r="69" spans="1:13" x14ac:dyDescent="0.3">
      <c r="A69" s="5"/>
      <c r="B69" s="10" t="s">
        <v>50</v>
      </c>
      <c r="C69" s="11">
        <v>1</v>
      </c>
      <c r="D69" s="12">
        <v>10000</v>
      </c>
      <c r="E69" s="12">
        <f t="shared" si="2"/>
        <v>10000</v>
      </c>
      <c r="F69" s="63">
        <v>10000</v>
      </c>
      <c r="G69" s="13">
        <f t="shared" si="3"/>
        <v>10000</v>
      </c>
      <c r="K69" s="21"/>
      <c r="M69" s="21"/>
    </row>
    <row r="70" spans="1:13" ht="15" thickBot="1" x14ac:dyDescent="0.35">
      <c r="A70" s="5"/>
      <c r="B70" s="10" t="s">
        <v>51</v>
      </c>
      <c r="C70" s="11">
        <v>12</v>
      </c>
      <c r="D70" s="12">
        <v>2385.6</v>
      </c>
      <c r="E70" s="12">
        <f t="shared" si="2"/>
        <v>28627.200000000001</v>
      </c>
      <c r="F70" s="23">
        <v>0</v>
      </c>
      <c r="G70" s="13">
        <f t="shared" si="3"/>
        <v>0</v>
      </c>
      <c r="K70" s="21"/>
      <c r="M70" s="21"/>
    </row>
    <row r="71" spans="1:13" ht="19.5" customHeight="1" x14ac:dyDescent="0.3">
      <c r="A71" s="14"/>
      <c r="B71" s="14"/>
      <c r="C71" s="14"/>
      <c r="D71" s="15"/>
      <c r="E71" s="16">
        <f>SUM(E14:E70)</f>
        <v>95928.819999999992</v>
      </c>
      <c r="F71" s="17"/>
      <c r="G71" s="18">
        <f>IF(SUM(G14:G70)=10000,0,SUM(G14:G70))</f>
        <v>0</v>
      </c>
      <c r="K71" s="22"/>
    </row>
    <row r="72" spans="1:13" ht="15" thickBot="1" x14ac:dyDescent="0.4">
      <c r="A72" s="19"/>
      <c r="B72" s="19"/>
      <c r="C72" s="19"/>
      <c r="D72" s="19"/>
      <c r="E72" s="19"/>
      <c r="F72" s="19"/>
      <c r="G72" s="19"/>
    </row>
    <row r="73" spans="1:13" ht="16.2" thickBot="1" x14ac:dyDescent="0.35">
      <c r="A73" s="60" t="s">
        <v>10</v>
      </c>
      <c r="B73" s="60"/>
      <c r="C73" s="60"/>
      <c r="D73" s="60"/>
      <c r="E73" s="60"/>
      <c r="F73" s="61">
        <f>IF(G71&lt;=95928.82,G71,"ERROR: Límite superado")</f>
        <v>0</v>
      </c>
      <c r="G73" s="62"/>
    </row>
    <row r="74" spans="1:13" ht="31.95" customHeight="1" x14ac:dyDescent="0.3">
      <c r="A74" s="59" t="s">
        <v>52</v>
      </c>
      <c r="B74" s="59"/>
      <c r="C74" s="59"/>
      <c r="D74" s="59"/>
      <c r="E74" s="59"/>
      <c r="F74" s="59"/>
      <c r="G74" s="27"/>
    </row>
    <row r="75" spans="1:13" ht="70.5" customHeight="1" x14ac:dyDescent="0.35">
      <c r="A75" s="28"/>
      <c r="B75" s="28"/>
      <c r="C75" s="28"/>
      <c r="D75" s="28"/>
      <c r="E75" s="28"/>
      <c r="F75" s="28"/>
      <c r="G75" s="27"/>
    </row>
    <row r="76" spans="1:13" ht="21" customHeight="1" x14ac:dyDescent="0.35">
      <c r="A76" s="28"/>
      <c r="B76" s="31" t="s">
        <v>17</v>
      </c>
      <c r="C76" s="28"/>
      <c r="D76" s="28"/>
      <c r="E76" s="28"/>
      <c r="F76" s="28"/>
      <c r="G76" s="27"/>
    </row>
    <row r="77" spans="1:13" ht="31.95" customHeight="1" x14ac:dyDescent="0.3">
      <c r="A77" s="28"/>
      <c r="B77" s="58" t="s">
        <v>18</v>
      </c>
      <c r="C77" s="58"/>
      <c r="D77" s="28"/>
      <c r="E77" s="28"/>
      <c r="F77" s="28"/>
      <c r="G77" s="27"/>
    </row>
    <row r="78" spans="1:13" ht="10.050000000000001" customHeight="1" x14ac:dyDescent="0.35">
      <c r="A78" s="28"/>
      <c r="B78" s="30"/>
      <c r="C78" s="30"/>
      <c r="D78" s="28"/>
      <c r="E78" s="28"/>
      <c r="F78" s="28"/>
      <c r="G78" s="27"/>
    </row>
    <row r="79" spans="1:13" ht="14.55" x14ac:dyDescent="0.35">
      <c r="A79" s="6"/>
      <c r="B79" s="7" t="s">
        <v>20</v>
      </c>
      <c r="C79" s="8"/>
      <c r="D79" s="24"/>
      <c r="E79" s="8"/>
      <c r="F79" s="8"/>
      <c r="G79" s="9"/>
      <c r="K79" s="21"/>
      <c r="M79" s="21"/>
    </row>
    <row r="80" spans="1:13" x14ac:dyDescent="0.3">
      <c r="A80" s="29" t="s">
        <v>15</v>
      </c>
      <c r="B80" s="10" t="s">
        <v>14</v>
      </c>
      <c r="C80" s="11">
        <v>1</v>
      </c>
      <c r="D80" s="12">
        <v>37.25</v>
      </c>
      <c r="E80" s="12">
        <f t="shared" ref="E80:E81" si="4">ROUND(C80*D80,2)</f>
        <v>37.25</v>
      </c>
      <c r="F80" s="23">
        <v>0</v>
      </c>
      <c r="G80" s="13">
        <f t="shared" ref="G80:G81" si="5">IF(F80&gt;D80,F80/0,ROUND(C80*F80,2))</f>
        <v>0</v>
      </c>
      <c r="K80" s="21"/>
      <c r="M80" s="21"/>
    </row>
    <row r="81" spans="1:13" x14ac:dyDescent="0.3">
      <c r="A81" s="29" t="s">
        <v>15</v>
      </c>
      <c r="B81" s="10" t="s">
        <v>16</v>
      </c>
      <c r="C81" s="11">
        <v>1</v>
      </c>
      <c r="D81" s="12">
        <v>22.12</v>
      </c>
      <c r="E81" s="12">
        <f t="shared" si="4"/>
        <v>22.12</v>
      </c>
      <c r="F81" s="23">
        <v>0</v>
      </c>
      <c r="G81" s="13">
        <f t="shared" si="5"/>
        <v>0</v>
      </c>
      <c r="K81" s="21"/>
      <c r="M81" s="21"/>
    </row>
    <row r="82" spans="1:13" ht="31.95" customHeight="1" x14ac:dyDescent="0.3">
      <c r="A82" s="28"/>
      <c r="B82" s="56" t="s">
        <v>19</v>
      </c>
      <c r="C82" s="57"/>
      <c r="D82" s="28"/>
      <c r="E82" s="28"/>
      <c r="F82" s="28"/>
      <c r="G82" s="27"/>
    </row>
  </sheetData>
  <sheetProtection password="DE91" sheet="1" objects="1" scenarios="1"/>
  <mergeCells count="12">
    <mergeCell ref="B82:C82"/>
    <mergeCell ref="B77:C77"/>
    <mergeCell ref="A74:F74"/>
    <mergeCell ref="A73:E73"/>
    <mergeCell ref="F73:G73"/>
    <mergeCell ref="A8:B9"/>
    <mergeCell ref="C8:G9"/>
    <mergeCell ref="A1:G1"/>
    <mergeCell ref="A2:G2"/>
    <mergeCell ref="A3:G3"/>
    <mergeCell ref="A5:G5"/>
    <mergeCell ref="A6:G6"/>
  </mergeCells>
  <pageMargins left="0.70866141732283472" right="0.70866141732283472" top="1.1417322834645669" bottom="0.94488188976377963" header="0.31496062992125984" footer="0.31496062992125984"/>
  <pageSetup paperSize="9" scale="51"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2024-09-20T10:41:04Z</cp:lastPrinted>
  <dcterms:created xsi:type="dcterms:W3CDTF">2019-12-12T10:58:27Z</dcterms:created>
  <dcterms:modified xsi:type="dcterms:W3CDTF">2024-09-20T10:41:42Z</dcterms:modified>
</cp:coreProperties>
</file>