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0" windowWidth="19420" windowHeight="11020"/>
  </bookViews>
  <sheets>
    <sheet name="PROPOSICIÓN ECONÓMICA" sheetId="1" r:id="rId1"/>
  </sheets>
  <definedNames>
    <definedName name="_xlnm.Print_Area" localSheetId="0">'PROPOSICIÓN ECONÓMICA'!$A$1:$G$200</definedName>
  </definedNames>
  <calcPr calcId="145621"/>
</workbook>
</file>

<file path=xl/calcChain.xml><?xml version="1.0" encoding="utf-8"?>
<calcChain xmlns="http://schemas.openxmlformats.org/spreadsheetml/2006/main">
  <c r="F191" i="1" l="1"/>
  <c r="G188" i="1" l="1"/>
  <c r="E188" i="1"/>
  <c r="G187" i="1"/>
  <c r="E187" i="1"/>
  <c r="G185" i="1"/>
  <c r="E185" i="1"/>
  <c r="G184" i="1"/>
  <c r="E184" i="1"/>
  <c r="G182" i="1"/>
  <c r="E182" i="1"/>
  <c r="G181" i="1"/>
  <c r="G189" i="1" s="1"/>
  <c r="E181" i="1"/>
  <c r="G179" i="1"/>
  <c r="E179" i="1"/>
  <c r="G178" i="1"/>
  <c r="E178" i="1"/>
  <c r="G176" i="1"/>
  <c r="E176" i="1"/>
  <c r="G175" i="1"/>
  <c r="E175" i="1"/>
  <c r="G173" i="1"/>
  <c r="E173" i="1"/>
  <c r="G172" i="1"/>
  <c r="E172" i="1"/>
  <c r="G171" i="1"/>
  <c r="E171" i="1"/>
  <c r="G170" i="1"/>
  <c r="E170" i="1"/>
  <c r="G169" i="1"/>
  <c r="E169" i="1"/>
  <c r="G168" i="1"/>
  <c r="E168" i="1"/>
  <c r="G167" i="1"/>
  <c r="E167" i="1"/>
  <c r="G166" i="1"/>
  <c r="E166" i="1"/>
  <c r="G165" i="1"/>
  <c r="E165" i="1"/>
  <c r="G164" i="1"/>
  <c r="E164" i="1"/>
  <c r="G163" i="1"/>
  <c r="E163" i="1"/>
  <c r="G162" i="1"/>
  <c r="E162" i="1"/>
  <c r="G161" i="1"/>
  <c r="E161" i="1"/>
  <c r="G160" i="1"/>
  <c r="E160" i="1"/>
  <c r="G159" i="1"/>
  <c r="E159" i="1"/>
  <c r="G158" i="1"/>
  <c r="E158" i="1"/>
  <c r="G157" i="1"/>
  <c r="E157" i="1"/>
  <c r="G155" i="1"/>
  <c r="E155" i="1"/>
  <c r="G154" i="1"/>
  <c r="E154" i="1"/>
  <c r="G153" i="1"/>
  <c r="E153" i="1"/>
  <c r="G152" i="1"/>
  <c r="E152" i="1"/>
  <c r="G151" i="1"/>
  <c r="E151" i="1"/>
  <c r="G150" i="1"/>
  <c r="E150" i="1"/>
  <c r="G149" i="1"/>
  <c r="E149" i="1"/>
  <c r="G148" i="1"/>
  <c r="E148" i="1"/>
  <c r="G147" i="1"/>
  <c r="E147" i="1"/>
  <c r="G146" i="1"/>
  <c r="E146" i="1"/>
  <c r="G145" i="1"/>
  <c r="E145" i="1"/>
  <c r="G144" i="1"/>
  <c r="E144" i="1"/>
  <c r="G143" i="1"/>
  <c r="E143" i="1"/>
  <c r="G142" i="1"/>
  <c r="E142" i="1"/>
  <c r="G141" i="1"/>
  <c r="E141" i="1"/>
  <c r="G139" i="1"/>
  <c r="E139" i="1"/>
  <c r="G138" i="1"/>
  <c r="E138" i="1"/>
  <c r="G137" i="1"/>
  <c r="E137" i="1"/>
  <c r="G136" i="1"/>
  <c r="E136" i="1"/>
  <c r="G135" i="1"/>
  <c r="E135" i="1"/>
  <c r="G133" i="1"/>
  <c r="E133" i="1"/>
  <c r="G132" i="1"/>
  <c r="E132" i="1"/>
  <c r="G131" i="1"/>
  <c r="E131" i="1"/>
  <c r="G130" i="1"/>
  <c r="E130" i="1"/>
  <c r="G129" i="1"/>
  <c r="E129" i="1"/>
  <c r="G127" i="1"/>
  <c r="E127" i="1"/>
  <c r="G126" i="1"/>
  <c r="E126" i="1"/>
  <c r="G125" i="1"/>
  <c r="E125" i="1"/>
  <c r="G124" i="1"/>
  <c r="E124" i="1"/>
  <c r="G123" i="1"/>
  <c r="E123" i="1"/>
  <c r="G121" i="1"/>
  <c r="E121" i="1"/>
  <c r="G120" i="1"/>
  <c r="E120" i="1"/>
  <c r="G119" i="1"/>
  <c r="E119" i="1"/>
  <c r="G118" i="1"/>
  <c r="E118" i="1"/>
  <c r="G117" i="1"/>
  <c r="E117" i="1"/>
  <c r="G115" i="1"/>
  <c r="E115" i="1"/>
  <c r="G114" i="1"/>
  <c r="E114" i="1"/>
  <c r="G113" i="1"/>
  <c r="E113" i="1"/>
  <c r="G111" i="1"/>
  <c r="E111" i="1"/>
  <c r="G110" i="1"/>
  <c r="E110" i="1"/>
  <c r="G109" i="1"/>
  <c r="E109" i="1"/>
  <c r="G108" i="1"/>
  <c r="E108" i="1"/>
  <c r="G104" i="1"/>
  <c r="E104" i="1"/>
  <c r="G103" i="1"/>
  <c r="E103" i="1"/>
  <c r="G101" i="1"/>
  <c r="E101" i="1"/>
  <c r="G99" i="1"/>
  <c r="E99" i="1"/>
  <c r="G98" i="1"/>
  <c r="E98" i="1"/>
  <c r="G96" i="1"/>
  <c r="E96" i="1"/>
  <c r="G95" i="1"/>
  <c r="E95" i="1"/>
  <c r="G94" i="1"/>
  <c r="E94" i="1"/>
  <c r="G93" i="1"/>
  <c r="E93" i="1"/>
  <c r="G92" i="1"/>
  <c r="E92" i="1"/>
  <c r="G91" i="1"/>
  <c r="E91" i="1"/>
  <c r="G89" i="1"/>
  <c r="E89" i="1"/>
  <c r="G88" i="1"/>
  <c r="E88" i="1"/>
  <c r="G87" i="1"/>
  <c r="E87" i="1"/>
  <c r="G85" i="1"/>
  <c r="E85" i="1"/>
  <c r="G84" i="1"/>
  <c r="E84" i="1"/>
  <c r="G83" i="1"/>
  <c r="E83" i="1"/>
  <c r="G82" i="1"/>
  <c r="E82" i="1"/>
  <c r="G81" i="1"/>
  <c r="E81" i="1"/>
  <c r="G80" i="1"/>
  <c r="E80" i="1"/>
  <c r="G79" i="1"/>
  <c r="E79" i="1"/>
  <c r="G78" i="1"/>
  <c r="E78" i="1"/>
  <c r="G77" i="1"/>
  <c r="E77" i="1"/>
  <c r="G76" i="1"/>
  <c r="E76" i="1"/>
  <c r="G75" i="1"/>
  <c r="E75" i="1"/>
  <c r="G74" i="1"/>
  <c r="E74" i="1"/>
  <c r="G72" i="1"/>
  <c r="E72" i="1"/>
  <c r="G71" i="1"/>
  <c r="E71" i="1"/>
  <c r="G70" i="1"/>
  <c r="E70" i="1"/>
  <c r="G69" i="1"/>
  <c r="E69" i="1"/>
  <c r="G68" i="1"/>
  <c r="E68" i="1"/>
  <c r="G67" i="1"/>
  <c r="E67" i="1"/>
  <c r="G65" i="1"/>
  <c r="E65" i="1"/>
  <c r="G63" i="1"/>
  <c r="E63" i="1"/>
  <c r="G62" i="1"/>
  <c r="E62" i="1"/>
  <c r="G61" i="1"/>
  <c r="E61" i="1"/>
  <c r="G59" i="1"/>
  <c r="E59" i="1"/>
  <c r="G58" i="1"/>
  <c r="E58" i="1"/>
  <c r="G57" i="1"/>
  <c r="E57" i="1"/>
  <c r="G55" i="1"/>
  <c r="E55" i="1"/>
  <c r="G54" i="1"/>
  <c r="E54" i="1"/>
  <c r="G51" i="1"/>
  <c r="E51" i="1"/>
  <c r="G50" i="1"/>
  <c r="E50" i="1"/>
  <c r="G49" i="1"/>
  <c r="E49" i="1"/>
  <c r="G48" i="1"/>
  <c r="E48" i="1"/>
  <c r="G47" i="1"/>
  <c r="E47" i="1"/>
  <c r="G45" i="1"/>
  <c r="E45" i="1"/>
  <c r="G44" i="1"/>
  <c r="E44" i="1"/>
  <c r="G43" i="1"/>
  <c r="E43" i="1"/>
  <c r="G42" i="1"/>
  <c r="E42" i="1"/>
  <c r="G41" i="1"/>
  <c r="E41" i="1"/>
  <c r="G39" i="1"/>
  <c r="E39" i="1"/>
  <c r="G38" i="1"/>
  <c r="E38" i="1"/>
  <c r="G37" i="1"/>
  <c r="E37" i="1"/>
  <c r="G35" i="1"/>
  <c r="E35" i="1"/>
  <c r="G34" i="1"/>
  <c r="E34" i="1"/>
  <c r="G33" i="1"/>
  <c r="E33" i="1"/>
  <c r="G32" i="1"/>
  <c r="E32" i="1"/>
  <c r="G31" i="1"/>
  <c r="E31" i="1"/>
  <c r="G30" i="1"/>
  <c r="E30" i="1"/>
  <c r="G29" i="1"/>
  <c r="E29" i="1"/>
  <c r="G27" i="1"/>
  <c r="E27" i="1"/>
  <c r="G26" i="1"/>
  <c r="E26" i="1"/>
  <c r="G25" i="1"/>
  <c r="E25" i="1"/>
  <c r="G24" i="1"/>
  <c r="E24" i="1"/>
  <c r="G23" i="1"/>
  <c r="E23" i="1"/>
  <c r="G20" i="1"/>
  <c r="E20" i="1"/>
  <c r="G19" i="1"/>
  <c r="E19" i="1"/>
  <c r="G18" i="1"/>
  <c r="E18" i="1"/>
  <c r="G16" i="1"/>
  <c r="E16" i="1"/>
  <c r="G15" i="1" l="1"/>
  <c r="E15" i="1"/>
  <c r="G199" i="1" l="1"/>
  <c r="E199" i="1"/>
  <c r="G198" i="1"/>
  <c r="E198" i="1"/>
  <c r="G14" i="1" l="1"/>
  <c r="E14" i="1"/>
  <c r="E189" i="1" l="1"/>
</calcChain>
</file>

<file path=xl/sharedStrings.xml><?xml version="1.0" encoding="utf-8"?>
<sst xmlns="http://schemas.openxmlformats.org/spreadsheetml/2006/main" count="372" uniqueCount="370">
  <si>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</si>
  <si>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</si>
  <si>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</si>
  <si>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</si>
  <si>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</si>
  <si>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</si>
  <si>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</si>
  <si>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</si>
  <si>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</si>
  <si>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</si>
  <si>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</si>
  <si>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</si>
  <si>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</si>
  <si>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PREVENTIVO</t>
  </si>
  <si>
    <t>MANTENIMIENTO CORRECTIVO</t>
  </si>
  <si>
    <t>Coste hora OFICIAL</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</si>
  <si>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</si>
  <si>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</si>
  <si>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</si>
  <si>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</si>
  <si>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</si>
  <si>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</si>
  <si>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Mantenimiento trimestral</t>
  </si>
  <si>
    <t>Mantenimiento anual</t>
  </si>
  <si>
    <t>Mantenimiento semestral</t>
  </si>
  <si>
    <t>EXTINCIÓN</t>
  </si>
  <si>
    <t>ABASTECIMIENTO DE AGUA</t>
  </si>
  <si>
    <t>MANTENIMIENTO INTEGRAL DE LA ESTACIÓN MARÍTIMA, INSTALACIONES E INFRAESTRUCTURAS DEL PUERTO DE ALCUDIA</t>
  </si>
  <si>
    <t>Expediente E24-0155</t>
  </si>
  <si>
    <t>Elaboración de inventario, planos y cuadros de planificación</t>
  </si>
  <si>
    <t>Etiquetado elementos</t>
  </si>
  <si>
    <t>Peritaje maquinaria</t>
  </si>
  <si>
    <t>Informe Inicial</t>
  </si>
  <si>
    <t>Informe mensual, gestion GMAO y del contrato</t>
  </si>
  <si>
    <t>Actualizacion y mantenimiento de inventarios y planos</t>
  </si>
  <si>
    <t>Limpieza exteriores</t>
  </si>
  <si>
    <t>Barrido manual y mixto con sopladora</t>
  </si>
  <si>
    <t>Barrido mecánico, remplazo bolsas basura y recogida de enseres</t>
  </si>
  <si>
    <t>Limpieza Parque Infantil</t>
  </si>
  <si>
    <t>Limpieza interiores</t>
  </si>
  <si>
    <t>Limpieza Edificio Oficinas APB y sus edificios anexos (vestuarios)</t>
  </si>
  <si>
    <t>Limpieza garita de control de acceso de la policia portuaria</t>
  </si>
  <si>
    <t>Limpieza merendero-vestuario del control de acceso</t>
  </si>
  <si>
    <t>Limpieza de Pasarelas Fijas</t>
  </si>
  <si>
    <t>Limpieza DIARIA Estación Marítima</t>
  </si>
  <si>
    <t>Limpieza a fondo de cristales de facil y dificil acceso en Estación Marítima</t>
  </si>
  <si>
    <t>Limpieza anual de fachada de la Estación Marítima</t>
  </si>
  <si>
    <t>Red de Abastecimiento, Drenaje y Fontaneria</t>
  </si>
  <si>
    <t>Mantenimiento mensual de la red de abastecimiento y fontaneria</t>
  </si>
  <si>
    <t>Mantenimiento semestral de la red de drenaje</t>
  </si>
  <si>
    <t>Limpieza y mantenimiento anual de emisarios submarinos</t>
  </si>
  <si>
    <t>Red Eléctrica, Iluminación e instalaciones eléctricas</t>
  </si>
  <si>
    <t>Mantenimiento mensual de instalaciones de electricidad y alumbrado</t>
  </si>
  <si>
    <t>Mantenimiento semestral del Centro de Transformación</t>
  </si>
  <si>
    <t>Mantenimiento anual de instalaciones de electricidad y alumbrado</t>
  </si>
  <si>
    <t>Inspección anual por OCA del Centro de Transformacion</t>
  </si>
  <si>
    <t>Inspección anual por OCA del alumbrado exterior</t>
  </si>
  <si>
    <t>Instalaciones de Aire acondicionado, climatización y extracción</t>
  </si>
  <si>
    <t>Mantenimiento mensual de instalaciones térmicas</t>
  </si>
  <si>
    <t>Mantenimiento semestral de instalaciones térmicas</t>
  </si>
  <si>
    <t>Mantenimiento anual instalaciones térmicas</t>
  </si>
  <si>
    <t>Inspección periódica OCA de instalación térmica</t>
  </si>
  <si>
    <t>Inspección periódica OCA de eficiencia energética (térmicas)</t>
  </si>
  <si>
    <t>Instalaciones Protección Contra Incendios</t>
  </si>
  <si>
    <t>DETECCIÓN, ALARMA Y SEÑALIZACIÓN</t>
  </si>
  <si>
    <t>Mantenimiento trimestral de las instalaciones de detección y alarma</t>
  </si>
  <si>
    <t>Mantenimiento anual de las instalaciones de detección y alarma</t>
  </si>
  <si>
    <t>Mantenimiento trimestral de extintores y BIES</t>
  </si>
  <si>
    <t>Mantenimiento anual de extinores y BIES</t>
  </si>
  <si>
    <t>Mantenimiento quinquenal de extintores y BIES</t>
  </si>
  <si>
    <t>OCA OBLIGATORIA</t>
  </si>
  <si>
    <t>Inspección obligatoria PCI pública concurrencia</t>
  </si>
  <si>
    <t>Pasarelas móviles</t>
  </si>
  <si>
    <t>Manipulación mensual de pasarelas móviles</t>
  </si>
  <si>
    <t>Mantenimiento mensual de pasarelas móviles</t>
  </si>
  <si>
    <t>Mantenimiento trimestral de pasarelas móviles</t>
  </si>
  <si>
    <t>Mantenimiento semestral de pasarelas móviles</t>
  </si>
  <si>
    <t>Mantenimiento anual de pasarelas móviles</t>
  </si>
  <si>
    <t>Pintado integral de pasarelas móviles</t>
  </si>
  <si>
    <t>Obra civil, albañileria y trabajos para explotación</t>
  </si>
  <si>
    <t>Mantenimiento mensual de elementos de obra civil y de explotación portuaria</t>
  </si>
  <si>
    <t>Mantenimiento mensual de defensas y anclajes</t>
  </si>
  <si>
    <t>Mantenimiento y revision anual de trenes de fondeo</t>
  </si>
  <si>
    <t>Mantenimiento trimestral de puertas automaticas y motorizadas</t>
  </si>
  <si>
    <t>Mantenimiento semestral de puertas manuales y vallado metálico</t>
  </si>
  <si>
    <t>Mantenimiento mensual de la pintura exterior e interior de edificios</t>
  </si>
  <si>
    <t>Pintado anual de bolardos</t>
  </si>
  <si>
    <t>Mantenimiento mensual de la señalizacion vertical y horizontal</t>
  </si>
  <si>
    <t>Pintado anual de la señalizacion horizontal</t>
  </si>
  <si>
    <t>Servicio de apoyo a la operativa portuaria y a las necesidades de explotación</t>
  </si>
  <si>
    <t>Mantenimiento mensual de mobiliario y elementos urbanos, incluido parque infantil</t>
  </si>
  <si>
    <t>Instalación de fontaneria, saneamiento y pluviales de Estacion Marítima</t>
  </si>
  <si>
    <t>Mantenimiento mensual de fontaneria, saneamiento y pluviales de la Estación Marítima</t>
  </si>
  <si>
    <t>Mantenimiento semestral de fontaneria, saneamiento y pluviales de la Estación Marítima</t>
  </si>
  <si>
    <t>Mantenimiento anual de fontaneria, saneamiento y pluviales de la Estación Marítima</t>
  </si>
  <si>
    <t>Instalación eléctrica de la Estación Marítima y Oficinas APB</t>
  </si>
  <si>
    <t>Mantenimiento y revision mensual de las instalaciones electricas de la EM y oficinas APB</t>
  </si>
  <si>
    <t>Mantenimiento y revision trimestral del grupo electrogeno</t>
  </si>
  <si>
    <t>Mantenimiento trimestral de luminarias de la EM y oficinas APB</t>
  </si>
  <si>
    <t>Mantenimiento anual de la instalacion de iluminación de la EM y oficinas APB</t>
  </si>
  <si>
    <t>Inspección obligatoria OCA de BT (pública concurrencia)</t>
  </si>
  <si>
    <t>Mantenimiento y revision anual del pararrayos de la EM</t>
  </si>
  <si>
    <t>Instalacion Gas de Estación Marítima</t>
  </si>
  <si>
    <t>Manteniminento mensual de la instalación de gas de la EM</t>
  </si>
  <si>
    <t>Mantenimiento anual de la instalacion de gas de la EM</t>
  </si>
  <si>
    <t>Estructura metálica colgada de la Estación Marítima</t>
  </si>
  <si>
    <t>Revisión semestral de la estructura metálica colgada de la EM</t>
  </si>
  <si>
    <t>Estructuras de hormigón</t>
  </si>
  <si>
    <t>Revisión anual de la estructura de hormigón de la EM</t>
  </si>
  <si>
    <t>Revisión anual de los muros de banqueta</t>
  </si>
  <si>
    <t>Jardineria y arbolado</t>
  </si>
  <si>
    <t>JARDINERÍA</t>
  </si>
  <si>
    <t>MANTENIMIENTO DE PRADERAS</t>
  </si>
  <si>
    <t>Siega mensual de praderas cespitosas en otoño-invierno</t>
  </si>
  <si>
    <t>Siega mensual de praderas cespitosas en prim-verano</t>
  </si>
  <si>
    <t>Suministro y siembra de mezcla de semillas de césped</t>
  </si>
  <si>
    <t>Ud de enmiendas al suelo (abonados) en praderas con periocidad trimestral</t>
  </si>
  <si>
    <t>DESBROCE Y LIMPIEZA GENERAL</t>
  </si>
  <si>
    <t>Limpieza mensual de todas las zonas verdes del Puerto de Alcudia</t>
  </si>
  <si>
    <t>Retirada y desbroce mensual de hierba adventicia</t>
  </si>
  <si>
    <t>Aplicación de herbicida para eliminación vegetación adventicia</t>
  </si>
  <si>
    <t>PLANTAS DE PORTE MEDIO</t>
  </si>
  <si>
    <t>Recorte y poda mensual de arbustos, setos y plantas de medio porte</t>
  </si>
  <si>
    <t>Abonados trimestrales en plantas de porte medio</t>
  </si>
  <si>
    <t>Suministro y plantación de planta de temporada trimestal</t>
  </si>
  <si>
    <t>Suministro y plantación de "Flor de navidad"</t>
  </si>
  <si>
    <t>Suministro y plantación de arbutos, setos y plantas de medio porte</t>
  </si>
  <si>
    <t>PLANTAS EN ESPACIOS INTERIORES</t>
  </si>
  <si>
    <t>Mantenimiento semanal de plantas de interior</t>
  </si>
  <si>
    <t>Suministro y colocación de planta de interior porte entre pequeña y mediana</t>
  </si>
  <si>
    <t>Suministro y colocación de planta de interior porte grande</t>
  </si>
  <si>
    <t>Suministro y colocación de maceta mediana</t>
  </si>
  <si>
    <t>Suministro y colocación de maceta grande</t>
  </si>
  <si>
    <t>MEJORAS TERRENO</t>
  </si>
  <si>
    <t>Enmiendas al suelo (abonados) con periodicidad trimestral</t>
  </si>
  <si>
    <t>Analitica de aguas de riego</t>
  </si>
  <si>
    <t>Analítica de suelo</t>
  </si>
  <si>
    <t>Escarda y descompactación manual del terreno</t>
  </si>
  <si>
    <t>Suministro y colocación tierra vegetal en alcorques y zonas ajardinadas</t>
  </si>
  <si>
    <t>OTROS</t>
  </si>
  <si>
    <t>Riego mensual en todas las zonas verdes del Puerto de Alcudia</t>
  </si>
  <si>
    <t>Revisión y reparación del sistema de riego</t>
  </si>
  <si>
    <t>Tratamientos insecticidas en arbustos, setos, flores de temporada, etc.</t>
  </si>
  <si>
    <t>Tratamientos fungicidas en arbustos, setos, flores de temporada, etc.</t>
  </si>
  <si>
    <t>Seguimiento de biodiversidad mediante muestreo de plagas</t>
  </si>
  <si>
    <t>PALMERAS</t>
  </si>
  <si>
    <t>Poda de mantenimiento de palmeras</t>
  </si>
  <si>
    <t>Poda estival de retirada de frutos e inflorescencias de palmeras</t>
  </si>
  <si>
    <t>Tratamiento fitosanitario preventivo pulverizado con nemátodos</t>
  </si>
  <si>
    <t>Tratamiento fitosanitario preventivo anual por endoterapia</t>
  </si>
  <si>
    <t>Tratamiento fitosanitario pulverizado con producto de origen químico</t>
  </si>
  <si>
    <t>Suministro y plantación de palmera</t>
  </si>
  <si>
    <t>Tala de palmeras</t>
  </si>
  <si>
    <t>Destoconado de palmeras</t>
  </si>
  <si>
    <t>Control visual en altura del estado de palmeras</t>
  </si>
  <si>
    <t>Retirada de palmas abatidas y/o peligrosas</t>
  </si>
  <si>
    <t>Saneamiento de palmeras</t>
  </si>
  <si>
    <t>Riego manual de apoyo para palmeras</t>
  </si>
  <si>
    <t>Suministro e instalación de sistema de anclaje subterráneo para palmeras</t>
  </si>
  <si>
    <t>Análisis integral del estado estructural de las palmeras</t>
  </si>
  <si>
    <t>ARBOLADO</t>
  </si>
  <si>
    <t>Poda anual de arbolado de dimensión pequeña/mediana</t>
  </si>
  <si>
    <t>Poda de arbolado de dimensión grande según necesidades</t>
  </si>
  <si>
    <t>Poda de aclareo de ramas en arbolado</t>
  </si>
  <si>
    <t>Aplicación de tratamientos fitosanitarios en arbolado</t>
  </si>
  <si>
    <t>Aplicación de trat. fitosanitarios preventivos mediante endoterapia en pinos contra Tomicus spp.</t>
  </si>
  <si>
    <t>Retirada de bolsones de procesionaria del pino</t>
  </si>
  <si>
    <t>Suministro, colocación y seguimiento de trampas para la procesionaria del pino</t>
  </si>
  <si>
    <t>Suministro y plantación de arbolado</t>
  </si>
  <si>
    <t>Tala de arbolado pequeño/mediano</t>
  </si>
  <si>
    <t>Tala de arbolado de grandes dimensiones</t>
  </si>
  <si>
    <t>Destoconado de arbolado pequeño/mediano</t>
  </si>
  <si>
    <t>Destoconado de arbolado grandes dimensiones</t>
  </si>
  <si>
    <t>Abonado foliar para arbolado</t>
  </si>
  <si>
    <t>Retirada de ramas de arbolado</t>
  </si>
  <si>
    <t>Retirada de brotes</t>
  </si>
  <si>
    <t>Riego manual de apoyo para arbolado</t>
  </si>
  <si>
    <t>Análisis de riesgo de caída de árboles VTA/instrum.</t>
  </si>
  <si>
    <t>Desratización, desinsectación y desinfección en edificios y dependencias</t>
  </si>
  <si>
    <t>Tratamiento mensual de desratización</t>
  </si>
  <si>
    <t>Tratamiento mensual de desinfección y desinsectación</t>
  </si>
  <si>
    <t>Tratamiento Legionela</t>
  </si>
  <si>
    <t>Mantenimiento, tratamiento y revisión mensual para prevencion de legionela</t>
  </si>
  <si>
    <t>Tratamiento anual legionela y certificado anual de calidad de agua de la Estacion Marítima</t>
  </si>
  <si>
    <t>Disponibilidad de RETÉN</t>
  </si>
  <si>
    <t>PA Mantenimiento correctivo</t>
  </si>
  <si>
    <t>GESTION DOCUMENTAL</t>
  </si>
  <si>
    <t>Gestión documental del contrato</t>
  </si>
  <si>
    <t>Actualización del cuaderno fitosanitario</t>
  </si>
  <si>
    <t>GESTION DE RESIDUOS</t>
  </si>
  <si>
    <t>Gestión de residuos generados</t>
  </si>
  <si>
    <t>Gestión de residuos procedentes de los trabajos de limpieza</t>
  </si>
  <si>
    <t>01</t>
  </si>
  <si>
    <t>01.1</t>
  </si>
  <si>
    <t>01.2</t>
  </si>
  <si>
    <t>01.3</t>
  </si>
  <si>
    <t>02</t>
  </si>
  <si>
    <t>02.01</t>
  </si>
  <si>
    <t>02.02</t>
  </si>
  <si>
    <t>02.03</t>
  </si>
  <si>
    <t>03</t>
  </si>
  <si>
    <t>03.01</t>
  </si>
  <si>
    <t>03.01.01</t>
  </si>
  <si>
    <t>03.01.02</t>
  </si>
  <si>
    <t>03.01.03</t>
  </si>
  <si>
    <t>03.01.05</t>
  </si>
  <si>
    <t>03.01.04</t>
  </si>
  <si>
    <t>03.02</t>
  </si>
  <si>
    <t>03.02.01</t>
  </si>
  <si>
    <t>03.02.02</t>
  </si>
  <si>
    <t>03.02.03</t>
  </si>
  <si>
    <t>03.02.04</t>
  </si>
  <si>
    <t>03.02.05</t>
  </si>
  <si>
    <t>03.02.06</t>
  </si>
  <si>
    <t>03.02.07</t>
  </si>
  <si>
    <t>03.03</t>
  </si>
  <si>
    <t>03.03.03</t>
  </si>
  <si>
    <t>03.03.01</t>
  </si>
  <si>
    <t>03.03.02</t>
  </si>
  <si>
    <t>03.04</t>
  </si>
  <si>
    <t>03.2.EL1</t>
  </si>
  <si>
    <t>03.2.CT</t>
  </si>
  <si>
    <t>03.2.EL2</t>
  </si>
  <si>
    <t>03.2.CT2</t>
  </si>
  <si>
    <t>03.3.EL3</t>
  </si>
  <si>
    <t>03.05</t>
  </si>
  <si>
    <t>03.3.AC1</t>
  </si>
  <si>
    <t>03.3.AC2</t>
  </si>
  <si>
    <t>03.3.AC3</t>
  </si>
  <si>
    <t>03.3.AC4</t>
  </si>
  <si>
    <t>03.3.AC5</t>
  </si>
  <si>
    <t>03.06</t>
  </si>
  <si>
    <t>03.06.DET</t>
  </si>
  <si>
    <t>03.06.01</t>
  </si>
  <si>
    <t>03.06.01.02</t>
  </si>
  <si>
    <t>03.06.EXT</t>
  </si>
  <si>
    <t>03.06.EXT1</t>
  </si>
  <si>
    <t>03.06.EXT2</t>
  </si>
  <si>
    <t>03.06.EXT3</t>
  </si>
  <si>
    <t>03.06.ABA</t>
  </si>
  <si>
    <t>03.04.ABA1</t>
  </si>
  <si>
    <t>03.04.ABA2</t>
  </si>
  <si>
    <t>03.04.ABA3</t>
  </si>
  <si>
    <t>03.06.OCA</t>
  </si>
  <si>
    <t>03.06.OCA1</t>
  </si>
  <si>
    <t>03.08</t>
  </si>
  <si>
    <t>03.08.01</t>
  </si>
  <si>
    <t>03.08.02</t>
  </si>
  <si>
    <t>03.08.03</t>
  </si>
  <si>
    <t>03.08.04</t>
  </si>
  <si>
    <t>03.08.05</t>
  </si>
  <si>
    <t>03.08.06</t>
  </si>
  <si>
    <t>03.09</t>
  </si>
  <si>
    <t>03.09.01</t>
  </si>
  <si>
    <t>03.09.02</t>
  </si>
  <si>
    <t>03.09.03</t>
  </si>
  <si>
    <t>03.09.04</t>
  </si>
  <si>
    <t>03.09.05</t>
  </si>
  <si>
    <t>03.09.06</t>
  </si>
  <si>
    <t>03.09.07</t>
  </si>
  <si>
    <t>03.09.08</t>
  </si>
  <si>
    <t>03.09.10</t>
  </si>
  <si>
    <t>03.09.11</t>
  </si>
  <si>
    <t>03.09.12</t>
  </si>
  <si>
    <t>03.09.13</t>
  </si>
  <si>
    <t>03.10</t>
  </si>
  <si>
    <t>03.10.01</t>
  </si>
  <si>
    <t>03.10.02</t>
  </si>
  <si>
    <t>03.10.03</t>
  </si>
  <si>
    <t>03.11</t>
  </si>
  <si>
    <t>03.11.01</t>
  </si>
  <si>
    <t>03.11.02</t>
  </si>
  <si>
    <t>03.11.03</t>
  </si>
  <si>
    <t>03.11.04</t>
  </si>
  <si>
    <t>03.11.05</t>
  </si>
  <si>
    <t>03.11.06</t>
  </si>
  <si>
    <t>03.12</t>
  </si>
  <si>
    <t>03.12.01</t>
  </si>
  <si>
    <t>03.12.02</t>
  </si>
  <si>
    <t>03.13</t>
  </si>
  <si>
    <t>03.13.01</t>
  </si>
  <si>
    <t>03.14</t>
  </si>
  <si>
    <t>03.14.01</t>
  </si>
  <si>
    <t>03.14.02</t>
  </si>
  <si>
    <t>03.15</t>
  </si>
  <si>
    <t>3.15.1</t>
  </si>
  <si>
    <t>3.15.1.1</t>
  </si>
  <si>
    <t>3.15.1.1.1</t>
  </si>
  <si>
    <t>3.15.1.1.2</t>
  </si>
  <si>
    <t>3.15.1.1.3</t>
  </si>
  <si>
    <t>3.15.1.1.4</t>
  </si>
  <si>
    <t>3.15.1.2</t>
  </si>
  <si>
    <t>3.15.1.2.1</t>
  </si>
  <si>
    <t>3.15.1.2.2</t>
  </si>
  <si>
    <t>3.15.1.2.3</t>
  </si>
  <si>
    <t>3.15.1.3</t>
  </si>
  <si>
    <t>3.15.1.3.1</t>
  </si>
  <si>
    <t>3.15.1.3.2</t>
  </si>
  <si>
    <t>3.15.1.3.3</t>
  </si>
  <si>
    <t>3.15.1.3.4</t>
  </si>
  <si>
    <t>3.15.1.3.5</t>
  </si>
  <si>
    <t>3.15.1.4</t>
  </si>
  <si>
    <t>3.15.4.1</t>
  </si>
  <si>
    <t>3.15..4.2</t>
  </si>
  <si>
    <t>3.15.4.3</t>
  </si>
  <si>
    <t>3.15.4.4</t>
  </si>
  <si>
    <t>3.154.5</t>
  </si>
  <si>
    <t>3.15.1.5</t>
  </si>
  <si>
    <t>3.15.1.5.1</t>
  </si>
  <si>
    <t>3.15.1.5.2</t>
  </si>
  <si>
    <t>3.15.1.5.3</t>
  </si>
  <si>
    <t>3.15.1.5.4</t>
  </si>
  <si>
    <t>3.15.1.5.5</t>
  </si>
  <si>
    <t>3.15.1.6</t>
  </si>
  <si>
    <t>3.15.1.6.1</t>
  </si>
  <si>
    <t>3.15.1.6.2</t>
  </si>
  <si>
    <t>3.15.1.6.3</t>
  </si>
  <si>
    <t>3.15.1.6.4</t>
  </si>
  <si>
    <t>3.15.1.6.5</t>
  </si>
  <si>
    <t>3.15.2</t>
  </si>
  <si>
    <t>3.15.2.01</t>
  </si>
  <si>
    <t>3.15.2.02</t>
  </si>
  <si>
    <t>3.15.2.03</t>
  </si>
  <si>
    <t>3.15.2.04</t>
  </si>
  <si>
    <t>3.15.2.06</t>
  </si>
  <si>
    <t>3.15.2.07</t>
  </si>
  <si>
    <t>3.15.2.09</t>
  </si>
  <si>
    <t>3.15.2.10</t>
  </si>
  <si>
    <t>3.15.2.11</t>
  </si>
  <si>
    <t>3.15.2.12</t>
  </si>
  <si>
    <t>3.15.2.13</t>
  </si>
  <si>
    <t>3.15.2.14</t>
  </si>
  <si>
    <t>3.15.2.15</t>
  </si>
  <si>
    <t>3.15.2.16</t>
  </si>
  <si>
    <t>3.15.1.23</t>
  </si>
  <si>
    <t>3.15.3</t>
  </si>
  <si>
    <t>3.15.3.01</t>
  </si>
  <si>
    <t>3.15.3.02</t>
  </si>
  <si>
    <t>3.15.3.03</t>
  </si>
  <si>
    <t>3.15.3.04</t>
  </si>
  <si>
    <t>3.15.3.05</t>
  </si>
  <si>
    <t>3.15.3.06</t>
  </si>
  <si>
    <t>3.15.3.07</t>
  </si>
  <si>
    <t>3.15.3.08</t>
  </si>
  <si>
    <t>3.15.3.09</t>
  </si>
  <si>
    <t>3.15.3.10</t>
  </si>
  <si>
    <t>3.15.3.11</t>
  </si>
  <si>
    <t>3.15.3.12</t>
  </si>
  <si>
    <t>3.15.3.13</t>
  </si>
  <si>
    <t>3.15.3.14</t>
  </si>
  <si>
    <t>3.15.3.15</t>
  </si>
  <si>
    <t>3.15.3.16</t>
  </si>
  <si>
    <t>3.15.3.17</t>
  </si>
  <si>
    <t>03.16</t>
  </si>
  <si>
    <t>03.16.1</t>
  </si>
  <si>
    <t>03.16.2</t>
  </si>
  <si>
    <t>03.17</t>
  </si>
  <si>
    <t>03.10.04</t>
  </si>
  <si>
    <t>03.10.05</t>
  </si>
  <si>
    <t>04.1</t>
  </si>
  <si>
    <t>04.2</t>
  </si>
  <si>
    <t>05.02</t>
  </si>
  <si>
    <t>05.03</t>
  </si>
  <si>
    <t>09.1</t>
  </si>
  <si>
    <t>09.2</t>
  </si>
  <si>
    <t>Inspección anual del Parque Infantil por Organismo de Evaluación de la Conformidad</t>
  </si>
  <si>
    <t>Baldeo manual y mecánico, limpieza de rampas y elementos superficiales de drenaje, retirada de</t>
  </si>
  <si>
    <t>Coste hora ENCARGADO</t>
  </si>
  <si>
    <t>Contraprestación maquinaria</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</si>
  <si>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40.00,00 € de la partida alzada de mantenimiento correctivo y las mensualidades de contraprestación de maquinaria que se mantienen inalterables)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</si>
</sst>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75">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0" fillId="8" borderId="10" xfId="0" applyFont="1" applyFill="1" applyBorder="1" applyAlignment="1" applyProtection="1">
      <alignment horizontal="center" vertical="center" wrapText="1"/>
    </xf>
    <xf numFmtId="0" fontId="10" fillId="8" borderId="14" xfId="0" applyFont="1" applyFill="1" applyBorder="1" applyAlignment="1" applyProtection="1">
      <alignment vertical="center" wrapText="1"/>
    </xf>
    <xf numFmtId="2"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protection locked="0"/>
    </xf>
    <xf numFmtId="164" fontId="10" fillId="8" borderId="15" xfId="0" applyNumberFormat="1" applyFont="1" applyFill="1" applyBorder="1" applyAlignment="1" applyProtection="1">
      <alignment vertical="center" wrapText="1"/>
    </xf>
    <xf numFmtId="0" fontId="10" fillId="7" borderId="10" xfId="0" applyFont="1" applyFill="1" applyBorder="1" applyAlignment="1" applyProtection="1">
      <alignment horizontal="center" vertical="center" wrapText="1"/>
    </xf>
    <xf numFmtId="0" fontId="10" fillId="7" borderId="14" xfId="0" applyFont="1" applyFill="1" applyBorder="1" applyAlignment="1" applyProtection="1">
      <alignment vertical="center" wrapText="1"/>
    </xf>
    <xf numFmtId="2"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protection locked="0"/>
    </xf>
    <xf numFmtId="164" fontId="10" fillId="7" borderId="15" xfId="0" applyNumberFormat="1" applyFont="1" applyFill="1" applyBorder="1" applyAlignment="1" applyProtection="1">
      <alignment vertical="center" wrapText="1"/>
    </xf>
    <xf numFmtId="0" fontId="10" fillId="9" borderId="10" xfId="0" applyFont="1" applyFill="1" applyBorder="1" applyAlignment="1" applyProtection="1">
      <alignment horizontal="center" vertical="center" wrapText="1"/>
    </xf>
    <xf numFmtId="0" fontId="10" fillId="9" borderId="14" xfId="0" applyFont="1" applyFill="1" applyBorder="1" applyAlignment="1" applyProtection="1">
      <alignment vertical="center" wrapText="1"/>
    </xf>
    <xf numFmtId="2" fontId="10" fillId="9" borderId="14" xfId="0" applyNumberFormat="1" applyFont="1" applyFill="1" applyBorder="1" applyAlignment="1" applyProtection="1">
      <alignment vertical="center" wrapText="1"/>
    </xf>
    <xf numFmtId="164" fontId="10" fillId="9" borderId="14" xfId="0" applyNumberFormat="1" applyFont="1" applyFill="1" applyBorder="1" applyAlignment="1" applyProtection="1">
      <alignment vertical="center" wrapText="1"/>
    </xf>
    <xf numFmtId="164" fontId="10" fillId="9" borderId="14" xfId="0" applyNumberFormat="1" applyFont="1" applyFill="1" applyBorder="1" applyAlignment="1" applyProtection="1">
      <alignment vertical="center" wrapText="1"/>
      <protection locked="0"/>
    </xf>
    <xf numFmtId="164" fontId="10" fillId="9" borderId="15" xfId="0" applyNumberFormat="1" applyFont="1" applyFill="1" applyBorder="1" applyAlignment="1" applyProtection="1">
      <alignment vertical="center"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00"/>
  <sheetViews>
    <sheetView tabSelected="1" view="pageBreakPreview" topLeftCell="A175" zoomScale="85" zoomScaleNormal="100" zoomScaleSheetLayoutView="85" workbookViewId="0">
      <selection activeCell="A193" sqref="A193"/>
    </sheetView>
  </sheetViews>
  <sheetFormatPr baseColWidth="10" defaultColWidth="11.453125" defaultRowHeight="14.5" x14ac:dyDescent="0.35"/>
  <cols>
    <col min="1" max="1" width="13.7265625" style="1" customWidth="1"/>
    <col min="2" max="2" width="77.453125" style="1" bestFit="1" customWidth="1"/>
    <col min="3" max="6" width="14.54296875" style="1" customWidth="1"/>
    <col min="7" max="7" width="16.08984375" style="1" customWidth="1"/>
    <col min="8" max="8" width="11.453125" style="1"/>
    <col min="9" max="23" width="11.453125" style="20"/>
    <col min="24" max="16384" width="11.453125" style="1"/>
  </cols>
  <sheetData>
    <row r="1" spans="1:13" ht="15" customHeight="1" x14ac:dyDescent="0.35">
      <c r="A1" s="64" t="s">
        <v>0</v>
      </c>
      <c r="B1" s="65"/>
      <c r="C1" s="65"/>
      <c r="D1" s="65"/>
      <c r="E1" s="65"/>
      <c r="F1" s="65"/>
      <c r="G1" s="66"/>
    </row>
    <row r="2" spans="1:13" ht="18.75" customHeight="1" x14ac:dyDescent="0.35">
      <c r="A2" s="67" t="s">
        <v>27</v>
      </c>
      <c r="B2" s="68"/>
      <c r="C2" s="68"/>
      <c r="D2" s="68"/>
      <c r="E2" s="68"/>
      <c r="F2" s="68"/>
      <c r="G2" s="69"/>
    </row>
    <row r="3" spans="1:13" ht="15.75" customHeight="1" thickBot="1" x14ac:dyDescent="0.4">
      <c r="A3" s="70" t="s">
        <v>28</v>
      </c>
      <c r="B3" s="71"/>
      <c r="C3" s="71"/>
      <c r="D3" s="71"/>
      <c r="E3" s="71"/>
      <c r="F3" s="71"/>
      <c r="G3" s="72"/>
    </row>
    <row r="4" spans="1:13" ht="14.4" x14ac:dyDescent="0.3">
      <c r="A4" s="2"/>
      <c r="B4" s="2"/>
      <c r="C4" s="2"/>
      <c r="D4" s="2"/>
      <c r="E4" s="2"/>
      <c r="F4" s="2"/>
      <c r="G4" s="2"/>
    </row>
    <row r="5" spans="1:13" ht="15.75" customHeight="1" x14ac:dyDescent="0.35">
      <c r="A5" s="73" t="s">
        <v>11</v>
      </c>
      <c r="B5" s="73"/>
      <c r="C5" s="73"/>
      <c r="D5" s="73"/>
      <c r="E5" s="73"/>
      <c r="F5" s="73"/>
      <c r="G5" s="73"/>
    </row>
    <row r="6" spans="1:13" x14ac:dyDescent="0.35">
      <c r="A6" s="74" t="s">
        <v>1</v>
      </c>
      <c r="B6" s="74"/>
      <c r="C6" s="74"/>
      <c r="D6" s="74"/>
      <c r="E6" s="74"/>
      <c r="F6" s="74"/>
      <c r="G6" s="74"/>
    </row>
    <row r="7" spans="1:13" ht="15" thickBot="1" x14ac:dyDescent="0.35">
      <c r="A7" s="2"/>
      <c r="B7" s="2"/>
      <c r="C7" s="2"/>
      <c r="D7" s="2"/>
      <c r="E7" s="2"/>
      <c r="F7" s="2"/>
      <c r="G7" s="2"/>
    </row>
    <row r="8" spans="1:13" ht="15" customHeight="1" x14ac:dyDescent="0.35">
      <c r="A8" s="57" t="s">
        <v>2</v>
      </c>
      <c r="B8" s="57"/>
      <c r="C8" s="58"/>
      <c r="D8" s="59"/>
      <c r="E8" s="59"/>
      <c r="F8" s="59"/>
      <c r="G8" s="60"/>
    </row>
    <row r="9" spans="1:13" ht="15.75" customHeight="1" thickBot="1" x14ac:dyDescent="0.4">
      <c r="A9" s="57"/>
      <c r="B9" s="57"/>
      <c r="C9" s="61"/>
      <c r="D9" s="62"/>
      <c r="E9" s="62"/>
      <c r="F9" s="62"/>
      <c r="G9" s="63"/>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5" thickBot="1" x14ac:dyDescent="0.4">
      <c r="A12" s="3" t="s">
        <v>3</v>
      </c>
      <c r="B12" s="3" t="s">
        <v>4</v>
      </c>
      <c r="C12" s="4" t="s">
        <v>5</v>
      </c>
      <c r="D12" s="4" t="s">
        <v>6</v>
      </c>
      <c r="E12" s="4" t="s">
        <v>7</v>
      </c>
      <c r="F12" s="4" t="s">
        <v>8</v>
      </c>
      <c r="G12" s="4" t="s">
        <v>9</v>
      </c>
      <c r="K12" s="21"/>
      <c r="M12" s="21"/>
    </row>
    <row r="13" spans="1:13" x14ac:dyDescent="0.35">
      <c r="A13" s="6" t="s">
        <v>192</v>
      </c>
      <c r="B13" s="7" t="s">
        <v>21</v>
      </c>
      <c r="C13" s="8"/>
      <c r="D13" s="24"/>
      <c r="E13" s="8"/>
      <c r="F13" s="8"/>
      <c r="G13" s="9"/>
      <c r="K13" s="21"/>
      <c r="M13" s="21"/>
    </row>
    <row r="14" spans="1:13" x14ac:dyDescent="0.35">
      <c r="A14" s="5" t="s">
        <v>193</v>
      </c>
      <c r="B14" s="10" t="s">
        <v>29</v>
      </c>
      <c r="C14" s="11">
        <v>1</v>
      </c>
      <c r="D14" s="12">
        <v>6157.45</v>
      </c>
      <c r="E14" s="12">
        <f t="shared" ref="E14" si="0">ROUND(C14*D14,2)</f>
        <v>6157.45</v>
      </c>
      <c r="F14" s="23">
        <v>0</v>
      </c>
      <c r="G14" s="13">
        <f t="shared" ref="G14" si="1">IF(F14&gt;D14,F14/0,ROUND(C14*F14,2))</f>
        <v>0</v>
      </c>
      <c r="K14" s="21"/>
      <c r="M14" s="21"/>
    </row>
    <row r="15" spans="1:13" x14ac:dyDescent="0.35">
      <c r="A15" s="5" t="s">
        <v>194</v>
      </c>
      <c r="B15" s="10" t="s">
        <v>30</v>
      </c>
      <c r="C15" s="11">
        <v>1</v>
      </c>
      <c r="D15" s="12">
        <v>2978.34</v>
      </c>
      <c r="E15" s="12">
        <f t="shared" ref="E15" si="2">ROUND(C15*D15,2)</f>
        <v>2978.34</v>
      </c>
      <c r="F15" s="23">
        <v>0</v>
      </c>
      <c r="G15" s="13">
        <f t="shared" ref="G15" si="3">IF(F15&gt;D15,F15/0,ROUND(C15*F15,2))</f>
        <v>0</v>
      </c>
      <c r="K15" s="21"/>
      <c r="M15" s="21"/>
    </row>
    <row r="16" spans="1:13" x14ac:dyDescent="0.35">
      <c r="A16" s="5" t="s">
        <v>195</v>
      </c>
      <c r="B16" s="10" t="s">
        <v>31</v>
      </c>
      <c r="C16" s="11">
        <v>1</v>
      </c>
      <c r="D16" s="12">
        <v>2697.23</v>
      </c>
      <c r="E16" s="12">
        <f t="shared" ref="E16:E71" si="4">ROUND(C16*D16,2)</f>
        <v>2697.23</v>
      </c>
      <c r="F16" s="23">
        <v>0</v>
      </c>
      <c r="G16" s="13">
        <f t="shared" ref="G16:G71" si="5">IF(F16&gt;D16,F16/0,ROUND(C16*F16,2))</f>
        <v>0</v>
      </c>
      <c r="K16" s="21"/>
      <c r="M16" s="21"/>
    </row>
    <row r="17" spans="1:13" x14ac:dyDescent="0.35">
      <c r="A17" s="6" t="s">
        <v>196</v>
      </c>
      <c r="B17" s="7" t="s">
        <v>12</v>
      </c>
      <c r="C17" s="8"/>
      <c r="D17" s="24"/>
      <c r="E17" s="8"/>
      <c r="F17" s="8"/>
      <c r="G17" s="9"/>
      <c r="K17" s="21"/>
      <c r="M17" s="21"/>
    </row>
    <row r="18" spans="1:13" x14ac:dyDescent="0.35">
      <c r="A18" s="5" t="s">
        <v>197</v>
      </c>
      <c r="B18" s="10" t="s">
        <v>32</v>
      </c>
      <c r="C18" s="11">
        <v>1</v>
      </c>
      <c r="D18" s="12">
        <v>3739.99</v>
      </c>
      <c r="E18" s="12">
        <f t="shared" si="4"/>
        <v>3739.99</v>
      </c>
      <c r="F18" s="23">
        <v>0</v>
      </c>
      <c r="G18" s="13">
        <f t="shared" si="5"/>
        <v>0</v>
      </c>
      <c r="K18" s="21"/>
      <c r="M18" s="21"/>
    </row>
    <row r="19" spans="1:13" x14ac:dyDescent="0.35">
      <c r="A19" s="5" t="s">
        <v>198</v>
      </c>
      <c r="B19" s="10" t="s">
        <v>33</v>
      </c>
      <c r="C19" s="11">
        <v>12</v>
      </c>
      <c r="D19" s="12">
        <v>4830.25</v>
      </c>
      <c r="E19" s="12">
        <f t="shared" si="4"/>
        <v>57963</v>
      </c>
      <c r="F19" s="23">
        <v>0</v>
      </c>
      <c r="G19" s="13">
        <f t="shared" si="5"/>
        <v>0</v>
      </c>
      <c r="K19" s="21"/>
      <c r="M19" s="21"/>
    </row>
    <row r="20" spans="1:13" x14ac:dyDescent="0.35">
      <c r="A20" s="5" t="s">
        <v>199</v>
      </c>
      <c r="B20" s="10" t="s">
        <v>34</v>
      </c>
      <c r="C20" s="11">
        <v>1</v>
      </c>
      <c r="D20" s="12">
        <v>1603.76</v>
      </c>
      <c r="E20" s="12">
        <f t="shared" si="4"/>
        <v>1603.76</v>
      </c>
      <c r="F20" s="23">
        <v>0</v>
      </c>
      <c r="G20" s="13">
        <f t="shared" si="5"/>
        <v>0</v>
      </c>
      <c r="K20" s="21"/>
      <c r="M20" s="21"/>
    </row>
    <row r="21" spans="1:13" x14ac:dyDescent="0.35">
      <c r="A21" s="6" t="s">
        <v>200</v>
      </c>
      <c r="B21" s="7" t="s">
        <v>13</v>
      </c>
      <c r="C21" s="8"/>
      <c r="D21" s="24"/>
      <c r="E21" s="8"/>
      <c r="F21" s="8"/>
      <c r="G21" s="9"/>
      <c r="K21" s="21"/>
      <c r="M21" s="21"/>
    </row>
    <row r="22" spans="1:13" x14ac:dyDescent="0.35">
      <c r="A22" s="32" t="s">
        <v>201</v>
      </c>
      <c r="B22" s="33" t="s">
        <v>35</v>
      </c>
      <c r="C22" s="34"/>
      <c r="D22" s="35"/>
      <c r="E22" s="35"/>
      <c r="F22" s="36"/>
      <c r="G22" s="37"/>
      <c r="K22" s="21"/>
      <c r="M22" s="21"/>
    </row>
    <row r="23" spans="1:13" x14ac:dyDescent="0.35">
      <c r="A23" s="5" t="s">
        <v>202</v>
      </c>
      <c r="B23" s="10" t="s">
        <v>36</v>
      </c>
      <c r="C23" s="11">
        <v>12</v>
      </c>
      <c r="D23" s="12">
        <v>13325.1</v>
      </c>
      <c r="E23" s="12">
        <f t="shared" si="4"/>
        <v>159901.20000000001</v>
      </c>
      <c r="F23" s="23">
        <v>0</v>
      </c>
      <c r="G23" s="13">
        <f t="shared" si="5"/>
        <v>0</v>
      </c>
      <c r="K23" s="21"/>
      <c r="M23" s="21"/>
    </row>
    <row r="24" spans="1:13" x14ac:dyDescent="0.35">
      <c r="A24" s="5" t="s">
        <v>203</v>
      </c>
      <c r="B24" s="10" t="s">
        <v>37</v>
      </c>
      <c r="C24" s="11">
        <v>12</v>
      </c>
      <c r="D24" s="12">
        <v>15154.4</v>
      </c>
      <c r="E24" s="12">
        <f t="shared" si="4"/>
        <v>181852.79999999999</v>
      </c>
      <c r="F24" s="23">
        <v>0</v>
      </c>
      <c r="G24" s="13">
        <f t="shared" si="5"/>
        <v>0</v>
      </c>
      <c r="K24" s="21"/>
      <c r="M24" s="21"/>
    </row>
    <row r="25" spans="1:13" x14ac:dyDescent="0.35">
      <c r="A25" s="5" t="s">
        <v>204</v>
      </c>
      <c r="B25" s="10" t="s">
        <v>366</v>
      </c>
      <c r="C25" s="11">
        <v>12</v>
      </c>
      <c r="D25" s="12">
        <v>11282.65</v>
      </c>
      <c r="E25" s="12">
        <f t="shared" si="4"/>
        <v>135391.79999999999</v>
      </c>
      <c r="F25" s="23">
        <v>0</v>
      </c>
      <c r="G25" s="13">
        <f t="shared" si="5"/>
        <v>0</v>
      </c>
      <c r="K25" s="21"/>
      <c r="M25" s="21"/>
    </row>
    <row r="26" spans="1:13" x14ac:dyDescent="0.35">
      <c r="A26" s="5" t="s">
        <v>205</v>
      </c>
      <c r="B26" s="10" t="s">
        <v>38</v>
      </c>
      <c r="C26" s="11">
        <v>12</v>
      </c>
      <c r="D26" s="12">
        <v>3193.64</v>
      </c>
      <c r="E26" s="12">
        <f t="shared" si="4"/>
        <v>38323.68</v>
      </c>
      <c r="F26" s="23">
        <v>0</v>
      </c>
      <c r="G26" s="13">
        <f t="shared" si="5"/>
        <v>0</v>
      </c>
      <c r="K26" s="21"/>
      <c r="M26" s="21"/>
    </row>
    <row r="27" spans="1:13" x14ac:dyDescent="0.35">
      <c r="A27" s="5" t="s">
        <v>206</v>
      </c>
      <c r="B27" s="10" t="s">
        <v>368</v>
      </c>
      <c r="C27" s="11">
        <v>12</v>
      </c>
      <c r="D27" s="12">
        <v>4204.66</v>
      </c>
      <c r="E27" s="12">
        <f t="shared" si="4"/>
        <v>50455.92</v>
      </c>
      <c r="F27" s="12">
        <v>4204.66</v>
      </c>
      <c r="G27" s="13">
        <f t="shared" si="5"/>
        <v>50455.92</v>
      </c>
      <c r="K27" s="21"/>
      <c r="M27" s="21"/>
    </row>
    <row r="28" spans="1:13" x14ac:dyDescent="0.35">
      <c r="A28" s="32" t="s">
        <v>207</v>
      </c>
      <c r="B28" s="33" t="s">
        <v>39</v>
      </c>
      <c r="C28" s="34"/>
      <c r="D28" s="35"/>
      <c r="E28" s="35"/>
      <c r="F28" s="36"/>
      <c r="G28" s="37"/>
      <c r="K28" s="21"/>
      <c r="M28" s="21"/>
    </row>
    <row r="29" spans="1:13" x14ac:dyDescent="0.35">
      <c r="A29" s="5" t="s">
        <v>208</v>
      </c>
      <c r="B29" s="10" t="s">
        <v>40</v>
      </c>
      <c r="C29" s="11">
        <v>12</v>
      </c>
      <c r="D29" s="12">
        <v>6486.8</v>
      </c>
      <c r="E29" s="12">
        <f t="shared" si="4"/>
        <v>77841.600000000006</v>
      </c>
      <c r="F29" s="23">
        <v>0</v>
      </c>
      <c r="G29" s="13">
        <f t="shared" si="5"/>
        <v>0</v>
      </c>
      <c r="K29" s="21"/>
      <c r="M29" s="21"/>
    </row>
    <row r="30" spans="1:13" x14ac:dyDescent="0.35">
      <c r="A30" s="5" t="s">
        <v>209</v>
      </c>
      <c r="B30" s="10" t="s">
        <v>41</v>
      </c>
      <c r="C30" s="11">
        <v>12</v>
      </c>
      <c r="D30" s="12">
        <v>2577.9</v>
      </c>
      <c r="E30" s="12">
        <f t="shared" si="4"/>
        <v>30934.799999999999</v>
      </c>
      <c r="F30" s="23">
        <v>0</v>
      </c>
      <c r="G30" s="13">
        <f t="shared" si="5"/>
        <v>0</v>
      </c>
      <c r="K30" s="21"/>
      <c r="M30" s="21"/>
    </row>
    <row r="31" spans="1:13" x14ac:dyDescent="0.35">
      <c r="A31" s="5" t="s">
        <v>210</v>
      </c>
      <c r="B31" s="10" t="s">
        <v>42</v>
      </c>
      <c r="C31" s="11">
        <v>12</v>
      </c>
      <c r="D31" s="12">
        <v>2427.98</v>
      </c>
      <c r="E31" s="12">
        <f t="shared" si="4"/>
        <v>29135.759999999998</v>
      </c>
      <c r="F31" s="23">
        <v>0</v>
      </c>
      <c r="G31" s="13">
        <f t="shared" si="5"/>
        <v>0</v>
      </c>
      <c r="K31" s="21"/>
      <c r="M31" s="21"/>
    </row>
    <row r="32" spans="1:13" x14ac:dyDescent="0.35">
      <c r="A32" s="5" t="s">
        <v>211</v>
      </c>
      <c r="B32" s="10" t="s">
        <v>43</v>
      </c>
      <c r="C32" s="11">
        <v>12</v>
      </c>
      <c r="D32" s="12">
        <v>346.69</v>
      </c>
      <c r="E32" s="12">
        <f t="shared" si="4"/>
        <v>4160.28</v>
      </c>
      <c r="F32" s="23">
        <v>0</v>
      </c>
      <c r="G32" s="13">
        <f t="shared" si="5"/>
        <v>0</v>
      </c>
      <c r="K32" s="21"/>
      <c r="M32" s="21"/>
    </row>
    <row r="33" spans="1:13" x14ac:dyDescent="0.35">
      <c r="A33" s="5" t="s">
        <v>212</v>
      </c>
      <c r="B33" s="10" t="s">
        <v>44</v>
      </c>
      <c r="C33" s="11">
        <v>12</v>
      </c>
      <c r="D33" s="12">
        <v>9940.49</v>
      </c>
      <c r="E33" s="12">
        <f t="shared" si="4"/>
        <v>119285.88</v>
      </c>
      <c r="F33" s="23">
        <v>0</v>
      </c>
      <c r="G33" s="13">
        <f t="shared" si="5"/>
        <v>0</v>
      </c>
      <c r="K33" s="21"/>
      <c r="M33" s="21"/>
    </row>
    <row r="34" spans="1:13" x14ac:dyDescent="0.35">
      <c r="A34" s="5" t="s">
        <v>213</v>
      </c>
      <c r="B34" s="10" t="s">
        <v>45</v>
      </c>
      <c r="C34" s="11">
        <v>12</v>
      </c>
      <c r="D34" s="12">
        <v>4288.75</v>
      </c>
      <c r="E34" s="12">
        <f t="shared" si="4"/>
        <v>51465</v>
      </c>
      <c r="F34" s="23">
        <v>0</v>
      </c>
      <c r="G34" s="13">
        <f t="shared" si="5"/>
        <v>0</v>
      </c>
      <c r="K34" s="21"/>
      <c r="M34" s="21"/>
    </row>
    <row r="35" spans="1:13" x14ac:dyDescent="0.35">
      <c r="A35" s="5" t="s">
        <v>214</v>
      </c>
      <c r="B35" s="10" t="s">
        <v>46</v>
      </c>
      <c r="C35" s="11">
        <v>1</v>
      </c>
      <c r="D35" s="12">
        <v>2271.88</v>
      </c>
      <c r="E35" s="12">
        <f t="shared" si="4"/>
        <v>2271.88</v>
      </c>
      <c r="F35" s="23">
        <v>0</v>
      </c>
      <c r="G35" s="13">
        <f t="shared" si="5"/>
        <v>0</v>
      </c>
      <c r="K35" s="21"/>
      <c r="M35" s="21"/>
    </row>
    <row r="36" spans="1:13" x14ac:dyDescent="0.35">
      <c r="A36" s="32" t="s">
        <v>215</v>
      </c>
      <c r="B36" s="33" t="s">
        <v>47</v>
      </c>
      <c r="C36" s="34"/>
      <c r="D36" s="35"/>
      <c r="E36" s="35"/>
      <c r="F36" s="36"/>
      <c r="G36" s="37"/>
      <c r="K36" s="21"/>
      <c r="M36" s="21"/>
    </row>
    <row r="37" spans="1:13" x14ac:dyDescent="0.35">
      <c r="A37" s="5" t="s">
        <v>216</v>
      </c>
      <c r="B37" s="10" t="s">
        <v>48</v>
      </c>
      <c r="C37" s="11">
        <v>12</v>
      </c>
      <c r="D37" s="12">
        <v>2201.96</v>
      </c>
      <c r="E37" s="12">
        <f t="shared" si="4"/>
        <v>26423.52</v>
      </c>
      <c r="F37" s="23">
        <v>0</v>
      </c>
      <c r="G37" s="13">
        <f t="shared" si="5"/>
        <v>0</v>
      </c>
      <c r="K37" s="21"/>
      <c r="M37" s="21"/>
    </row>
    <row r="38" spans="1:13" x14ac:dyDescent="0.35">
      <c r="A38" s="5" t="s">
        <v>217</v>
      </c>
      <c r="B38" s="10" t="s">
        <v>49</v>
      </c>
      <c r="C38" s="11">
        <v>2</v>
      </c>
      <c r="D38" s="12">
        <v>2811.01</v>
      </c>
      <c r="E38" s="12">
        <f t="shared" si="4"/>
        <v>5622.02</v>
      </c>
      <c r="F38" s="23">
        <v>0</v>
      </c>
      <c r="G38" s="13">
        <f t="shared" si="5"/>
        <v>0</v>
      </c>
      <c r="K38" s="21"/>
      <c r="M38" s="21"/>
    </row>
    <row r="39" spans="1:13" x14ac:dyDescent="0.35">
      <c r="A39" s="5" t="s">
        <v>218</v>
      </c>
      <c r="B39" s="10" t="s">
        <v>50</v>
      </c>
      <c r="C39" s="11">
        <v>1</v>
      </c>
      <c r="D39" s="12">
        <v>2929.72</v>
      </c>
      <c r="E39" s="12">
        <f t="shared" si="4"/>
        <v>2929.72</v>
      </c>
      <c r="F39" s="23">
        <v>0</v>
      </c>
      <c r="G39" s="13">
        <f t="shared" si="5"/>
        <v>0</v>
      </c>
      <c r="K39" s="21"/>
      <c r="M39" s="21"/>
    </row>
    <row r="40" spans="1:13" x14ac:dyDescent="0.35">
      <c r="A40" s="32" t="s">
        <v>219</v>
      </c>
      <c r="B40" s="33" t="s">
        <v>51</v>
      </c>
      <c r="C40" s="34"/>
      <c r="D40" s="35"/>
      <c r="E40" s="35"/>
      <c r="F40" s="36"/>
      <c r="G40" s="37"/>
      <c r="K40" s="21"/>
      <c r="M40" s="21"/>
    </row>
    <row r="41" spans="1:13" x14ac:dyDescent="0.35">
      <c r="A41" s="5" t="s">
        <v>220</v>
      </c>
      <c r="B41" s="10" t="s">
        <v>52</v>
      </c>
      <c r="C41" s="11">
        <v>12</v>
      </c>
      <c r="D41" s="12">
        <v>2370.62</v>
      </c>
      <c r="E41" s="12">
        <f t="shared" si="4"/>
        <v>28447.439999999999</v>
      </c>
      <c r="F41" s="23">
        <v>0</v>
      </c>
      <c r="G41" s="13">
        <f t="shared" si="5"/>
        <v>0</v>
      </c>
      <c r="K41" s="21"/>
      <c r="M41" s="21"/>
    </row>
    <row r="42" spans="1:13" x14ac:dyDescent="0.35">
      <c r="A42" s="5" t="s">
        <v>221</v>
      </c>
      <c r="B42" s="10" t="s">
        <v>53</v>
      </c>
      <c r="C42" s="11">
        <v>2</v>
      </c>
      <c r="D42" s="12">
        <v>787.09</v>
      </c>
      <c r="E42" s="12">
        <f t="shared" si="4"/>
        <v>1574.18</v>
      </c>
      <c r="F42" s="23">
        <v>0</v>
      </c>
      <c r="G42" s="13">
        <f t="shared" si="5"/>
        <v>0</v>
      </c>
      <c r="K42" s="21"/>
      <c r="M42" s="21"/>
    </row>
    <row r="43" spans="1:13" x14ac:dyDescent="0.35">
      <c r="A43" s="5" t="s">
        <v>222</v>
      </c>
      <c r="B43" s="10" t="s">
        <v>54</v>
      </c>
      <c r="C43" s="11">
        <v>1</v>
      </c>
      <c r="D43" s="12">
        <v>3068.7</v>
      </c>
      <c r="E43" s="12">
        <f t="shared" si="4"/>
        <v>3068.7</v>
      </c>
      <c r="F43" s="23">
        <v>0</v>
      </c>
      <c r="G43" s="13">
        <f t="shared" si="5"/>
        <v>0</v>
      </c>
      <c r="K43" s="21"/>
      <c r="M43" s="21"/>
    </row>
    <row r="44" spans="1:13" x14ac:dyDescent="0.35">
      <c r="A44" s="5" t="s">
        <v>223</v>
      </c>
      <c r="B44" s="10" t="s">
        <v>55</v>
      </c>
      <c r="C44" s="11">
        <v>1</v>
      </c>
      <c r="D44" s="12">
        <v>1361.34</v>
      </c>
      <c r="E44" s="12">
        <f t="shared" si="4"/>
        <v>1361.34</v>
      </c>
      <c r="F44" s="23">
        <v>0</v>
      </c>
      <c r="G44" s="13">
        <f t="shared" si="5"/>
        <v>0</v>
      </c>
      <c r="K44" s="21"/>
      <c r="M44" s="21"/>
    </row>
    <row r="45" spans="1:13" x14ac:dyDescent="0.35">
      <c r="A45" s="5" t="s">
        <v>224</v>
      </c>
      <c r="B45" s="10" t="s">
        <v>56</v>
      </c>
      <c r="C45" s="11">
        <v>1</v>
      </c>
      <c r="D45" s="12">
        <v>1625.03</v>
      </c>
      <c r="E45" s="12">
        <f t="shared" si="4"/>
        <v>1625.03</v>
      </c>
      <c r="F45" s="23">
        <v>0</v>
      </c>
      <c r="G45" s="13">
        <f t="shared" si="5"/>
        <v>0</v>
      </c>
      <c r="K45" s="21"/>
      <c r="M45" s="21"/>
    </row>
    <row r="46" spans="1:13" x14ac:dyDescent="0.35">
      <c r="A46" s="32" t="s">
        <v>225</v>
      </c>
      <c r="B46" s="33" t="s">
        <v>57</v>
      </c>
      <c r="C46" s="34"/>
      <c r="D46" s="35"/>
      <c r="E46" s="35"/>
      <c r="F46" s="36"/>
      <c r="G46" s="37"/>
      <c r="K46" s="21"/>
      <c r="M46" s="21"/>
    </row>
    <row r="47" spans="1:13" x14ac:dyDescent="0.35">
      <c r="A47" s="5" t="s">
        <v>226</v>
      </c>
      <c r="B47" s="10" t="s">
        <v>58</v>
      </c>
      <c r="C47" s="11">
        <v>12</v>
      </c>
      <c r="D47" s="12">
        <v>4225.8900000000003</v>
      </c>
      <c r="E47" s="12">
        <f t="shared" si="4"/>
        <v>50710.68</v>
      </c>
      <c r="F47" s="23">
        <v>0</v>
      </c>
      <c r="G47" s="13">
        <f t="shared" si="5"/>
        <v>0</v>
      </c>
      <c r="K47" s="21"/>
      <c r="M47" s="21"/>
    </row>
    <row r="48" spans="1:13" x14ac:dyDescent="0.35">
      <c r="A48" s="5" t="s">
        <v>227</v>
      </c>
      <c r="B48" s="10" t="s">
        <v>59</v>
      </c>
      <c r="C48" s="11">
        <v>2</v>
      </c>
      <c r="D48" s="12">
        <v>1822.47</v>
      </c>
      <c r="E48" s="12">
        <f t="shared" si="4"/>
        <v>3644.94</v>
      </c>
      <c r="F48" s="23">
        <v>0</v>
      </c>
      <c r="G48" s="13">
        <f t="shared" si="5"/>
        <v>0</v>
      </c>
      <c r="K48" s="21"/>
      <c r="M48" s="21"/>
    </row>
    <row r="49" spans="1:13" x14ac:dyDescent="0.35">
      <c r="A49" s="5" t="s">
        <v>228</v>
      </c>
      <c r="B49" s="10" t="s">
        <v>60</v>
      </c>
      <c r="C49" s="11">
        <v>1</v>
      </c>
      <c r="D49" s="12">
        <v>5070.59</v>
      </c>
      <c r="E49" s="12">
        <f t="shared" si="4"/>
        <v>5070.59</v>
      </c>
      <c r="F49" s="23">
        <v>0</v>
      </c>
      <c r="G49" s="13">
        <f t="shared" si="5"/>
        <v>0</v>
      </c>
      <c r="K49" s="21"/>
      <c r="M49" s="21"/>
    </row>
    <row r="50" spans="1:13" x14ac:dyDescent="0.35">
      <c r="A50" s="5" t="s">
        <v>229</v>
      </c>
      <c r="B50" s="10" t="s">
        <v>61</v>
      </c>
      <c r="C50" s="11">
        <v>1</v>
      </c>
      <c r="D50" s="12">
        <v>1876.69</v>
      </c>
      <c r="E50" s="12">
        <f t="shared" si="4"/>
        <v>1876.69</v>
      </c>
      <c r="F50" s="23">
        <v>0</v>
      </c>
      <c r="G50" s="13">
        <f t="shared" si="5"/>
        <v>0</v>
      </c>
      <c r="K50" s="21"/>
      <c r="M50" s="21"/>
    </row>
    <row r="51" spans="1:13" x14ac:dyDescent="0.35">
      <c r="A51" s="5" t="s">
        <v>230</v>
      </c>
      <c r="B51" s="10" t="s">
        <v>62</v>
      </c>
      <c r="C51" s="11">
        <v>1</v>
      </c>
      <c r="D51" s="12">
        <v>1704.01</v>
      </c>
      <c r="E51" s="12">
        <f t="shared" si="4"/>
        <v>1704.01</v>
      </c>
      <c r="F51" s="23">
        <v>0</v>
      </c>
      <c r="G51" s="13">
        <f t="shared" si="5"/>
        <v>0</v>
      </c>
      <c r="K51" s="21"/>
      <c r="M51" s="21"/>
    </row>
    <row r="52" spans="1:13" x14ac:dyDescent="0.35">
      <c r="A52" s="32" t="s">
        <v>231</v>
      </c>
      <c r="B52" s="33" t="s">
        <v>63</v>
      </c>
      <c r="C52" s="34"/>
      <c r="D52" s="35"/>
      <c r="E52" s="35"/>
      <c r="F52" s="36"/>
      <c r="G52" s="37"/>
      <c r="K52" s="21"/>
      <c r="M52" s="21"/>
    </row>
    <row r="53" spans="1:13" x14ac:dyDescent="0.35">
      <c r="A53" s="38" t="s">
        <v>232</v>
      </c>
      <c r="B53" s="39" t="s">
        <v>64</v>
      </c>
      <c r="C53" s="40"/>
      <c r="D53" s="41"/>
      <c r="E53" s="41"/>
      <c r="F53" s="42"/>
      <c r="G53" s="43"/>
      <c r="K53" s="21"/>
      <c r="M53" s="21"/>
    </row>
    <row r="54" spans="1:13" x14ac:dyDescent="0.35">
      <c r="A54" s="5" t="s">
        <v>233</v>
      </c>
      <c r="B54" s="10" t="s">
        <v>65</v>
      </c>
      <c r="C54" s="11">
        <v>4</v>
      </c>
      <c r="D54" s="12">
        <v>1270.93</v>
      </c>
      <c r="E54" s="12">
        <f t="shared" si="4"/>
        <v>5083.72</v>
      </c>
      <c r="F54" s="23">
        <v>0</v>
      </c>
      <c r="G54" s="13">
        <f t="shared" si="5"/>
        <v>0</v>
      </c>
      <c r="K54" s="21"/>
      <c r="M54" s="21"/>
    </row>
    <row r="55" spans="1:13" x14ac:dyDescent="0.35">
      <c r="A55" s="5" t="s">
        <v>234</v>
      </c>
      <c r="B55" s="10" t="s">
        <v>66</v>
      </c>
      <c r="C55" s="11">
        <v>1</v>
      </c>
      <c r="D55" s="12">
        <v>2401.0700000000002</v>
      </c>
      <c r="E55" s="12">
        <f t="shared" si="4"/>
        <v>2401.0700000000002</v>
      </c>
      <c r="F55" s="23">
        <v>0</v>
      </c>
      <c r="G55" s="13">
        <f t="shared" si="5"/>
        <v>0</v>
      </c>
      <c r="K55" s="21"/>
      <c r="M55" s="21"/>
    </row>
    <row r="56" spans="1:13" x14ac:dyDescent="0.35">
      <c r="A56" s="38" t="s">
        <v>235</v>
      </c>
      <c r="B56" s="39" t="s">
        <v>25</v>
      </c>
      <c r="C56" s="40"/>
      <c r="D56" s="41"/>
      <c r="E56" s="41"/>
      <c r="F56" s="42"/>
      <c r="G56" s="43"/>
      <c r="K56" s="21"/>
      <c r="M56" s="21"/>
    </row>
    <row r="57" spans="1:13" x14ac:dyDescent="0.35">
      <c r="A57" s="5" t="s">
        <v>236</v>
      </c>
      <c r="B57" s="10" t="s">
        <v>67</v>
      </c>
      <c r="C57" s="11">
        <v>4</v>
      </c>
      <c r="D57" s="12">
        <v>1063.5</v>
      </c>
      <c r="E57" s="12">
        <f t="shared" si="4"/>
        <v>4254</v>
      </c>
      <c r="F57" s="23">
        <v>0</v>
      </c>
      <c r="G57" s="13">
        <f t="shared" si="5"/>
        <v>0</v>
      </c>
      <c r="K57" s="21"/>
      <c r="M57" s="21"/>
    </row>
    <row r="58" spans="1:13" x14ac:dyDescent="0.35">
      <c r="A58" s="5" t="s">
        <v>237</v>
      </c>
      <c r="B58" s="10" t="s">
        <v>68</v>
      </c>
      <c r="C58" s="11">
        <v>1</v>
      </c>
      <c r="D58" s="12">
        <v>1986.46</v>
      </c>
      <c r="E58" s="12">
        <f t="shared" si="4"/>
        <v>1986.46</v>
      </c>
      <c r="F58" s="23">
        <v>0</v>
      </c>
      <c r="G58" s="13">
        <f t="shared" si="5"/>
        <v>0</v>
      </c>
      <c r="K58" s="21"/>
      <c r="M58" s="21"/>
    </row>
    <row r="59" spans="1:13" x14ac:dyDescent="0.35">
      <c r="A59" s="5" t="s">
        <v>238</v>
      </c>
      <c r="B59" s="10" t="s">
        <v>69</v>
      </c>
      <c r="C59" s="11">
        <v>57</v>
      </c>
      <c r="D59" s="12">
        <v>121.82</v>
      </c>
      <c r="E59" s="12">
        <f t="shared" si="4"/>
        <v>6943.74</v>
      </c>
      <c r="F59" s="23">
        <v>0</v>
      </c>
      <c r="G59" s="13">
        <f t="shared" si="5"/>
        <v>0</v>
      </c>
      <c r="K59" s="21"/>
      <c r="M59" s="21"/>
    </row>
    <row r="60" spans="1:13" x14ac:dyDescent="0.35">
      <c r="A60" s="38" t="s">
        <v>239</v>
      </c>
      <c r="B60" s="39" t="s">
        <v>26</v>
      </c>
      <c r="C60" s="40"/>
      <c r="D60" s="41"/>
      <c r="E60" s="41"/>
      <c r="F60" s="42"/>
      <c r="G60" s="43"/>
      <c r="K60" s="21"/>
      <c r="M60" s="21"/>
    </row>
    <row r="61" spans="1:13" x14ac:dyDescent="0.35">
      <c r="A61" s="5" t="s">
        <v>240</v>
      </c>
      <c r="B61" s="10" t="s">
        <v>22</v>
      </c>
      <c r="C61" s="11">
        <v>4</v>
      </c>
      <c r="D61" s="12">
        <v>301.70999999999998</v>
      </c>
      <c r="E61" s="12">
        <f t="shared" si="4"/>
        <v>1206.8399999999999</v>
      </c>
      <c r="F61" s="23">
        <v>0</v>
      </c>
      <c r="G61" s="13">
        <f t="shared" si="5"/>
        <v>0</v>
      </c>
      <c r="K61" s="21"/>
      <c r="M61" s="21"/>
    </row>
    <row r="62" spans="1:13" x14ac:dyDescent="0.35">
      <c r="A62" s="5" t="s">
        <v>241</v>
      </c>
      <c r="B62" s="10" t="s">
        <v>24</v>
      </c>
      <c r="C62" s="11">
        <v>2</v>
      </c>
      <c r="D62" s="12">
        <v>365.44</v>
      </c>
      <c r="E62" s="12">
        <f t="shared" si="4"/>
        <v>730.88</v>
      </c>
      <c r="F62" s="23">
        <v>0</v>
      </c>
      <c r="G62" s="13">
        <f t="shared" si="5"/>
        <v>0</v>
      </c>
      <c r="K62" s="21"/>
      <c r="M62" s="21"/>
    </row>
    <row r="63" spans="1:13" x14ac:dyDescent="0.35">
      <c r="A63" s="5" t="s">
        <v>242</v>
      </c>
      <c r="B63" s="10" t="s">
        <v>23</v>
      </c>
      <c r="C63" s="11">
        <v>1</v>
      </c>
      <c r="D63" s="12">
        <v>508.33</v>
      </c>
      <c r="E63" s="12">
        <f t="shared" si="4"/>
        <v>508.33</v>
      </c>
      <c r="F63" s="23">
        <v>0</v>
      </c>
      <c r="G63" s="13">
        <f t="shared" si="5"/>
        <v>0</v>
      </c>
      <c r="K63" s="21"/>
      <c r="M63" s="21"/>
    </row>
    <row r="64" spans="1:13" x14ac:dyDescent="0.35">
      <c r="A64" s="38" t="s">
        <v>243</v>
      </c>
      <c r="B64" s="39" t="s">
        <v>70</v>
      </c>
      <c r="C64" s="40"/>
      <c r="D64" s="41"/>
      <c r="E64" s="41"/>
      <c r="F64" s="42"/>
      <c r="G64" s="43"/>
      <c r="K64" s="21"/>
      <c r="M64" s="21"/>
    </row>
    <row r="65" spans="1:13" x14ac:dyDescent="0.35">
      <c r="A65" s="5" t="s">
        <v>244</v>
      </c>
      <c r="B65" s="10" t="s">
        <v>71</v>
      </c>
      <c r="C65" s="11">
        <v>1</v>
      </c>
      <c r="D65" s="12">
        <v>1943.62</v>
      </c>
      <c r="E65" s="12">
        <f t="shared" si="4"/>
        <v>1943.62</v>
      </c>
      <c r="F65" s="23">
        <v>0</v>
      </c>
      <c r="G65" s="13">
        <f t="shared" si="5"/>
        <v>0</v>
      </c>
      <c r="K65" s="21"/>
      <c r="M65" s="21"/>
    </row>
    <row r="66" spans="1:13" x14ac:dyDescent="0.35">
      <c r="A66" s="32" t="s">
        <v>245</v>
      </c>
      <c r="B66" s="33" t="s">
        <v>72</v>
      </c>
      <c r="C66" s="34"/>
      <c r="D66" s="35"/>
      <c r="E66" s="35"/>
      <c r="F66" s="36"/>
      <c r="G66" s="37"/>
      <c r="K66" s="21"/>
      <c r="M66" s="21"/>
    </row>
    <row r="67" spans="1:13" x14ac:dyDescent="0.35">
      <c r="A67" s="5" t="s">
        <v>246</v>
      </c>
      <c r="B67" s="10" t="s">
        <v>73</v>
      </c>
      <c r="C67" s="11">
        <v>48</v>
      </c>
      <c r="D67" s="12">
        <v>6320.69</v>
      </c>
      <c r="E67" s="12">
        <f t="shared" si="4"/>
        <v>303393.12</v>
      </c>
      <c r="F67" s="23">
        <v>0</v>
      </c>
      <c r="G67" s="13">
        <f t="shared" si="5"/>
        <v>0</v>
      </c>
      <c r="K67" s="21"/>
      <c r="M67" s="21"/>
    </row>
    <row r="68" spans="1:13" x14ac:dyDescent="0.35">
      <c r="A68" s="5" t="s">
        <v>247</v>
      </c>
      <c r="B68" s="10" t="s">
        <v>74</v>
      </c>
      <c r="C68" s="11">
        <v>48</v>
      </c>
      <c r="D68" s="12">
        <v>744.38</v>
      </c>
      <c r="E68" s="12">
        <f t="shared" si="4"/>
        <v>35730.239999999998</v>
      </c>
      <c r="F68" s="23">
        <v>0</v>
      </c>
      <c r="G68" s="13">
        <f t="shared" si="5"/>
        <v>0</v>
      </c>
      <c r="K68" s="21"/>
      <c r="M68" s="21"/>
    </row>
    <row r="69" spans="1:13" x14ac:dyDescent="0.35">
      <c r="A69" s="5" t="s">
        <v>248</v>
      </c>
      <c r="B69" s="10" t="s">
        <v>75</v>
      </c>
      <c r="C69" s="11">
        <v>16</v>
      </c>
      <c r="D69" s="12">
        <v>930.47</v>
      </c>
      <c r="E69" s="12">
        <f t="shared" si="4"/>
        <v>14887.52</v>
      </c>
      <c r="F69" s="23">
        <v>0</v>
      </c>
      <c r="G69" s="13">
        <f t="shared" si="5"/>
        <v>0</v>
      </c>
      <c r="K69" s="21"/>
      <c r="M69" s="21"/>
    </row>
    <row r="70" spans="1:13" x14ac:dyDescent="0.35">
      <c r="A70" s="5" t="s">
        <v>249</v>
      </c>
      <c r="B70" s="10" t="s">
        <v>76</v>
      </c>
      <c r="C70" s="11">
        <v>8</v>
      </c>
      <c r="D70" s="12">
        <v>1606.3</v>
      </c>
      <c r="E70" s="12">
        <f t="shared" si="4"/>
        <v>12850.4</v>
      </c>
      <c r="F70" s="23">
        <v>0</v>
      </c>
      <c r="G70" s="13">
        <f t="shared" si="5"/>
        <v>0</v>
      </c>
      <c r="K70" s="21"/>
      <c r="M70" s="21"/>
    </row>
    <row r="71" spans="1:13" x14ac:dyDescent="0.35">
      <c r="A71" s="5" t="s">
        <v>250</v>
      </c>
      <c r="B71" s="10" t="s">
        <v>77</v>
      </c>
      <c r="C71" s="11">
        <v>4</v>
      </c>
      <c r="D71" s="12">
        <v>2494.3200000000002</v>
      </c>
      <c r="E71" s="12">
        <f t="shared" si="4"/>
        <v>9977.2800000000007</v>
      </c>
      <c r="F71" s="23">
        <v>0</v>
      </c>
      <c r="G71" s="13">
        <f t="shared" si="5"/>
        <v>0</v>
      </c>
      <c r="K71" s="21"/>
      <c r="M71" s="21"/>
    </row>
    <row r="72" spans="1:13" x14ac:dyDescent="0.35">
      <c r="A72" s="5" t="s">
        <v>251</v>
      </c>
      <c r="B72" s="10" t="s">
        <v>78</v>
      </c>
      <c r="C72" s="11">
        <v>4</v>
      </c>
      <c r="D72" s="12">
        <v>4335.68</v>
      </c>
      <c r="E72" s="12">
        <f t="shared" ref="E72:E121" si="6">ROUND(C72*D72,2)</f>
        <v>17342.72</v>
      </c>
      <c r="F72" s="23">
        <v>0</v>
      </c>
      <c r="G72" s="13">
        <f t="shared" ref="G72:G121" si="7">IF(F72&gt;D72,F72/0,ROUND(C72*F72,2))</f>
        <v>0</v>
      </c>
      <c r="K72" s="21"/>
      <c r="M72" s="21"/>
    </row>
    <row r="73" spans="1:13" x14ac:dyDescent="0.35">
      <c r="A73" s="32" t="s">
        <v>252</v>
      </c>
      <c r="B73" s="33" t="s">
        <v>79</v>
      </c>
      <c r="C73" s="34"/>
      <c r="D73" s="35"/>
      <c r="E73" s="35"/>
      <c r="F73" s="36"/>
      <c r="G73" s="37"/>
      <c r="K73" s="21"/>
      <c r="M73" s="21"/>
    </row>
    <row r="74" spans="1:13" x14ac:dyDescent="0.35">
      <c r="A74" s="5" t="s">
        <v>253</v>
      </c>
      <c r="B74" s="10" t="s">
        <v>80</v>
      </c>
      <c r="C74" s="11">
        <v>12</v>
      </c>
      <c r="D74" s="12">
        <v>2103.19</v>
      </c>
      <c r="E74" s="12">
        <f t="shared" si="6"/>
        <v>25238.28</v>
      </c>
      <c r="F74" s="23">
        <v>0</v>
      </c>
      <c r="G74" s="13">
        <f t="shared" si="7"/>
        <v>0</v>
      </c>
      <c r="K74" s="21"/>
      <c r="M74" s="21"/>
    </row>
    <row r="75" spans="1:13" x14ac:dyDescent="0.35">
      <c r="A75" s="5" t="s">
        <v>254</v>
      </c>
      <c r="B75" s="10" t="s">
        <v>81</v>
      </c>
      <c r="C75" s="11">
        <v>12</v>
      </c>
      <c r="D75" s="12">
        <v>848.86</v>
      </c>
      <c r="E75" s="12">
        <f t="shared" si="6"/>
        <v>10186.32</v>
      </c>
      <c r="F75" s="23">
        <v>0</v>
      </c>
      <c r="G75" s="13">
        <f t="shared" si="7"/>
        <v>0</v>
      </c>
      <c r="K75" s="21"/>
      <c r="M75" s="21"/>
    </row>
    <row r="76" spans="1:13" x14ac:dyDescent="0.35">
      <c r="A76" s="5" t="s">
        <v>255</v>
      </c>
      <c r="B76" s="10" t="s">
        <v>82</v>
      </c>
      <c r="C76" s="11">
        <v>1</v>
      </c>
      <c r="D76" s="12">
        <v>3029.75</v>
      </c>
      <c r="E76" s="12">
        <f t="shared" si="6"/>
        <v>3029.75</v>
      </c>
      <c r="F76" s="23">
        <v>0</v>
      </c>
      <c r="G76" s="13">
        <f t="shared" si="7"/>
        <v>0</v>
      </c>
      <c r="K76" s="21"/>
      <c r="M76" s="21"/>
    </row>
    <row r="77" spans="1:13" x14ac:dyDescent="0.35">
      <c r="A77" s="5" t="s">
        <v>256</v>
      </c>
      <c r="B77" s="10" t="s">
        <v>83</v>
      </c>
      <c r="C77" s="11">
        <v>60</v>
      </c>
      <c r="D77" s="12">
        <v>216.13</v>
      </c>
      <c r="E77" s="12">
        <f t="shared" si="6"/>
        <v>12967.8</v>
      </c>
      <c r="F77" s="23">
        <v>0</v>
      </c>
      <c r="G77" s="13">
        <f t="shared" si="7"/>
        <v>0</v>
      </c>
      <c r="K77" s="21"/>
      <c r="M77" s="21"/>
    </row>
    <row r="78" spans="1:13" x14ac:dyDescent="0.35">
      <c r="A78" s="5" t="s">
        <v>257</v>
      </c>
      <c r="B78" s="10" t="s">
        <v>84</v>
      </c>
      <c r="C78" s="11">
        <v>2</v>
      </c>
      <c r="D78" s="12">
        <v>1286.3499999999999</v>
      </c>
      <c r="E78" s="12">
        <f t="shared" si="6"/>
        <v>2572.6999999999998</v>
      </c>
      <c r="F78" s="23">
        <v>0</v>
      </c>
      <c r="G78" s="13">
        <f t="shared" si="7"/>
        <v>0</v>
      </c>
      <c r="K78" s="21"/>
      <c r="M78" s="21"/>
    </row>
    <row r="79" spans="1:13" x14ac:dyDescent="0.35">
      <c r="A79" s="5" t="s">
        <v>258</v>
      </c>
      <c r="B79" s="10" t="s">
        <v>85</v>
      </c>
      <c r="C79" s="11">
        <v>12</v>
      </c>
      <c r="D79" s="12">
        <v>1177.95</v>
      </c>
      <c r="E79" s="12">
        <f t="shared" si="6"/>
        <v>14135.4</v>
      </c>
      <c r="F79" s="23">
        <v>0</v>
      </c>
      <c r="G79" s="13">
        <f t="shared" si="7"/>
        <v>0</v>
      </c>
      <c r="K79" s="21"/>
      <c r="M79" s="21"/>
    </row>
    <row r="80" spans="1:13" x14ac:dyDescent="0.35">
      <c r="A80" s="5" t="s">
        <v>259</v>
      </c>
      <c r="B80" s="10" t="s">
        <v>86</v>
      </c>
      <c r="C80" s="11">
        <v>54</v>
      </c>
      <c r="D80" s="12">
        <v>163.26</v>
      </c>
      <c r="E80" s="12">
        <f t="shared" si="6"/>
        <v>8816.0400000000009</v>
      </c>
      <c r="F80" s="23">
        <v>0</v>
      </c>
      <c r="G80" s="13">
        <f t="shared" si="7"/>
        <v>0</v>
      </c>
      <c r="K80" s="21"/>
      <c r="M80" s="21"/>
    </row>
    <row r="81" spans="1:13" x14ac:dyDescent="0.35">
      <c r="A81" s="5" t="s">
        <v>260</v>
      </c>
      <c r="B81" s="10" t="s">
        <v>87</v>
      </c>
      <c r="C81" s="11">
        <v>12</v>
      </c>
      <c r="D81" s="12">
        <v>718.93</v>
      </c>
      <c r="E81" s="12">
        <f t="shared" si="6"/>
        <v>8627.16</v>
      </c>
      <c r="F81" s="23">
        <v>0</v>
      </c>
      <c r="G81" s="13">
        <f t="shared" si="7"/>
        <v>0</v>
      </c>
      <c r="K81" s="21"/>
      <c r="M81" s="21"/>
    </row>
    <row r="82" spans="1:13" x14ac:dyDescent="0.35">
      <c r="A82" s="5" t="s">
        <v>261</v>
      </c>
      <c r="B82" s="10" t="s">
        <v>88</v>
      </c>
      <c r="C82" s="11">
        <v>1</v>
      </c>
      <c r="D82" s="12">
        <v>3096.36</v>
      </c>
      <c r="E82" s="12">
        <f t="shared" si="6"/>
        <v>3096.36</v>
      </c>
      <c r="F82" s="23">
        <v>0</v>
      </c>
      <c r="G82" s="13">
        <f t="shared" si="7"/>
        <v>0</v>
      </c>
      <c r="K82" s="21"/>
      <c r="M82" s="21"/>
    </row>
    <row r="83" spans="1:13" x14ac:dyDescent="0.35">
      <c r="A83" s="5" t="s">
        <v>262</v>
      </c>
      <c r="B83" s="10" t="s">
        <v>89</v>
      </c>
      <c r="C83" s="11">
        <v>12</v>
      </c>
      <c r="D83" s="12">
        <v>1716.25</v>
      </c>
      <c r="E83" s="12">
        <f t="shared" si="6"/>
        <v>20595</v>
      </c>
      <c r="F83" s="23">
        <v>0</v>
      </c>
      <c r="G83" s="13">
        <f t="shared" si="7"/>
        <v>0</v>
      </c>
      <c r="K83" s="21"/>
      <c r="M83" s="21"/>
    </row>
    <row r="84" spans="1:13" x14ac:dyDescent="0.35">
      <c r="A84" s="5" t="s">
        <v>263</v>
      </c>
      <c r="B84" s="10" t="s">
        <v>90</v>
      </c>
      <c r="C84" s="11">
        <v>12</v>
      </c>
      <c r="D84" s="12">
        <v>581.14</v>
      </c>
      <c r="E84" s="12">
        <f t="shared" si="6"/>
        <v>6973.68</v>
      </c>
      <c r="F84" s="23">
        <v>0</v>
      </c>
      <c r="G84" s="13">
        <f t="shared" si="7"/>
        <v>0</v>
      </c>
      <c r="K84" s="21"/>
      <c r="M84" s="21"/>
    </row>
    <row r="85" spans="1:13" x14ac:dyDescent="0.35">
      <c r="A85" s="5" t="s">
        <v>264</v>
      </c>
      <c r="B85" s="10" t="s">
        <v>365</v>
      </c>
      <c r="C85" s="11">
        <v>1</v>
      </c>
      <c r="D85" s="12">
        <v>975.53</v>
      </c>
      <c r="E85" s="12">
        <f t="shared" si="6"/>
        <v>975.53</v>
      </c>
      <c r="F85" s="23">
        <v>0</v>
      </c>
      <c r="G85" s="13">
        <f t="shared" si="7"/>
        <v>0</v>
      </c>
      <c r="K85" s="21"/>
      <c r="M85" s="21"/>
    </row>
    <row r="86" spans="1:13" x14ac:dyDescent="0.35">
      <c r="A86" s="32" t="s">
        <v>265</v>
      </c>
      <c r="B86" s="33" t="s">
        <v>91</v>
      </c>
      <c r="C86" s="34"/>
      <c r="D86" s="35"/>
      <c r="E86" s="35"/>
      <c r="F86" s="36"/>
      <c r="G86" s="37"/>
      <c r="K86" s="21"/>
      <c r="M86" s="21"/>
    </row>
    <row r="87" spans="1:13" x14ac:dyDescent="0.35">
      <c r="A87" s="5" t="s">
        <v>266</v>
      </c>
      <c r="B87" s="10" t="s">
        <v>92</v>
      </c>
      <c r="C87" s="11">
        <v>12</v>
      </c>
      <c r="D87" s="12">
        <v>1237.54</v>
      </c>
      <c r="E87" s="12">
        <f t="shared" si="6"/>
        <v>14850.48</v>
      </c>
      <c r="F87" s="23">
        <v>0</v>
      </c>
      <c r="G87" s="13">
        <f t="shared" si="7"/>
        <v>0</v>
      </c>
      <c r="K87" s="21"/>
      <c r="M87" s="21"/>
    </row>
    <row r="88" spans="1:13" x14ac:dyDescent="0.35">
      <c r="A88" s="5" t="s">
        <v>267</v>
      </c>
      <c r="B88" s="10" t="s">
        <v>93</v>
      </c>
      <c r="C88" s="11">
        <v>2</v>
      </c>
      <c r="D88" s="12">
        <v>1733.46</v>
      </c>
      <c r="E88" s="12">
        <f t="shared" si="6"/>
        <v>3466.92</v>
      </c>
      <c r="F88" s="23">
        <v>0</v>
      </c>
      <c r="G88" s="13">
        <f t="shared" si="7"/>
        <v>0</v>
      </c>
      <c r="K88" s="21"/>
      <c r="M88" s="21"/>
    </row>
    <row r="89" spans="1:13" x14ac:dyDescent="0.35">
      <c r="A89" s="5" t="s">
        <v>268</v>
      </c>
      <c r="B89" s="10" t="s">
        <v>94</v>
      </c>
      <c r="C89" s="11">
        <v>1</v>
      </c>
      <c r="D89" s="12">
        <v>1621.02</v>
      </c>
      <c r="E89" s="12">
        <f t="shared" si="6"/>
        <v>1621.02</v>
      </c>
      <c r="F89" s="23">
        <v>0</v>
      </c>
      <c r="G89" s="13">
        <f t="shared" si="7"/>
        <v>0</v>
      </c>
      <c r="K89" s="21"/>
      <c r="M89" s="21"/>
    </row>
    <row r="90" spans="1:13" x14ac:dyDescent="0.35">
      <c r="A90" s="32" t="s">
        <v>269</v>
      </c>
      <c r="B90" s="33" t="s">
        <v>95</v>
      </c>
      <c r="C90" s="34"/>
      <c r="D90" s="35"/>
      <c r="E90" s="35"/>
      <c r="F90" s="36"/>
      <c r="G90" s="37"/>
      <c r="K90" s="21"/>
      <c r="M90" s="21"/>
    </row>
    <row r="91" spans="1:13" x14ac:dyDescent="0.35">
      <c r="A91" s="5" t="s">
        <v>270</v>
      </c>
      <c r="B91" s="10" t="s">
        <v>96</v>
      </c>
      <c r="C91" s="11">
        <v>12</v>
      </c>
      <c r="D91" s="12">
        <v>1143.1500000000001</v>
      </c>
      <c r="E91" s="12">
        <f t="shared" si="6"/>
        <v>13717.8</v>
      </c>
      <c r="F91" s="23">
        <v>0</v>
      </c>
      <c r="G91" s="13">
        <f t="shared" si="7"/>
        <v>0</v>
      </c>
      <c r="K91" s="21"/>
      <c r="M91" s="21"/>
    </row>
    <row r="92" spans="1:13" x14ac:dyDescent="0.35">
      <c r="A92" s="5" t="s">
        <v>271</v>
      </c>
      <c r="B92" s="10" t="s">
        <v>97</v>
      </c>
      <c r="C92" s="11">
        <v>4</v>
      </c>
      <c r="D92" s="12">
        <v>243.62</v>
      </c>
      <c r="E92" s="12">
        <f t="shared" si="6"/>
        <v>974.48</v>
      </c>
      <c r="F92" s="23">
        <v>0</v>
      </c>
      <c r="G92" s="13">
        <f t="shared" si="7"/>
        <v>0</v>
      </c>
      <c r="K92" s="21"/>
      <c r="M92" s="21"/>
    </row>
    <row r="93" spans="1:13" x14ac:dyDescent="0.35">
      <c r="A93" s="5" t="s">
        <v>272</v>
      </c>
      <c r="B93" s="10" t="s">
        <v>98</v>
      </c>
      <c r="C93" s="11">
        <v>4</v>
      </c>
      <c r="D93" s="12">
        <v>1311.8</v>
      </c>
      <c r="E93" s="12">
        <f t="shared" si="6"/>
        <v>5247.2</v>
      </c>
      <c r="F93" s="23">
        <v>0</v>
      </c>
      <c r="G93" s="13">
        <f t="shared" si="7"/>
        <v>0</v>
      </c>
      <c r="K93" s="21"/>
      <c r="M93" s="21"/>
    </row>
    <row r="94" spans="1:13" x14ac:dyDescent="0.35">
      <c r="A94" s="5" t="s">
        <v>273</v>
      </c>
      <c r="B94" s="10" t="s">
        <v>99</v>
      </c>
      <c r="C94" s="11">
        <v>1</v>
      </c>
      <c r="D94" s="12">
        <v>609.07000000000005</v>
      </c>
      <c r="E94" s="12">
        <f t="shared" si="6"/>
        <v>609.07000000000005</v>
      </c>
      <c r="F94" s="23">
        <v>0</v>
      </c>
      <c r="G94" s="13">
        <f t="shared" si="7"/>
        <v>0</v>
      </c>
      <c r="K94" s="21"/>
      <c r="M94" s="21"/>
    </row>
    <row r="95" spans="1:13" x14ac:dyDescent="0.35">
      <c r="A95" s="5" t="s">
        <v>274</v>
      </c>
      <c r="B95" s="10" t="s">
        <v>100</v>
      </c>
      <c r="C95" s="11">
        <v>1</v>
      </c>
      <c r="D95" s="12">
        <v>1525.98</v>
      </c>
      <c r="E95" s="12">
        <f t="shared" si="6"/>
        <v>1525.98</v>
      </c>
      <c r="F95" s="23">
        <v>0</v>
      </c>
      <c r="G95" s="13">
        <f t="shared" si="7"/>
        <v>0</v>
      </c>
      <c r="K95" s="21"/>
      <c r="M95" s="21"/>
    </row>
    <row r="96" spans="1:13" x14ac:dyDescent="0.35">
      <c r="A96" s="5" t="s">
        <v>275</v>
      </c>
      <c r="B96" s="10" t="s">
        <v>101</v>
      </c>
      <c r="C96" s="11">
        <v>1</v>
      </c>
      <c r="D96" s="12">
        <v>243.62</v>
      </c>
      <c r="E96" s="12">
        <f t="shared" si="6"/>
        <v>243.62</v>
      </c>
      <c r="F96" s="23">
        <v>0</v>
      </c>
      <c r="G96" s="13">
        <f t="shared" si="7"/>
        <v>0</v>
      </c>
      <c r="K96" s="21"/>
      <c r="M96" s="21"/>
    </row>
    <row r="97" spans="1:13" x14ac:dyDescent="0.35">
      <c r="A97" s="32" t="s">
        <v>276</v>
      </c>
      <c r="B97" s="33" t="s">
        <v>102</v>
      </c>
      <c r="C97" s="34"/>
      <c r="D97" s="35"/>
      <c r="E97" s="35"/>
      <c r="F97" s="36"/>
      <c r="G97" s="37"/>
      <c r="K97" s="21"/>
      <c r="M97" s="21"/>
    </row>
    <row r="98" spans="1:13" x14ac:dyDescent="0.35">
      <c r="A98" s="5" t="s">
        <v>277</v>
      </c>
      <c r="B98" s="10" t="s">
        <v>103</v>
      </c>
      <c r="C98" s="11">
        <v>12</v>
      </c>
      <c r="D98" s="12">
        <v>440.41</v>
      </c>
      <c r="E98" s="12">
        <f t="shared" si="6"/>
        <v>5284.92</v>
      </c>
      <c r="F98" s="23">
        <v>0</v>
      </c>
      <c r="G98" s="13">
        <f t="shared" si="7"/>
        <v>0</v>
      </c>
      <c r="K98" s="21"/>
      <c r="M98" s="21"/>
    </row>
    <row r="99" spans="1:13" x14ac:dyDescent="0.35">
      <c r="A99" s="5" t="s">
        <v>278</v>
      </c>
      <c r="B99" s="10" t="s">
        <v>104</v>
      </c>
      <c r="C99" s="11">
        <v>1</v>
      </c>
      <c r="D99" s="12">
        <v>721.5</v>
      </c>
      <c r="E99" s="12">
        <f t="shared" si="6"/>
        <v>721.5</v>
      </c>
      <c r="F99" s="23">
        <v>0</v>
      </c>
      <c r="G99" s="13">
        <f t="shared" si="7"/>
        <v>0</v>
      </c>
      <c r="K99" s="21"/>
      <c r="M99" s="21"/>
    </row>
    <row r="100" spans="1:13" x14ac:dyDescent="0.35">
      <c r="A100" s="32" t="s">
        <v>279</v>
      </c>
      <c r="B100" s="33" t="s">
        <v>105</v>
      </c>
      <c r="C100" s="34"/>
      <c r="D100" s="35"/>
      <c r="E100" s="35"/>
      <c r="F100" s="36"/>
      <c r="G100" s="37"/>
      <c r="K100" s="21"/>
      <c r="M100" s="21"/>
    </row>
    <row r="101" spans="1:13" x14ac:dyDescent="0.35">
      <c r="A101" s="5" t="s">
        <v>280</v>
      </c>
      <c r="B101" s="10" t="s">
        <v>106</v>
      </c>
      <c r="C101" s="11">
        <v>2</v>
      </c>
      <c r="D101" s="12">
        <v>2920.77</v>
      </c>
      <c r="E101" s="12">
        <f t="shared" si="6"/>
        <v>5841.54</v>
      </c>
      <c r="F101" s="23">
        <v>0</v>
      </c>
      <c r="G101" s="13">
        <f t="shared" si="7"/>
        <v>0</v>
      </c>
      <c r="K101" s="21"/>
      <c r="M101" s="21"/>
    </row>
    <row r="102" spans="1:13" x14ac:dyDescent="0.35">
      <c r="A102" s="32" t="s">
        <v>281</v>
      </c>
      <c r="B102" s="33" t="s">
        <v>107</v>
      </c>
      <c r="C102" s="34"/>
      <c r="D102" s="35"/>
      <c r="E102" s="35"/>
      <c r="F102" s="36"/>
      <c r="G102" s="37"/>
      <c r="K102" s="21"/>
      <c r="M102" s="21"/>
    </row>
    <row r="103" spans="1:13" x14ac:dyDescent="0.35">
      <c r="A103" s="5" t="s">
        <v>282</v>
      </c>
      <c r="B103" s="10" t="s">
        <v>108</v>
      </c>
      <c r="C103" s="11">
        <v>1</v>
      </c>
      <c r="D103" s="12">
        <v>3413.37</v>
      </c>
      <c r="E103" s="12">
        <f t="shared" si="6"/>
        <v>3413.37</v>
      </c>
      <c r="F103" s="23">
        <v>0</v>
      </c>
      <c r="G103" s="13">
        <f t="shared" si="7"/>
        <v>0</v>
      </c>
      <c r="K103" s="21"/>
      <c r="M103" s="21"/>
    </row>
    <row r="104" spans="1:13" x14ac:dyDescent="0.35">
      <c r="A104" s="5" t="s">
        <v>283</v>
      </c>
      <c r="B104" s="10" t="s">
        <v>109</v>
      </c>
      <c r="C104" s="11">
        <v>1</v>
      </c>
      <c r="D104" s="12">
        <v>5374.39</v>
      </c>
      <c r="E104" s="12">
        <f t="shared" si="6"/>
        <v>5374.39</v>
      </c>
      <c r="F104" s="23">
        <v>0</v>
      </c>
      <c r="G104" s="13">
        <f t="shared" si="7"/>
        <v>0</v>
      </c>
      <c r="K104" s="21"/>
      <c r="M104" s="21"/>
    </row>
    <row r="105" spans="1:13" x14ac:dyDescent="0.35">
      <c r="A105" s="32" t="s">
        <v>284</v>
      </c>
      <c r="B105" s="33" t="s">
        <v>110</v>
      </c>
      <c r="C105" s="34"/>
      <c r="D105" s="35"/>
      <c r="E105" s="35"/>
      <c r="F105" s="36"/>
      <c r="G105" s="37"/>
      <c r="K105" s="21"/>
      <c r="M105" s="21"/>
    </row>
    <row r="106" spans="1:13" x14ac:dyDescent="0.35">
      <c r="A106" s="38" t="s">
        <v>285</v>
      </c>
      <c r="B106" s="39" t="s">
        <v>111</v>
      </c>
      <c r="C106" s="40"/>
      <c r="D106" s="41"/>
      <c r="E106" s="41"/>
      <c r="F106" s="42"/>
      <c r="G106" s="43"/>
      <c r="K106" s="21"/>
      <c r="M106" s="21"/>
    </row>
    <row r="107" spans="1:13" x14ac:dyDescent="0.35">
      <c r="A107" s="44" t="s">
        <v>286</v>
      </c>
      <c r="B107" s="45" t="s">
        <v>112</v>
      </c>
      <c r="C107" s="46"/>
      <c r="D107" s="47"/>
      <c r="E107" s="47"/>
      <c r="F107" s="48"/>
      <c r="G107" s="49"/>
      <c r="K107" s="21"/>
      <c r="M107" s="21"/>
    </row>
    <row r="108" spans="1:13" x14ac:dyDescent="0.35">
      <c r="A108" s="5" t="s">
        <v>287</v>
      </c>
      <c r="B108" s="10" t="s">
        <v>113</v>
      </c>
      <c r="C108" s="11">
        <v>6</v>
      </c>
      <c r="D108" s="12">
        <v>2043.91</v>
      </c>
      <c r="E108" s="12">
        <f t="shared" si="6"/>
        <v>12263.46</v>
      </c>
      <c r="F108" s="23">
        <v>0</v>
      </c>
      <c r="G108" s="13">
        <f t="shared" si="7"/>
        <v>0</v>
      </c>
      <c r="K108" s="21"/>
      <c r="M108" s="21"/>
    </row>
    <row r="109" spans="1:13" x14ac:dyDescent="0.35">
      <c r="A109" s="5" t="s">
        <v>288</v>
      </c>
      <c r="B109" s="10" t="s">
        <v>114</v>
      </c>
      <c r="C109" s="11">
        <v>6</v>
      </c>
      <c r="D109" s="12">
        <v>3095.96</v>
      </c>
      <c r="E109" s="12">
        <f t="shared" si="6"/>
        <v>18575.759999999998</v>
      </c>
      <c r="F109" s="23">
        <v>0</v>
      </c>
      <c r="G109" s="13">
        <f t="shared" si="7"/>
        <v>0</v>
      </c>
      <c r="K109" s="21"/>
      <c r="M109" s="21"/>
    </row>
    <row r="110" spans="1:13" x14ac:dyDescent="0.35">
      <c r="A110" s="5" t="s">
        <v>289</v>
      </c>
      <c r="B110" s="10" t="s">
        <v>115</v>
      </c>
      <c r="C110" s="11">
        <v>200</v>
      </c>
      <c r="D110" s="12">
        <v>9.4600000000000009</v>
      </c>
      <c r="E110" s="12">
        <f t="shared" si="6"/>
        <v>1892</v>
      </c>
      <c r="F110" s="23">
        <v>0</v>
      </c>
      <c r="G110" s="13">
        <f t="shared" si="7"/>
        <v>0</v>
      </c>
      <c r="K110" s="21"/>
      <c r="M110" s="21"/>
    </row>
    <row r="111" spans="1:13" x14ac:dyDescent="0.35">
      <c r="A111" s="5" t="s">
        <v>290</v>
      </c>
      <c r="B111" s="10" t="s">
        <v>116</v>
      </c>
      <c r="C111" s="11">
        <v>4</v>
      </c>
      <c r="D111" s="12">
        <v>243.89</v>
      </c>
      <c r="E111" s="12">
        <f t="shared" si="6"/>
        <v>975.56</v>
      </c>
      <c r="F111" s="23">
        <v>0</v>
      </c>
      <c r="G111" s="13">
        <f t="shared" si="7"/>
        <v>0</v>
      </c>
      <c r="K111" s="21"/>
      <c r="M111" s="21"/>
    </row>
    <row r="112" spans="1:13" x14ac:dyDescent="0.35">
      <c r="A112" s="44" t="s">
        <v>291</v>
      </c>
      <c r="B112" s="45" t="s">
        <v>117</v>
      </c>
      <c r="C112" s="46"/>
      <c r="D112" s="47"/>
      <c r="E112" s="47"/>
      <c r="F112" s="48"/>
      <c r="G112" s="49"/>
      <c r="K112" s="21"/>
      <c r="M112" s="21"/>
    </row>
    <row r="113" spans="1:13" x14ac:dyDescent="0.35">
      <c r="A113" s="5" t="s">
        <v>292</v>
      </c>
      <c r="B113" s="10" t="s">
        <v>118</v>
      </c>
      <c r="C113" s="11">
        <v>12</v>
      </c>
      <c r="D113" s="12">
        <v>1186.78</v>
      </c>
      <c r="E113" s="12">
        <f t="shared" si="6"/>
        <v>14241.36</v>
      </c>
      <c r="F113" s="23">
        <v>0</v>
      </c>
      <c r="G113" s="13">
        <f t="shared" si="7"/>
        <v>0</v>
      </c>
      <c r="K113" s="21"/>
      <c r="M113" s="21"/>
    </row>
    <row r="114" spans="1:13" x14ac:dyDescent="0.35">
      <c r="A114" s="5" t="s">
        <v>293</v>
      </c>
      <c r="B114" s="10" t="s">
        <v>119</v>
      </c>
      <c r="C114" s="11">
        <v>12</v>
      </c>
      <c r="D114" s="12">
        <v>1324.85</v>
      </c>
      <c r="E114" s="12">
        <f t="shared" si="6"/>
        <v>15898.2</v>
      </c>
      <c r="F114" s="23">
        <v>0</v>
      </c>
      <c r="G114" s="13">
        <f t="shared" si="7"/>
        <v>0</v>
      </c>
      <c r="K114" s="21"/>
      <c r="M114" s="21"/>
    </row>
    <row r="115" spans="1:13" x14ac:dyDescent="0.35">
      <c r="A115" s="5" t="s">
        <v>294</v>
      </c>
      <c r="B115" s="10" t="s">
        <v>120</v>
      </c>
      <c r="C115" s="11">
        <v>12</v>
      </c>
      <c r="D115" s="12">
        <v>430.09</v>
      </c>
      <c r="E115" s="12">
        <f t="shared" si="6"/>
        <v>5161.08</v>
      </c>
      <c r="F115" s="23">
        <v>0</v>
      </c>
      <c r="G115" s="13">
        <f t="shared" si="7"/>
        <v>0</v>
      </c>
      <c r="K115" s="21"/>
      <c r="M115" s="21"/>
    </row>
    <row r="116" spans="1:13" x14ac:dyDescent="0.35">
      <c r="A116" s="44" t="s">
        <v>295</v>
      </c>
      <c r="B116" s="45" t="s">
        <v>121</v>
      </c>
      <c r="C116" s="46"/>
      <c r="D116" s="47"/>
      <c r="E116" s="47"/>
      <c r="F116" s="48"/>
      <c r="G116" s="49"/>
      <c r="K116" s="21"/>
      <c r="M116" s="21"/>
    </row>
    <row r="117" spans="1:13" x14ac:dyDescent="0.35">
      <c r="A117" s="5" t="s">
        <v>296</v>
      </c>
      <c r="B117" s="10" t="s">
        <v>122</v>
      </c>
      <c r="C117" s="11">
        <v>12</v>
      </c>
      <c r="D117" s="12">
        <v>1694.01</v>
      </c>
      <c r="E117" s="12">
        <f t="shared" si="6"/>
        <v>20328.12</v>
      </c>
      <c r="F117" s="23">
        <v>0</v>
      </c>
      <c r="G117" s="13">
        <f t="shared" si="7"/>
        <v>0</v>
      </c>
      <c r="K117" s="21"/>
      <c r="M117" s="21"/>
    </row>
    <row r="118" spans="1:13" x14ac:dyDescent="0.35">
      <c r="A118" s="5" t="s">
        <v>297</v>
      </c>
      <c r="B118" s="10" t="s">
        <v>123</v>
      </c>
      <c r="C118" s="11">
        <v>4</v>
      </c>
      <c r="D118" s="12">
        <v>334.43</v>
      </c>
      <c r="E118" s="12">
        <f t="shared" si="6"/>
        <v>1337.72</v>
      </c>
      <c r="F118" s="23">
        <v>0</v>
      </c>
      <c r="G118" s="13">
        <f t="shared" si="7"/>
        <v>0</v>
      </c>
      <c r="K118" s="21"/>
      <c r="M118" s="21"/>
    </row>
    <row r="119" spans="1:13" x14ac:dyDescent="0.35">
      <c r="A119" s="5" t="s">
        <v>298</v>
      </c>
      <c r="B119" s="10" t="s">
        <v>124</v>
      </c>
      <c r="C119" s="11">
        <v>2400</v>
      </c>
      <c r="D119" s="12">
        <v>6.59</v>
      </c>
      <c r="E119" s="12">
        <f t="shared" si="6"/>
        <v>15816</v>
      </c>
      <c r="F119" s="23">
        <v>0</v>
      </c>
      <c r="G119" s="13">
        <f t="shared" si="7"/>
        <v>0</v>
      </c>
      <c r="K119" s="21"/>
      <c r="M119" s="21"/>
    </row>
    <row r="120" spans="1:13" x14ac:dyDescent="0.35">
      <c r="A120" s="5" t="s">
        <v>299</v>
      </c>
      <c r="B120" s="10" t="s">
        <v>125</v>
      </c>
      <c r="C120" s="11">
        <v>200</v>
      </c>
      <c r="D120" s="12">
        <v>16.21</v>
      </c>
      <c r="E120" s="12">
        <f t="shared" si="6"/>
        <v>3242</v>
      </c>
      <c r="F120" s="23">
        <v>0</v>
      </c>
      <c r="G120" s="13">
        <f t="shared" si="7"/>
        <v>0</v>
      </c>
      <c r="K120" s="21"/>
      <c r="M120" s="21"/>
    </row>
    <row r="121" spans="1:13" x14ac:dyDescent="0.35">
      <c r="A121" s="5" t="s">
        <v>300</v>
      </c>
      <c r="B121" s="10" t="s">
        <v>126</v>
      </c>
      <c r="C121" s="11">
        <v>400</v>
      </c>
      <c r="D121" s="12">
        <v>47.11</v>
      </c>
      <c r="E121" s="12">
        <f t="shared" si="6"/>
        <v>18844</v>
      </c>
      <c r="F121" s="23">
        <v>0</v>
      </c>
      <c r="G121" s="13">
        <f t="shared" si="7"/>
        <v>0</v>
      </c>
      <c r="K121" s="21"/>
      <c r="M121" s="21"/>
    </row>
    <row r="122" spans="1:13" x14ac:dyDescent="0.35">
      <c r="A122" s="44" t="s">
        <v>301</v>
      </c>
      <c r="B122" s="45" t="s">
        <v>127</v>
      </c>
      <c r="C122" s="46"/>
      <c r="D122" s="47"/>
      <c r="E122" s="47"/>
      <c r="F122" s="48"/>
      <c r="G122" s="49"/>
      <c r="K122" s="21"/>
      <c r="M122" s="21"/>
    </row>
    <row r="123" spans="1:13" x14ac:dyDescent="0.35">
      <c r="A123" s="5" t="s">
        <v>302</v>
      </c>
      <c r="B123" s="10" t="s">
        <v>128</v>
      </c>
      <c r="C123" s="11">
        <v>48</v>
      </c>
      <c r="D123" s="12">
        <v>73.52</v>
      </c>
      <c r="E123" s="12">
        <f t="shared" ref="E123:E160" si="8">ROUND(C123*D123,2)</f>
        <v>3528.96</v>
      </c>
      <c r="F123" s="23">
        <v>0</v>
      </c>
      <c r="G123" s="13">
        <f t="shared" ref="G123:G160" si="9">IF(F123&gt;D123,F123/0,ROUND(C123*F123,2))</f>
        <v>0</v>
      </c>
      <c r="K123" s="21"/>
      <c r="M123" s="21"/>
    </row>
    <row r="124" spans="1:13" x14ac:dyDescent="0.35">
      <c r="A124" s="5" t="s">
        <v>303</v>
      </c>
      <c r="B124" s="10" t="s">
        <v>129</v>
      </c>
      <c r="C124" s="11">
        <v>40</v>
      </c>
      <c r="D124" s="12">
        <v>24.45</v>
      </c>
      <c r="E124" s="12">
        <f t="shared" si="8"/>
        <v>978</v>
      </c>
      <c r="F124" s="23">
        <v>0</v>
      </c>
      <c r="G124" s="13">
        <f t="shared" si="9"/>
        <v>0</v>
      </c>
      <c r="K124" s="21"/>
      <c r="M124" s="21"/>
    </row>
    <row r="125" spans="1:13" x14ac:dyDescent="0.35">
      <c r="A125" s="5" t="s">
        <v>304</v>
      </c>
      <c r="B125" s="10" t="s">
        <v>130</v>
      </c>
      <c r="C125" s="11">
        <v>10</v>
      </c>
      <c r="D125" s="12">
        <v>71.069999999999993</v>
      </c>
      <c r="E125" s="12">
        <f t="shared" si="8"/>
        <v>710.7</v>
      </c>
      <c r="F125" s="23">
        <v>0</v>
      </c>
      <c r="G125" s="13">
        <f t="shared" si="9"/>
        <v>0</v>
      </c>
      <c r="K125" s="21"/>
      <c r="M125" s="21"/>
    </row>
    <row r="126" spans="1:13" x14ac:dyDescent="0.35">
      <c r="A126" s="5" t="s">
        <v>305</v>
      </c>
      <c r="B126" s="10" t="s">
        <v>131</v>
      </c>
      <c r="C126" s="11">
        <v>40</v>
      </c>
      <c r="D126" s="12">
        <v>41.27</v>
      </c>
      <c r="E126" s="12">
        <f t="shared" si="8"/>
        <v>1650.8</v>
      </c>
      <c r="F126" s="23">
        <v>0</v>
      </c>
      <c r="G126" s="13">
        <f t="shared" si="9"/>
        <v>0</v>
      </c>
      <c r="K126" s="21"/>
      <c r="M126" s="21"/>
    </row>
    <row r="127" spans="1:13" x14ac:dyDescent="0.35">
      <c r="A127" s="5" t="s">
        <v>306</v>
      </c>
      <c r="B127" s="10" t="s">
        <v>132</v>
      </c>
      <c r="C127" s="11">
        <v>10</v>
      </c>
      <c r="D127" s="12">
        <v>67.900000000000006</v>
      </c>
      <c r="E127" s="12">
        <f t="shared" si="8"/>
        <v>679</v>
      </c>
      <c r="F127" s="23">
        <v>0</v>
      </c>
      <c r="G127" s="13">
        <f t="shared" si="9"/>
        <v>0</v>
      </c>
      <c r="K127" s="21"/>
      <c r="M127" s="21"/>
    </row>
    <row r="128" spans="1:13" x14ac:dyDescent="0.35">
      <c r="A128" s="44" t="s">
        <v>307</v>
      </c>
      <c r="B128" s="45" t="s">
        <v>133</v>
      </c>
      <c r="C128" s="46"/>
      <c r="D128" s="47"/>
      <c r="E128" s="47"/>
      <c r="F128" s="48"/>
      <c r="G128" s="49"/>
      <c r="K128" s="21"/>
      <c r="M128" s="21"/>
    </row>
    <row r="129" spans="1:13" x14ac:dyDescent="0.35">
      <c r="A129" s="5" t="s">
        <v>308</v>
      </c>
      <c r="B129" s="10" t="s">
        <v>134</v>
      </c>
      <c r="C129" s="11">
        <v>4</v>
      </c>
      <c r="D129" s="12">
        <v>412.75</v>
      </c>
      <c r="E129" s="12">
        <f t="shared" si="8"/>
        <v>1651</v>
      </c>
      <c r="F129" s="23">
        <v>0</v>
      </c>
      <c r="G129" s="13">
        <f t="shared" si="9"/>
        <v>0</v>
      </c>
      <c r="K129" s="21"/>
      <c r="M129" s="21"/>
    </row>
    <row r="130" spans="1:13" x14ac:dyDescent="0.35">
      <c r="A130" s="5" t="s">
        <v>309</v>
      </c>
      <c r="B130" s="10" t="s">
        <v>135</v>
      </c>
      <c r="C130" s="11">
        <v>4</v>
      </c>
      <c r="D130" s="12">
        <v>256.14</v>
      </c>
      <c r="E130" s="12">
        <f t="shared" si="8"/>
        <v>1024.56</v>
      </c>
      <c r="F130" s="23">
        <v>0</v>
      </c>
      <c r="G130" s="13">
        <f t="shared" si="9"/>
        <v>0</v>
      </c>
      <c r="K130" s="21"/>
      <c r="M130" s="21"/>
    </row>
    <row r="131" spans="1:13" x14ac:dyDescent="0.35">
      <c r="A131" s="5" t="s">
        <v>310</v>
      </c>
      <c r="B131" s="10" t="s">
        <v>136</v>
      </c>
      <c r="C131" s="11">
        <v>4</v>
      </c>
      <c r="D131" s="12">
        <v>360.47</v>
      </c>
      <c r="E131" s="12">
        <f t="shared" si="8"/>
        <v>1441.88</v>
      </c>
      <c r="F131" s="23">
        <v>0</v>
      </c>
      <c r="G131" s="13">
        <f t="shared" si="9"/>
        <v>0</v>
      </c>
      <c r="K131" s="21"/>
      <c r="M131" s="21"/>
    </row>
    <row r="132" spans="1:13" x14ac:dyDescent="0.35">
      <c r="A132" s="5" t="s">
        <v>311</v>
      </c>
      <c r="B132" s="10" t="s">
        <v>137</v>
      </c>
      <c r="C132" s="11">
        <v>12</v>
      </c>
      <c r="D132" s="12">
        <v>228.93</v>
      </c>
      <c r="E132" s="12">
        <f t="shared" si="8"/>
        <v>2747.16</v>
      </c>
      <c r="F132" s="23">
        <v>0</v>
      </c>
      <c r="G132" s="13">
        <f t="shared" si="9"/>
        <v>0</v>
      </c>
      <c r="K132" s="21"/>
      <c r="M132" s="21"/>
    </row>
    <row r="133" spans="1:13" x14ac:dyDescent="0.35">
      <c r="A133" s="5" t="s">
        <v>312</v>
      </c>
      <c r="B133" s="10" t="s">
        <v>138</v>
      </c>
      <c r="C133" s="11">
        <v>20</v>
      </c>
      <c r="D133" s="12">
        <v>65</v>
      </c>
      <c r="E133" s="12">
        <f t="shared" si="8"/>
        <v>1300</v>
      </c>
      <c r="F133" s="23">
        <v>0</v>
      </c>
      <c r="G133" s="13">
        <f t="shared" si="9"/>
        <v>0</v>
      </c>
      <c r="K133" s="21"/>
      <c r="M133" s="21"/>
    </row>
    <row r="134" spans="1:13" x14ac:dyDescent="0.35">
      <c r="A134" s="44" t="s">
        <v>313</v>
      </c>
      <c r="B134" s="45" t="s">
        <v>139</v>
      </c>
      <c r="C134" s="46"/>
      <c r="D134" s="47"/>
      <c r="E134" s="47"/>
      <c r="F134" s="48"/>
      <c r="G134" s="49"/>
      <c r="K134" s="21"/>
      <c r="M134" s="21"/>
    </row>
    <row r="135" spans="1:13" x14ac:dyDescent="0.35">
      <c r="A135" s="5" t="s">
        <v>314</v>
      </c>
      <c r="B135" s="10" t="s">
        <v>140</v>
      </c>
      <c r="C135" s="11">
        <v>12</v>
      </c>
      <c r="D135" s="12">
        <v>1104.52</v>
      </c>
      <c r="E135" s="12">
        <f t="shared" si="8"/>
        <v>13254.24</v>
      </c>
      <c r="F135" s="23">
        <v>0</v>
      </c>
      <c r="G135" s="13">
        <f t="shared" si="9"/>
        <v>0</v>
      </c>
      <c r="K135" s="21"/>
      <c r="M135" s="21"/>
    </row>
    <row r="136" spans="1:13" x14ac:dyDescent="0.35">
      <c r="A136" s="5" t="s">
        <v>315</v>
      </c>
      <c r="B136" s="10" t="s">
        <v>141</v>
      </c>
      <c r="C136" s="11">
        <v>12</v>
      </c>
      <c r="D136" s="12">
        <v>350.65</v>
      </c>
      <c r="E136" s="12">
        <f t="shared" si="8"/>
        <v>4207.8</v>
      </c>
      <c r="F136" s="23">
        <v>0</v>
      </c>
      <c r="G136" s="13">
        <f t="shared" si="9"/>
        <v>0</v>
      </c>
      <c r="K136" s="21"/>
      <c r="M136" s="21"/>
    </row>
    <row r="137" spans="1:13" x14ac:dyDescent="0.35">
      <c r="A137" s="5" t="s">
        <v>316</v>
      </c>
      <c r="B137" s="10" t="s">
        <v>142</v>
      </c>
      <c r="C137" s="11">
        <v>2500</v>
      </c>
      <c r="D137" s="12">
        <v>1.36</v>
      </c>
      <c r="E137" s="12">
        <f t="shared" si="8"/>
        <v>3400</v>
      </c>
      <c r="F137" s="23">
        <v>0</v>
      </c>
      <c r="G137" s="13">
        <f t="shared" si="9"/>
        <v>0</v>
      </c>
      <c r="K137" s="21"/>
      <c r="M137" s="21"/>
    </row>
    <row r="138" spans="1:13" x14ac:dyDescent="0.35">
      <c r="A138" s="5" t="s">
        <v>317</v>
      </c>
      <c r="B138" s="10" t="s">
        <v>143</v>
      </c>
      <c r="C138" s="11">
        <v>5000</v>
      </c>
      <c r="D138" s="12">
        <v>1.36</v>
      </c>
      <c r="E138" s="12">
        <f t="shared" si="8"/>
        <v>6800</v>
      </c>
      <c r="F138" s="23">
        <v>0</v>
      </c>
      <c r="G138" s="13">
        <f t="shared" si="9"/>
        <v>0</v>
      </c>
      <c r="K138" s="21"/>
      <c r="M138" s="21"/>
    </row>
    <row r="139" spans="1:13" x14ac:dyDescent="0.35">
      <c r="A139" s="5" t="s">
        <v>318</v>
      </c>
      <c r="B139" s="10" t="s">
        <v>144</v>
      </c>
      <c r="C139" s="11">
        <v>1</v>
      </c>
      <c r="D139" s="12">
        <v>1594.02</v>
      </c>
      <c r="E139" s="12">
        <f t="shared" si="8"/>
        <v>1594.02</v>
      </c>
      <c r="F139" s="23">
        <v>0</v>
      </c>
      <c r="G139" s="13">
        <f t="shared" si="9"/>
        <v>0</v>
      </c>
      <c r="K139" s="21"/>
      <c r="M139" s="21"/>
    </row>
    <row r="140" spans="1:13" x14ac:dyDescent="0.35">
      <c r="A140" s="38" t="s">
        <v>319</v>
      </c>
      <c r="B140" s="39" t="s">
        <v>145</v>
      </c>
      <c r="C140" s="40"/>
      <c r="D140" s="41"/>
      <c r="E140" s="41"/>
      <c r="F140" s="42"/>
      <c r="G140" s="43"/>
      <c r="K140" s="21"/>
      <c r="M140" s="21"/>
    </row>
    <row r="141" spans="1:13" x14ac:dyDescent="0.35">
      <c r="A141" s="5" t="s">
        <v>320</v>
      </c>
      <c r="B141" s="10" t="s">
        <v>146</v>
      </c>
      <c r="C141" s="11">
        <v>265</v>
      </c>
      <c r="D141" s="12">
        <v>112.75</v>
      </c>
      <c r="E141" s="12">
        <f t="shared" si="8"/>
        <v>29878.75</v>
      </c>
      <c r="F141" s="23">
        <v>0</v>
      </c>
      <c r="G141" s="13">
        <f t="shared" si="9"/>
        <v>0</v>
      </c>
      <c r="K141" s="21"/>
      <c r="M141" s="21"/>
    </row>
    <row r="142" spans="1:13" x14ac:dyDescent="0.35">
      <c r="A142" s="5" t="s">
        <v>321</v>
      </c>
      <c r="B142" s="10" t="s">
        <v>147</v>
      </c>
      <c r="C142" s="11">
        <v>265</v>
      </c>
      <c r="D142" s="12">
        <v>35.28</v>
      </c>
      <c r="E142" s="12">
        <f t="shared" si="8"/>
        <v>9349.2000000000007</v>
      </c>
      <c r="F142" s="23">
        <v>0</v>
      </c>
      <c r="G142" s="13">
        <f t="shared" si="9"/>
        <v>0</v>
      </c>
      <c r="K142" s="21"/>
      <c r="M142" s="21"/>
    </row>
    <row r="143" spans="1:13" x14ac:dyDescent="0.35">
      <c r="A143" s="5" t="s">
        <v>322</v>
      </c>
      <c r="B143" s="10" t="s">
        <v>148</v>
      </c>
      <c r="C143" s="11">
        <v>795</v>
      </c>
      <c r="D143" s="12">
        <v>35.74</v>
      </c>
      <c r="E143" s="12">
        <f t="shared" si="8"/>
        <v>28413.3</v>
      </c>
      <c r="F143" s="23">
        <v>0</v>
      </c>
      <c r="G143" s="13">
        <f t="shared" si="9"/>
        <v>0</v>
      </c>
      <c r="K143" s="21"/>
      <c r="M143" s="21"/>
    </row>
    <row r="144" spans="1:13" x14ac:dyDescent="0.35">
      <c r="A144" s="5" t="s">
        <v>323</v>
      </c>
      <c r="B144" s="10" t="s">
        <v>149</v>
      </c>
      <c r="C144" s="11">
        <v>265</v>
      </c>
      <c r="D144" s="12">
        <v>103.73</v>
      </c>
      <c r="E144" s="12">
        <f t="shared" si="8"/>
        <v>27488.45</v>
      </c>
      <c r="F144" s="23">
        <v>0</v>
      </c>
      <c r="G144" s="13">
        <f t="shared" si="9"/>
        <v>0</v>
      </c>
      <c r="K144" s="21"/>
      <c r="M144" s="21"/>
    </row>
    <row r="145" spans="1:13" x14ac:dyDescent="0.35">
      <c r="A145" s="5" t="s">
        <v>324</v>
      </c>
      <c r="B145" s="10" t="s">
        <v>150</v>
      </c>
      <c r="C145" s="11">
        <v>265</v>
      </c>
      <c r="D145" s="12">
        <v>32.619999999999997</v>
      </c>
      <c r="E145" s="12">
        <f t="shared" si="8"/>
        <v>8644.2999999999993</v>
      </c>
      <c r="F145" s="23">
        <v>0</v>
      </c>
      <c r="G145" s="13">
        <f t="shared" si="9"/>
        <v>0</v>
      </c>
      <c r="K145" s="21"/>
      <c r="M145" s="21"/>
    </row>
    <row r="146" spans="1:13" x14ac:dyDescent="0.35">
      <c r="A146" s="5" t="s">
        <v>325</v>
      </c>
      <c r="B146" s="10" t="s">
        <v>151</v>
      </c>
      <c r="C146" s="11">
        <v>10</v>
      </c>
      <c r="D146" s="12">
        <v>3546.12</v>
      </c>
      <c r="E146" s="12">
        <f t="shared" si="8"/>
        <v>35461.199999999997</v>
      </c>
      <c r="F146" s="23">
        <v>0</v>
      </c>
      <c r="G146" s="13">
        <f t="shared" si="9"/>
        <v>0</v>
      </c>
      <c r="K146" s="21"/>
      <c r="M146" s="21"/>
    </row>
    <row r="147" spans="1:13" x14ac:dyDescent="0.35">
      <c r="A147" s="5" t="s">
        <v>326</v>
      </c>
      <c r="B147" s="10" t="s">
        <v>152</v>
      </c>
      <c r="C147" s="11">
        <v>10</v>
      </c>
      <c r="D147" s="12">
        <v>506.9</v>
      </c>
      <c r="E147" s="12">
        <f t="shared" si="8"/>
        <v>5069</v>
      </c>
      <c r="F147" s="23">
        <v>0</v>
      </c>
      <c r="G147" s="13">
        <f t="shared" si="9"/>
        <v>0</v>
      </c>
      <c r="K147" s="21"/>
      <c r="M147" s="21"/>
    </row>
    <row r="148" spans="1:13" x14ac:dyDescent="0.35">
      <c r="A148" s="5" t="s">
        <v>327</v>
      </c>
      <c r="B148" s="10" t="s">
        <v>153</v>
      </c>
      <c r="C148" s="11">
        <v>10</v>
      </c>
      <c r="D148" s="12">
        <v>520.82000000000005</v>
      </c>
      <c r="E148" s="12">
        <f t="shared" si="8"/>
        <v>5208.2</v>
      </c>
      <c r="F148" s="23">
        <v>0</v>
      </c>
      <c r="G148" s="13">
        <f t="shared" si="9"/>
        <v>0</v>
      </c>
      <c r="K148" s="21"/>
      <c r="M148" s="21"/>
    </row>
    <row r="149" spans="1:13" x14ac:dyDescent="0.35">
      <c r="A149" s="5" t="s">
        <v>328</v>
      </c>
      <c r="B149" s="10" t="s">
        <v>154</v>
      </c>
      <c r="C149" s="11">
        <v>30</v>
      </c>
      <c r="D149" s="12">
        <v>33.340000000000003</v>
      </c>
      <c r="E149" s="12">
        <f t="shared" si="8"/>
        <v>1000.2</v>
      </c>
      <c r="F149" s="23">
        <v>0</v>
      </c>
      <c r="G149" s="13">
        <f t="shared" si="9"/>
        <v>0</v>
      </c>
      <c r="K149" s="21"/>
      <c r="M149" s="21"/>
    </row>
    <row r="150" spans="1:13" x14ac:dyDescent="0.35">
      <c r="A150" s="5" t="s">
        <v>329</v>
      </c>
      <c r="B150" s="10" t="s">
        <v>155</v>
      </c>
      <c r="C150" s="11">
        <v>30</v>
      </c>
      <c r="D150" s="12">
        <v>33.49</v>
      </c>
      <c r="E150" s="12">
        <f t="shared" si="8"/>
        <v>1004.7</v>
      </c>
      <c r="F150" s="23">
        <v>0</v>
      </c>
      <c r="G150" s="13">
        <f t="shared" si="9"/>
        <v>0</v>
      </c>
      <c r="K150" s="21"/>
      <c r="M150" s="21"/>
    </row>
    <row r="151" spans="1:13" x14ac:dyDescent="0.35">
      <c r="A151" s="5" t="s">
        <v>330</v>
      </c>
      <c r="B151" s="10" t="s">
        <v>156</v>
      </c>
      <c r="C151" s="11">
        <v>5</v>
      </c>
      <c r="D151" s="12">
        <v>86.67</v>
      </c>
      <c r="E151" s="12">
        <f t="shared" si="8"/>
        <v>433.35</v>
      </c>
      <c r="F151" s="23">
        <v>0</v>
      </c>
      <c r="G151" s="13">
        <f t="shared" si="9"/>
        <v>0</v>
      </c>
      <c r="K151" s="21"/>
      <c r="M151" s="21"/>
    </row>
    <row r="152" spans="1:13" x14ac:dyDescent="0.35">
      <c r="A152" s="5" t="s">
        <v>331</v>
      </c>
      <c r="B152" s="10" t="s">
        <v>157</v>
      </c>
      <c r="C152" s="11">
        <v>20</v>
      </c>
      <c r="D152" s="12">
        <v>21.9</v>
      </c>
      <c r="E152" s="12">
        <f t="shared" si="8"/>
        <v>438</v>
      </c>
      <c r="F152" s="23">
        <v>0</v>
      </c>
      <c r="G152" s="13">
        <f t="shared" si="9"/>
        <v>0</v>
      </c>
      <c r="K152" s="21"/>
      <c r="M152" s="21"/>
    </row>
    <row r="153" spans="1:13" x14ac:dyDescent="0.35">
      <c r="A153" s="5" t="s">
        <v>332</v>
      </c>
      <c r="B153" s="10" t="s">
        <v>158</v>
      </c>
      <c r="C153" s="11">
        <v>6</v>
      </c>
      <c r="D153" s="12">
        <v>203.13</v>
      </c>
      <c r="E153" s="12">
        <f t="shared" si="8"/>
        <v>1218.78</v>
      </c>
      <c r="F153" s="23">
        <v>0</v>
      </c>
      <c r="G153" s="13">
        <f t="shared" si="9"/>
        <v>0</v>
      </c>
      <c r="K153" s="21"/>
      <c r="M153" s="21"/>
    </row>
    <row r="154" spans="1:13" x14ac:dyDescent="0.35">
      <c r="A154" s="5" t="s">
        <v>333</v>
      </c>
      <c r="B154" s="10" t="s">
        <v>159</v>
      </c>
      <c r="C154" s="11">
        <v>265</v>
      </c>
      <c r="D154" s="12">
        <v>85.99</v>
      </c>
      <c r="E154" s="12">
        <f t="shared" si="8"/>
        <v>22787.35</v>
      </c>
      <c r="F154" s="23">
        <v>0</v>
      </c>
      <c r="G154" s="13">
        <f t="shared" si="9"/>
        <v>0</v>
      </c>
      <c r="K154" s="21"/>
      <c r="M154" s="21"/>
    </row>
    <row r="155" spans="1:13" x14ac:dyDescent="0.35">
      <c r="A155" s="5" t="s">
        <v>334</v>
      </c>
      <c r="B155" s="10" t="s">
        <v>368</v>
      </c>
      <c r="C155" s="11">
        <v>12</v>
      </c>
      <c r="D155" s="12">
        <v>630.70000000000005</v>
      </c>
      <c r="E155" s="12">
        <f t="shared" si="8"/>
        <v>7568.4</v>
      </c>
      <c r="F155" s="12">
        <v>630.70000000000005</v>
      </c>
      <c r="G155" s="13">
        <f t="shared" si="9"/>
        <v>7568.4</v>
      </c>
      <c r="K155" s="21"/>
      <c r="M155" s="21"/>
    </row>
    <row r="156" spans="1:13" x14ac:dyDescent="0.35">
      <c r="A156" s="38" t="s">
        <v>335</v>
      </c>
      <c r="B156" s="39" t="s">
        <v>160</v>
      </c>
      <c r="C156" s="40"/>
      <c r="D156" s="41"/>
      <c r="E156" s="41"/>
      <c r="F156" s="42"/>
      <c r="G156" s="43"/>
      <c r="K156" s="21"/>
      <c r="M156" s="21"/>
    </row>
    <row r="157" spans="1:13" x14ac:dyDescent="0.35">
      <c r="A157" s="5" t="s">
        <v>336</v>
      </c>
      <c r="B157" s="10" t="s">
        <v>161</v>
      </c>
      <c r="C157" s="11">
        <v>100</v>
      </c>
      <c r="D157" s="12">
        <v>64.97</v>
      </c>
      <c r="E157" s="12">
        <f t="shared" si="8"/>
        <v>6497</v>
      </c>
      <c r="F157" s="23">
        <v>0</v>
      </c>
      <c r="G157" s="13">
        <f t="shared" si="9"/>
        <v>0</v>
      </c>
      <c r="K157" s="21"/>
      <c r="M157" s="21"/>
    </row>
    <row r="158" spans="1:13" x14ac:dyDescent="0.35">
      <c r="A158" s="5" t="s">
        <v>337</v>
      </c>
      <c r="B158" s="10" t="s">
        <v>162</v>
      </c>
      <c r="C158" s="11">
        <v>60</v>
      </c>
      <c r="D158" s="12">
        <v>137.18</v>
      </c>
      <c r="E158" s="12">
        <f t="shared" si="8"/>
        <v>8230.7999999999993</v>
      </c>
      <c r="F158" s="23">
        <v>0</v>
      </c>
      <c r="G158" s="13">
        <f t="shared" si="9"/>
        <v>0</v>
      </c>
      <c r="K158" s="21"/>
      <c r="M158" s="21"/>
    </row>
    <row r="159" spans="1:13" x14ac:dyDescent="0.35">
      <c r="A159" s="5" t="s">
        <v>338</v>
      </c>
      <c r="B159" s="10" t="s">
        <v>163</v>
      </c>
      <c r="C159" s="11">
        <v>100</v>
      </c>
      <c r="D159" s="12">
        <v>35.119999999999997</v>
      </c>
      <c r="E159" s="12">
        <f t="shared" si="8"/>
        <v>3512</v>
      </c>
      <c r="F159" s="23">
        <v>0</v>
      </c>
      <c r="G159" s="13">
        <f t="shared" si="9"/>
        <v>0</v>
      </c>
      <c r="K159" s="21"/>
      <c r="M159" s="21"/>
    </row>
    <row r="160" spans="1:13" x14ac:dyDescent="0.35">
      <c r="A160" s="5" t="s">
        <v>339</v>
      </c>
      <c r="B160" s="10" t="s">
        <v>164</v>
      </c>
      <c r="C160" s="11">
        <v>200</v>
      </c>
      <c r="D160" s="12">
        <v>32.25</v>
      </c>
      <c r="E160" s="12">
        <f t="shared" si="8"/>
        <v>6450</v>
      </c>
      <c r="F160" s="23">
        <v>0</v>
      </c>
      <c r="G160" s="13">
        <f t="shared" si="9"/>
        <v>0</v>
      </c>
      <c r="K160" s="21"/>
      <c r="M160" s="21"/>
    </row>
    <row r="161" spans="1:13" x14ac:dyDescent="0.35">
      <c r="A161" s="5" t="s">
        <v>340</v>
      </c>
      <c r="B161" s="10" t="s">
        <v>165</v>
      </c>
      <c r="C161" s="11">
        <v>55</v>
      </c>
      <c r="D161" s="12">
        <v>90.11</v>
      </c>
      <c r="E161" s="12">
        <f t="shared" ref="E161:E188" si="10">ROUND(C161*D161,2)</f>
        <v>4956.05</v>
      </c>
      <c r="F161" s="23">
        <v>0</v>
      </c>
      <c r="G161" s="13">
        <f t="shared" ref="G161:G188" si="11">IF(F161&gt;D161,F161/0,ROUND(C161*F161,2))</f>
        <v>0</v>
      </c>
      <c r="K161" s="21"/>
      <c r="M161" s="21"/>
    </row>
    <row r="162" spans="1:13" x14ac:dyDescent="0.35">
      <c r="A162" s="5" t="s">
        <v>341</v>
      </c>
      <c r="B162" s="10" t="s">
        <v>166</v>
      </c>
      <c r="C162" s="11">
        <v>30</v>
      </c>
      <c r="D162" s="12">
        <v>38.29</v>
      </c>
      <c r="E162" s="12">
        <f t="shared" si="10"/>
        <v>1148.7</v>
      </c>
      <c r="F162" s="23">
        <v>0</v>
      </c>
      <c r="G162" s="13">
        <f t="shared" si="11"/>
        <v>0</v>
      </c>
      <c r="K162" s="21"/>
      <c r="M162" s="21"/>
    </row>
    <row r="163" spans="1:13" x14ac:dyDescent="0.35">
      <c r="A163" s="5" t="s">
        <v>342</v>
      </c>
      <c r="B163" s="10" t="s">
        <v>167</v>
      </c>
      <c r="C163" s="11">
        <v>20</v>
      </c>
      <c r="D163" s="12">
        <v>91.62</v>
      </c>
      <c r="E163" s="12">
        <f t="shared" si="10"/>
        <v>1832.4</v>
      </c>
      <c r="F163" s="23">
        <v>0</v>
      </c>
      <c r="G163" s="13">
        <f t="shared" si="11"/>
        <v>0</v>
      </c>
      <c r="K163" s="21"/>
      <c r="M163" s="21"/>
    </row>
    <row r="164" spans="1:13" x14ac:dyDescent="0.35">
      <c r="A164" s="5" t="s">
        <v>343</v>
      </c>
      <c r="B164" s="10" t="s">
        <v>168</v>
      </c>
      <c r="C164" s="11">
        <v>40</v>
      </c>
      <c r="D164" s="12">
        <v>389.83</v>
      </c>
      <c r="E164" s="12">
        <f t="shared" si="10"/>
        <v>15593.2</v>
      </c>
      <c r="F164" s="23">
        <v>0</v>
      </c>
      <c r="G164" s="13">
        <f t="shared" si="11"/>
        <v>0</v>
      </c>
      <c r="K164" s="21"/>
      <c r="M164" s="21"/>
    </row>
    <row r="165" spans="1:13" x14ac:dyDescent="0.35">
      <c r="A165" s="5" t="s">
        <v>344</v>
      </c>
      <c r="B165" s="10" t="s">
        <v>169</v>
      </c>
      <c r="C165" s="11">
        <v>10</v>
      </c>
      <c r="D165" s="12">
        <v>174.94</v>
      </c>
      <c r="E165" s="12">
        <f t="shared" si="10"/>
        <v>1749.4</v>
      </c>
      <c r="F165" s="23">
        <v>0</v>
      </c>
      <c r="G165" s="13">
        <f t="shared" si="11"/>
        <v>0</v>
      </c>
      <c r="K165" s="21"/>
      <c r="M165" s="21"/>
    </row>
    <row r="166" spans="1:13" x14ac:dyDescent="0.35">
      <c r="A166" s="5" t="s">
        <v>345</v>
      </c>
      <c r="B166" s="10" t="s">
        <v>170</v>
      </c>
      <c r="C166" s="11">
        <v>2</v>
      </c>
      <c r="D166" s="12">
        <v>488.57</v>
      </c>
      <c r="E166" s="12">
        <f t="shared" si="10"/>
        <v>977.14</v>
      </c>
      <c r="F166" s="23">
        <v>0</v>
      </c>
      <c r="G166" s="13">
        <f t="shared" si="11"/>
        <v>0</v>
      </c>
      <c r="K166" s="21"/>
      <c r="M166" s="21"/>
    </row>
    <row r="167" spans="1:13" x14ac:dyDescent="0.35">
      <c r="A167" s="5" t="s">
        <v>346</v>
      </c>
      <c r="B167" s="10" t="s">
        <v>171</v>
      </c>
      <c r="C167" s="11">
        <v>8</v>
      </c>
      <c r="D167" s="12">
        <v>283.02</v>
      </c>
      <c r="E167" s="12">
        <f t="shared" si="10"/>
        <v>2264.16</v>
      </c>
      <c r="F167" s="23">
        <v>0</v>
      </c>
      <c r="G167" s="13">
        <f t="shared" si="11"/>
        <v>0</v>
      </c>
      <c r="K167" s="21"/>
      <c r="M167" s="21"/>
    </row>
    <row r="168" spans="1:13" x14ac:dyDescent="0.35">
      <c r="A168" s="5" t="s">
        <v>347</v>
      </c>
      <c r="B168" s="10" t="s">
        <v>172</v>
      </c>
      <c r="C168" s="11">
        <v>4</v>
      </c>
      <c r="D168" s="12">
        <v>503.91</v>
      </c>
      <c r="E168" s="12">
        <f t="shared" si="10"/>
        <v>2015.64</v>
      </c>
      <c r="F168" s="23">
        <v>0</v>
      </c>
      <c r="G168" s="13">
        <f t="shared" si="11"/>
        <v>0</v>
      </c>
      <c r="K168" s="21"/>
      <c r="M168" s="21"/>
    </row>
    <row r="169" spans="1:13" x14ac:dyDescent="0.35">
      <c r="A169" s="5" t="s">
        <v>348</v>
      </c>
      <c r="B169" s="10" t="s">
        <v>173</v>
      </c>
      <c r="C169" s="11">
        <v>100</v>
      </c>
      <c r="D169" s="12">
        <v>21.96</v>
      </c>
      <c r="E169" s="12">
        <f t="shared" si="10"/>
        <v>2196</v>
      </c>
      <c r="F169" s="23">
        <v>0</v>
      </c>
      <c r="G169" s="13">
        <f t="shared" si="11"/>
        <v>0</v>
      </c>
      <c r="K169" s="21"/>
      <c r="M169" s="21"/>
    </row>
    <row r="170" spans="1:13" x14ac:dyDescent="0.35">
      <c r="A170" s="5" t="s">
        <v>349</v>
      </c>
      <c r="B170" s="10" t="s">
        <v>174</v>
      </c>
      <c r="C170" s="11">
        <v>20</v>
      </c>
      <c r="D170" s="12">
        <v>48</v>
      </c>
      <c r="E170" s="12">
        <f t="shared" si="10"/>
        <v>960</v>
      </c>
      <c r="F170" s="23">
        <v>0</v>
      </c>
      <c r="G170" s="13">
        <f t="shared" si="11"/>
        <v>0</v>
      </c>
      <c r="K170" s="21"/>
      <c r="M170" s="21"/>
    </row>
    <row r="171" spans="1:13" x14ac:dyDescent="0.35">
      <c r="A171" s="5" t="s">
        <v>350</v>
      </c>
      <c r="B171" s="10" t="s">
        <v>175</v>
      </c>
      <c r="C171" s="11">
        <v>200</v>
      </c>
      <c r="D171" s="12">
        <v>6.7</v>
      </c>
      <c r="E171" s="12">
        <f t="shared" si="10"/>
        <v>1340</v>
      </c>
      <c r="F171" s="23">
        <v>0</v>
      </c>
      <c r="G171" s="13">
        <f t="shared" si="11"/>
        <v>0</v>
      </c>
      <c r="K171" s="21"/>
      <c r="M171" s="21"/>
    </row>
    <row r="172" spans="1:13" x14ac:dyDescent="0.35">
      <c r="A172" s="5" t="s">
        <v>351</v>
      </c>
      <c r="B172" s="10" t="s">
        <v>176</v>
      </c>
      <c r="C172" s="11">
        <v>20</v>
      </c>
      <c r="D172" s="12">
        <v>21.9</v>
      </c>
      <c r="E172" s="12">
        <f t="shared" si="10"/>
        <v>438</v>
      </c>
      <c r="F172" s="23">
        <v>0</v>
      </c>
      <c r="G172" s="13">
        <f t="shared" si="11"/>
        <v>0</v>
      </c>
      <c r="K172" s="21"/>
      <c r="M172" s="21"/>
    </row>
    <row r="173" spans="1:13" x14ac:dyDescent="0.35">
      <c r="A173" s="5" t="s">
        <v>352</v>
      </c>
      <c r="B173" s="10" t="s">
        <v>177</v>
      </c>
      <c r="C173" s="11">
        <v>20</v>
      </c>
      <c r="D173" s="12">
        <v>225.49</v>
      </c>
      <c r="E173" s="12">
        <f t="shared" si="10"/>
        <v>4509.8</v>
      </c>
      <c r="F173" s="23">
        <v>0</v>
      </c>
      <c r="G173" s="13">
        <f t="shared" si="11"/>
        <v>0</v>
      </c>
      <c r="K173" s="21"/>
      <c r="M173" s="21"/>
    </row>
    <row r="174" spans="1:13" x14ac:dyDescent="0.35">
      <c r="A174" s="32" t="s">
        <v>353</v>
      </c>
      <c r="B174" s="33" t="s">
        <v>178</v>
      </c>
      <c r="C174" s="34"/>
      <c r="D174" s="35"/>
      <c r="E174" s="35"/>
      <c r="F174" s="36"/>
      <c r="G174" s="37"/>
      <c r="K174" s="21"/>
      <c r="M174" s="21"/>
    </row>
    <row r="175" spans="1:13" x14ac:dyDescent="0.35">
      <c r="A175" s="5" t="s">
        <v>354</v>
      </c>
      <c r="B175" s="10" t="s">
        <v>179</v>
      </c>
      <c r="C175" s="11">
        <v>12</v>
      </c>
      <c r="D175" s="12">
        <v>1509.24</v>
      </c>
      <c r="E175" s="12">
        <f t="shared" si="10"/>
        <v>18110.88</v>
      </c>
      <c r="F175" s="23">
        <v>0</v>
      </c>
      <c r="G175" s="13">
        <f t="shared" si="11"/>
        <v>0</v>
      </c>
      <c r="K175" s="21"/>
      <c r="M175" s="21"/>
    </row>
    <row r="176" spans="1:13" x14ac:dyDescent="0.35">
      <c r="A176" s="5" t="s">
        <v>355</v>
      </c>
      <c r="B176" s="10" t="s">
        <v>180</v>
      </c>
      <c r="C176" s="11">
        <v>12</v>
      </c>
      <c r="D176" s="12">
        <v>1017.32</v>
      </c>
      <c r="E176" s="12">
        <f t="shared" si="10"/>
        <v>12207.84</v>
      </c>
      <c r="F176" s="23">
        <v>0</v>
      </c>
      <c r="G176" s="13">
        <f t="shared" si="11"/>
        <v>0</v>
      </c>
      <c r="K176" s="21"/>
      <c r="M176" s="21"/>
    </row>
    <row r="177" spans="1:13" x14ac:dyDescent="0.35">
      <c r="A177" s="32" t="s">
        <v>356</v>
      </c>
      <c r="B177" s="33" t="s">
        <v>181</v>
      </c>
      <c r="C177" s="34"/>
      <c r="D177" s="35"/>
      <c r="E177" s="35"/>
      <c r="F177" s="36"/>
      <c r="G177" s="37"/>
      <c r="K177" s="21"/>
      <c r="M177" s="21"/>
    </row>
    <row r="178" spans="1:13" x14ac:dyDescent="0.35">
      <c r="A178" s="5" t="s">
        <v>357</v>
      </c>
      <c r="B178" s="10" t="s">
        <v>182</v>
      </c>
      <c r="C178" s="11">
        <v>12</v>
      </c>
      <c r="D178" s="12">
        <v>440.41</v>
      </c>
      <c r="E178" s="12">
        <f t="shared" si="10"/>
        <v>5284.92</v>
      </c>
      <c r="F178" s="23">
        <v>0</v>
      </c>
      <c r="G178" s="13">
        <f t="shared" si="11"/>
        <v>0</v>
      </c>
      <c r="K178" s="21"/>
      <c r="M178" s="21"/>
    </row>
    <row r="179" spans="1:13" x14ac:dyDescent="0.35">
      <c r="A179" s="5" t="s">
        <v>358</v>
      </c>
      <c r="B179" s="10" t="s">
        <v>183</v>
      </c>
      <c r="C179" s="11">
        <v>1</v>
      </c>
      <c r="D179" s="12">
        <v>243.62</v>
      </c>
      <c r="E179" s="12">
        <f t="shared" si="10"/>
        <v>243.62</v>
      </c>
      <c r="F179" s="23">
        <v>0</v>
      </c>
      <c r="G179" s="13">
        <f t="shared" si="11"/>
        <v>0</v>
      </c>
      <c r="K179" s="21"/>
      <c r="M179" s="21"/>
    </row>
    <row r="180" spans="1:13" x14ac:dyDescent="0.35">
      <c r="A180" s="6"/>
      <c r="B180" s="7" t="s">
        <v>14</v>
      </c>
      <c r="C180" s="8"/>
      <c r="D180" s="24"/>
      <c r="E180" s="8"/>
      <c r="F180" s="8"/>
      <c r="G180" s="9"/>
      <c r="K180" s="21"/>
      <c r="M180" s="21"/>
    </row>
    <row r="181" spans="1:13" x14ac:dyDescent="0.35">
      <c r="A181" s="5" t="s">
        <v>359</v>
      </c>
      <c r="B181" s="10" t="s">
        <v>184</v>
      </c>
      <c r="C181" s="11">
        <v>12</v>
      </c>
      <c r="D181" s="12">
        <v>4216.5200000000004</v>
      </c>
      <c r="E181" s="12">
        <f t="shared" si="10"/>
        <v>50598.239999999998</v>
      </c>
      <c r="F181" s="23">
        <v>0</v>
      </c>
      <c r="G181" s="13">
        <f t="shared" si="11"/>
        <v>0</v>
      </c>
      <c r="K181" s="21"/>
      <c r="M181" s="21"/>
    </row>
    <row r="182" spans="1:13" x14ac:dyDescent="0.35">
      <c r="A182" s="5" t="s">
        <v>360</v>
      </c>
      <c r="B182" s="10" t="s">
        <v>185</v>
      </c>
      <c r="C182" s="11">
        <v>1</v>
      </c>
      <c r="D182" s="12">
        <v>40000</v>
      </c>
      <c r="E182" s="12">
        <f t="shared" si="10"/>
        <v>40000</v>
      </c>
      <c r="F182" s="12">
        <v>40000</v>
      </c>
      <c r="G182" s="13">
        <f t="shared" si="11"/>
        <v>40000</v>
      </c>
      <c r="K182" s="21"/>
      <c r="M182" s="21"/>
    </row>
    <row r="183" spans="1:13" x14ac:dyDescent="0.35">
      <c r="A183" s="6"/>
      <c r="B183" s="7" t="s">
        <v>186</v>
      </c>
      <c r="C183" s="8"/>
      <c r="D183" s="24"/>
      <c r="E183" s="8"/>
      <c r="F183" s="8"/>
      <c r="G183" s="9"/>
      <c r="K183" s="21"/>
      <c r="M183" s="21"/>
    </row>
    <row r="184" spans="1:13" x14ac:dyDescent="0.35">
      <c r="A184" s="5" t="s">
        <v>361</v>
      </c>
      <c r="B184" s="10" t="s">
        <v>187</v>
      </c>
      <c r="C184" s="11">
        <v>12</v>
      </c>
      <c r="D184" s="12">
        <v>2958.76</v>
      </c>
      <c r="E184" s="12">
        <f t="shared" si="10"/>
        <v>35505.120000000003</v>
      </c>
      <c r="F184" s="23">
        <v>0</v>
      </c>
      <c r="G184" s="13">
        <f t="shared" si="11"/>
        <v>0</v>
      </c>
      <c r="K184" s="21"/>
      <c r="M184" s="21"/>
    </row>
    <row r="185" spans="1:13" x14ac:dyDescent="0.35">
      <c r="A185" s="5" t="s">
        <v>362</v>
      </c>
      <c r="B185" s="10" t="s">
        <v>188</v>
      </c>
      <c r="C185" s="11">
        <v>12</v>
      </c>
      <c r="D185" s="12">
        <v>1276.06</v>
      </c>
      <c r="E185" s="12">
        <f t="shared" si="10"/>
        <v>15312.72</v>
      </c>
      <c r="F185" s="23">
        <v>0</v>
      </c>
      <c r="G185" s="13">
        <f t="shared" si="11"/>
        <v>0</v>
      </c>
      <c r="K185" s="21"/>
      <c r="M185" s="21"/>
    </row>
    <row r="186" spans="1:13" x14ac:dyDescent="0.35">
      <c r="A186" s="6"/>
      <c r="B186" s="7" t="s">
        <v>189</v>
      </c>
      <c r="C186" s="8"/>
      <c r="D186" s="24"/>
      <c r="E186" s="8"/>
      <c r="F186" s="8"/>
      <c r="G186" s="9"/>
      <c r="K186" s="21"/>
      <c r="M186" s="21"/>
    </row>
    <row r="187" spans="1:13" x14ac:dyDescent="0.35">
      <c r="A187" s="5" t="s">
        <v>363</v>
      </c>
      <c r="B187" s="10" t="s">
        <v>190</v>
      </c>
      <c r="C187" s="11">
        <v>12</v>
      </c>
      <c r="D187" s="12">
        <v>500.07</v>
      </c>
      <c r="E187" s="12">
        <f t="shared" si="10"/>
        <v>6000.84</v>
      </c>
      <c r="F187" s="23">
        <v>0</v>
      </c>
      <c r="G187" s="13">
        <f t="shared" si="11"/>
        <v>0</v>
      </c>
      <c r="K187" s="21"/>
      <c r="M187" s="21"/>
    </row>
    <row r="188" spans="1:13" ht="15" thickBot="1" x14ac:dyDescent="0.4">
      <c r="A188" s="5" t="s">
        <v>364</v>
      </c>
      <c r="B188" s="10" t="s">
        <v>191</v>
      </c>
      <c r="C188" s="11">
        <v>12</v>
      </c>
      <c r="D188" s="12">
        <v>309.14</v>
      </c>
      <c r="E188" s="12">
        <f t="shared" si="10"/>
        <v>3709.68</v>
      </c>
      <c r="F188" s="23">
        <v>0</v>
      </c>
      <c r="G188" s="13">
        <f t="shared" si="11"/>
        <v>0</v>
      </c>
      <c r="K188" s="21"/>
      <c r="M188" s="21"/>
    </row>
    <row r="189" spans="1:13" ht="19.5" customHeight="1" x14ac:dyDescent="0.35">
      <c r="A189" s="14"/>
      <c r="B189" s="14"/>
      <c r="C189" s="14"/>
      <c r="D189" s="15"/>
      <c r="E189" s="16">
        <f>SUM(E14:E188)</f>
        <v>2298716.1900000004</v>
      </c>
      <c r="F189" s="17"/>
      <c r="G189" s="18">
        <f>IF(SUM(G14:G188)=98024.32,0,SUM(G14:G188))</f>
        <v>0</v>
      </c>
      <c r="K189" s="22"/>
    </row>
    <row r="190" spans="1:13" ht="15" thickBot="1" x14ac:dyDescent="0.4">
      <c r="A190" s="19"/>
      <c r="B190" s="19"/>
      <c r="C190" s="19"/>
      <c r="D190" s="19"/>
      <c r="E190" s="19"/>
      <c r="F190" s="19"/>
      <c r="G190" s="19"/>
    </row>
    <row r="191" spans="1:13" ht="16" thickBot="1" x14ac:dyDescent="0.4">
      <c r="A191" s="54" t="s">
        <v>10</v>
      </c>
      <c r="B191" s="54"/>
      <c r="C191" s="54"/>
      <c r="D191" s="54"/>
      <c r="E191" s="54"/>
      <c r="F191" s="55">
        <f>IF(G189&lt;=2298716.19,G189,"ERROR: Límite superado")</f>
        <v>0</v>
      </c>
      <c r="G191" s="56"/>
    </row>
    <row r="192" spans="1:13" ht="32" customHeight="1" x14ac:dyDescent="0.35">
      <c r="A192" s="53" t="s">
        <v>369</v>
      </c>
      <c r="B192" s="53"/>
      <c r="C192" s="53"/>
      <c r="D192" s="53"/>
      <c r="E192" s="53"/>
      <c r="F192" s="53"/>
      <c r="G192" s="27"/>
    </row>
    <row r="193" spans="1:13" ht="40.5" customHeight="1" x14ac:dyDescent="0.35">
      <c r="A193" s="28"/>
      <c r="B193" s="28"/>
      <c r="C193" s="28"/>
      <c r="D193" s="28"/>
      <c r="E193" s="28"/>
      <c r="F193" s="28"/>
      <c r="G193" s="27"/>
    </row>
    <row r="194" spans="1:13" ht="21" customHeight="1" x14ac:dyDescent="0.35">
      <c r="A194" s="28"/>
      <c r="B194" s="31" t="s">
        <v>17</v>
      </c>
      <c r="C194" s="28"/>
      <c r="D194" s="28"/>
      <c r="E194" s="28"/>
      <c r="F194" s="28"/>
      <c r="G194" s="27"/>
    </row>
    <row r="195" spans="1:13" ht="32" customHeight="1" x14ac:dyDescent="0.35">
      <c r="A195" s="28"/>
      <c r="B195" s="52" t="s">
        <v>18</v>
      </c>
      <c r="C195" s="52"/>
      <c r="D195" s="28"/>
      <c r="E195" s="28"/>
      <c r="F195" s="28"/>
      <c r="G195" s="27"/>
    </row>
    <row r="196" spans="1:13" ht="10" customHeight="1" x14ac:dyDescent="0.35">
      <c r="A196" s="28"/>
      <c r="B196" s="30"/>
      <c r="C196" s="30"/>
      <c r="D196" s="28"/>
      <c r="E196" s="28"/>
      <c r="F196" s="28"/>
      <c r="G196" s="27"/>
    </row>
    <row r="197" spans="1:13" x14ac:dyDescent="0.35">
      <c r="A197" s="6"/>
      <c r="B197" s="7" t="s">
        <v>20</v>
      </c>
      <c r="C197" s="8"/>
      <c r="D197" s="24"/>
      <c r="E197" s="8"/>
      <c r="F197" s="8"/>
      <c r="G197" s="9"/>
      <c r="K197" s="21"/>
      <c r="M197" s="21"/>
    </row>
    <row r="198" spans="1:13" x14ac:dyDescent="0.35">
      <c r="A198" s="29" t="s">
        <v>16</v>
      </c>
      <c r="B198" s="10" t="s">
        <v>367</v>
      </c>
      <c r="C198" s="11">
        <v>1</v>
      </c>
      <c r="D198" s="12">
        <v>35</v>
      </c>
      <c r="E198" s="12">
        <f t="shared" ref="E198:E199" si="12">ROUND(C198*D198,2)</f>
        <v>35</v>
      </c>
      <c r="F198" s="23">
        <v>0</v>
      </c>
      <c r="G198" s="13">
        <f t="shared" ref="G198:G199" si="13">IF(F198&gt;D198,F198/0,ROUND(C198*F198,2))</f>
        <v>0</v>
      </c>
      <c r="K198" s="21"/>
      <c r="M198" s="21"/>
    </row>
    <row r="199" spans="1:13" x14ac:dyDescent="0.35">
      <c r="A199" s="29" t="s">
        <v>16</v>
      </c>
      <c r="B199" s="10" t="s">
        <v>15</v>
      </c>
      <c r="C199" s="11">
        <v>1</v>
      </c>
      <c r="D199" s="12">
        <v>21</v>
      </c>
      <c r="E199" s="12">
        <f t="shared" si="12"/>
        <v>21</v>
      </c>
      <c r="F199" s="23">
        <v>0</v>
      </c>
      <c r="G199" s="13">
        <f t="shared" si="13"/>
        <v>0</v>
      </c>
      <c r="K199" s="21"/>
      <c r="M199" s="21"/>
    </row>
    <row r="200" spans="1:13" ht="32" customHeight="1" x14ac:dyDescent="0.35">
      <c r="A200" s="28"/>
      <c r="B200" s="50" t="s">
        <v>19</v>
      </c>
      <c r="C200" s="51"/>
      <c r="D200" s="28"/>
      <c r="E200" s="28"/>
      <c r="F200" s="28"/>
      <c r="G200" s="27"/>
    </row>
  </sheetData>
  <sheetProtection password="DE91" sheet="1" objects="1" scenarios="1"/>
  <mergeCells count="12">
    <mergeCell ref="A8:B9"/>
    <mergeCell ref="C8:G9"/>
    <mergeCell ref="A1:G1"/>
    <mergeCell ref="A2:G2"/>
    <mergeCell ref="A3:G3"/>
    <mergeCell ref="A5:G5"/>
    <mergeCell ref="A6:G6"/>
    <mergeCell ref="B200:C200"/>
    <mergeCell ref="B195:C195"/>
    <mergeCell ref="A192:F192"/>
    <mergeCell ref="A191:E191"/>
    <mergeCell ref="F191:G191"/>
  </mergeCells>
  <pageMargins left="0.70866141732283472" right="0.70866141732283472" top="1.1417322834645669" bottom="0.94488188976377963" header="0.31496062992125984" footer="0.31496062992125984"/>
  <pageSetup paperSize="9" scale="52" fitToHeight="4"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2024-10-23T14:02:26Z</cp:lastPrinted>
  <dcterms:created xsi:type="dcterms:W3CDTF">2019-12-12T10:58:27Z</dcterms:created>
  <dcterms:modified xsi:type="dcterms:W3CDTF">2025-05-14T06:01:37Z</dcterms:modified>
</cp:coreProperties>
</file>