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ECONÓMICA'!$A$1:$G$33</definedName>
  </definedNames>
  <calcPr calcId="145621"/>
</workbook>
</file>

<file path=xl/calcChain.xml><?xml version="1.0" encoding="utf-8"?>
<calcChain xmlns="http://schemas.openxmlformats.org/spreadsheetml/2006/main">
  <c r="G22" i="1" l="1"/>
  <c r="G23" i="1"/>
  <c r="G24" i="1"/>
  <c r="G25" i="1"/>
  <c r="E24" i="1"/>
  <c r="E25" i="1"/>
  <c r="E26" i="1"/>
  <c r="G28" i="1" l="1"/>
  <c r="G26" i="1"/>
  <c r="G19" i="1"/>
  <c r="E23" i="1"/>
  <c r="E14" i="1"/>
  <c r="E15" i="1"/>
  <c r="E16" i="1"/>
  <c r="E17" i="1"/>
  <c r="E18" i="1"/>
  <c r="E19" i="1"/>
  <c r="E20" i="1"/>
  <c r="E21" i="1"/>
  <c r="E22" i="1"/>
  <c r="G15" i="1"/>
  <c r="G16" i="1"/>
  <c r="G17" i="1"/>
  <c r="G18" i="1"/>
  <c r="G20" i="1"/>
  <c r="G21" i="1"/>
  <c r="E29" i="1" l="1"/>
  <c r="E28" i="1"/>
  <c r="G14" i="1"/>
  <c r="G29" i="1" l="1"/>
  <c r="F31" i="1" s="1"/>
</calcChain>
</file>

<file path=xl/sharedStrings.xml><?xml version="1.0" encoding="utf-8"?>
<sst xmlns="http://schemas.openxmlformats.org/spreadsheetml/2006/main" count="45" uniqueCount="45">
  <si>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</si>
  <si>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</si>
  <si>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</si>
  <si>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</si>
  <si>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</si>
  <si>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</si>
  <si>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</si>
  <si>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</si>
  <si>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</si>
  <si>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</si>
  <si>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</si>
  <si>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</si>
  <si>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</si>
  <si>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</si>
  <si>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</si>
  <si>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</si>
  <si>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</si>
  <si>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</si>
  <si>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</si>
  <si>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</si>
  <si>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</si>
  <si>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</si>
  <si>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</si>
  <si>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</si>
  <si>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2.1</t>
  </si>
  <si>
    <t>TRANSPORTE A OTRAS ISLAS</t>
  </si>
  <si>
    <t>Transporte del material a los puertos de la APB</t>
  </si>
  <si>
    <t>Mochila</t>
  </si>
  <si>
    <t>Grilletes con funda</t>
  </si>
  <si>
    <t>Navaja con funda</t>
  </si>
  <si>
    <t>Linterna de solapa</t>
  </si>
  <si>
    <t>Silbato</t>
  </si>
  <si>
    <t>Spray de defensa con funda</t>
  </si>
  <si>
    <t>Soporte para guantes de cinturón</t>
  </si>
  <si>
    <t>Material y equipo complementario para Policía</t>
  </si>
  <si>
    <t>Cartera</t>
  </si>
  <si>
    <t>Funda para bastón extensible</t>
  </si>
  <si>
    <t>Gafas de sol con funda</t>
  </si>
  <si>
    <t>Guantes blancos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</si>
  <si>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1.000,00 € de partidas alzadas a justificar que se mantienen inalterables)</t>
    </r>
  </si>
  <si>
    <t>Expediente E25-0062</t>
  </si>
  <si>
    <t>EQUIPAMIENTO Y MATERIAL COMPLEMENTARIO PARA LA POLICÍA DE LA AUTORIDAD PORTUARIA DE BALEARES PARA EL AÑO 2025</t>
  </si>
  <si>
    <t>Placas de Policía Portuaria</t>
  </si>
  <si>
    <t>1.13</t>
  </si>
  <si>
    <t>Bolsa portaobjetos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</si>
</sst>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6" fillId="2" borderId="9" xfId="0" applyFont="1" applyFill="1" applyBorder="1" applyAlignment="1" applyProtection="1">
      <alignment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8" fillId="4" borderId="13" xfId="0" applyFont="1" applyFill="1" applyBorder="1" applyAlignment="1" applyProtection="1">
      <alignment vertical="center" wrapText="1"/>
    </xf>
    <xf numFmtId="0" fontId="6" fillId="4" borderId="14" xfId="0" applyFont="1" applyFill="1" applyBorder="1" applyAlignment="1" applyProtection="1">
      <alignment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4" borderId="15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vertical="center" wrapText="1"/>
    </xf>
    <xf numFmtId="2" fontId="9" fillId="2" borderId="14" xfId="0" applyNumberFormat="1" applyFont="1" applyFill="1" applyBorder="1" applyAlignment="1" applyProtection="1">
      <alignment vertical="center" wrapText="1"/>
    </xf>
    <xf numFmtId="164" fontId="9" fillId="2" borderId="14" xfId="0" applyNumberFormat="1" applyFont="1" applyFill="1" applyBorder="1" applyAlignment="1" applyProtection="1">
      <alignment vertical="center" wrapText="1"/>
    </xf>
    <xf numFmtId="164" fontId="9" fillId="2" borderId="15" xfId="0" applyNumberFormat="1" applyFont="1" applyFill="1" applyBorder="1" applyAlignment="1" applyProtection="1">
      <alignment vertical="center" wrapText="1"/>
    </xf>
    <xf numFmtId="0" fontId="8" fillId="2" borderId="2" xfId="0" applyFont="1" applyFill="1" applyBorder="1" applyAlignment="1" applyProtection="1">
      <alignment vertical="center" wrapText="1"/>
    </xf>
    <xf numFmtId="0" fontId="8" fillId="2" borderId="16" xfId="0" applyFont="1" applyFill="1" applyBorder="1" applyAlignment="1" applyProtection="1">
      <alignment vertical="center" wrapText="1"/>
    </xf>
    <xf numFmtId="164" fontId="10" fillId="2" borderId="11" xfId="0" applyNumberFormat="1" applyFont="1" applyFill="1" applyBorder="1" applyAlignment="1" applyProtection="1">
      <alignment vertical="center" wrapText="1"/>
    </xf>
    <xf numFmtId="0" fontId="8" fillId="2" borderId="17" xfId="0" applyFont="1" applyFill="1" applyBorder="1" applyAlignment="1" applyProtection="1">
      <alignment vertical="center" wrapText="1"/>
    </xf>
    <xf numFmtId="164" fontId="10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7" fillId="0" borderId="0" xfId="0" applyNumberFormat="1" applyFont="1" applyFill="1" applyAlignment="1">
      <alignment vertical="top"/>
    </xf>
    <xf numFmtId="49" fontId="7" fillId="0" borderId="0" xfId="0" applyNumberFormat="1" applyFont="1" applyFill="1" applyAlignment="1">
      <alignment vertical="top" wrapText="1"/>
    </xf>
    <xf numFmtId="164" fontId="9" fillId="3" borderId="14" xfId="0" applyNumberFormat="1" applyFont="1" applyFill="1" applyBorder="1" applyAlignment="1" applyProtection="1">
      <alignment vertical="center" wrapText="1"/>
      <protection locked="0"/>
    </xf>
    <xf numFmtId="4" fontId="8" fillId="4" borderId="14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/>
    <xf numFmtId="0" fontId="5" fillId="2" borderId="0" xfId="0" applyFont="1" applyFill="1" applyBorder="1" applyAlignment="1" applyProtection="1">
      <alignment horizontal="right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top" wrapText="1"/>
    </xf>
    <xf numFmtId="0" fontId="1" fillId="2" borderId="7" xfId="0" applyFont="1" applyFill="1" applyBorder="1" applyAlignment="1" applyProtection="1">
      <alignment horizontal="center" vertical="top" wrapText="1"/>
    </xf>
    <xf numFmtId="0" fontId="1" fillId="2" borderId="8" xfId="0" applyFont="1" applyFill="1" applyBorder="1" applyAlignment="1" applyProtection="1">
      <alignment horizontal="center" vertical="top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1" fillId="6" borderId="18" xfId="0" applyNumberFormat="1" applyFont="1" applyFill="1" applyBorder="1" applyAlignment="1" applyProtection="1">
      <alignment horizontal="center" vertical="center" wrapText="1"/>
    </xf>
    <xf numFmtId="164" fontId="11" fillId="6" borderId="19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3"/>
  <sheetViews>
    <sheetView tabSelected="1" view="pageBreakPreview" zoomScale="85" zoomScaleNormal="100" zoomScaleSheetLayoutView="85" workbookViewId="0">
      <selection activeCell="B17" sqref="B17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20"/>
    <col min="24" max="16384" width="11.44140625" style="1"/>
  </cols>
  <sheetData>
    <row r="1" spans="1:13" ht="15" customHeight="1" x14ac:dyDescent="0.3">
      <c r="A1" s="29" t="s">
        <v>0</v>
      </c>
      <c r="B1" s="30"/>
      <c r="C1" s="30"/>
      <c r="D1" s="30"/>
      <c r="E1" s="30"/>
      <c r="F1" s="30"/>
      <c r="G1" s="31"/>
    </row>
    <row r="2" spans="1:13" ht="18.75" customHeight="1" x14ac:dyDescent="0.3">
      <c r="A2" s="32" t="s">
        <v>41</v>
      </c>
      <c r="B2" s="33"/>
      <c r="C2" s="33"/>
      <c r="D2" s="33"/>
      <c r="E2" s="33"/>
      <c r="F2" s="33"/>
      <c r="G2" s="34"/>
    </row>
    <row r="3" spans="1:13" ht="15.75" customHeight="1" thickBot="1" x14ac:dyDescent="0.35">
      <c r="A3" s="35" t="s">
        <v>40</v>
      </c>
      <c r="B3" s="36"/>
      <c r="C3" s="36"/>
      <c r="D3" s="36"/>
      <c r="E3" s="36"/>
      <c r="F3" s="36"/>
      <c r="G3" s="37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38" t="s">
        <v>11</v>
      </c>
      <c r="B5" s="38"/>
      <c r="C5" s="38"/>
      <c r="D5" s="38"/>
      <c r="E5" s="38"/>
      <c r="F5" s="38"/>
      <c r="G5" s="38"/>
    </row>
    <row r="6" spans="1:13" x14ac:dyDescent="0.3">
      <c r="A6" s="39" t="s">
        <v>1</v>
      </c>
      <c r="B6" s="39"/>
      <c r="C6" s="39"/>
      <c r="D6" s="39"/>
      <c r="E6" s="39"/>
      <c r="F6" s="39"/>
      <c r="G6" s="39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44" t="s">
        <v>2</v>
      </c>
      <c r="B8" s="44"/>
      <c r="C8" s="45"/>
      <c r="D8" s="46"/>
      <c r="E8" s="46"/>
      <c r="F8" s="46"/>
      <c r="G8" s="47"/>
    </row>
    <row r="9" spans="1:13" ht="15.75" customHeight="1" thickBot="1" x14ac:dyDescent="0.35">
      <c r="A9" s="44"/>
      <c r="B9" s="44"/>
      <c r="C9" s="48"/>
      <c r="D9" s="49"/>
      <c r="E9" s="49"/>
      <c r="F9" s="49"/>
      <c r="G9" s="50"/>
    </row>
    <row r="10" spans="1:13" ht="15.75" customHeight="1" x14ac:dyDescent="0.3">
      <c r="A10" s="25"/>
      <c r="B10" s="25"/>
      <c r="C10" s="26"/>
      <c r="D10" s="26"/>
      <c r="E10" s="26"/>
      <c r="F10" s="26"/>
      <c r="G10" s="26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1"/>
      <c r="M12" s="21"/>
    </row>
    <row r="13" spans="1:13" x14ac:dyDescent="0.3">
      <c r="A13" s="6">
        <v>1</v>
      </c>
      <c r="B13" s="7" t="s">
        <v>34</v>
      </c>
      <c r="C13" s="8"/>
      <c r="D13" s="24"/>
      <c r="E13" s="8"/>
      <c r="F13" s="8"/>
      <c r="G13" s="9"/>
      <c r="K13" s="21"/>
      <c r="M13" s="21"/>
    </row>
    <row r="14" spans="1:13" x14ac:dyDescent="0.3">
      <c r="A14" s="5" t="s">
        <v>12</v>
      </c>
      <c r="B14" s="10" t="s">
        <v>27</v>
      </c>
      <c r="C14" s="11">
        <v>185</v>
      </c>
      <c r="D14" s="12">
        <v>60.08</v>
      </c>
      <c r="E14" s="12">
        <f t="shared" ref="E14:E26" si="0">ROUND(C14*D14,2)</f>
        <v>11114.8</v>
      </c>
      <c r="F14" s="23"/>
      <c r="G14" s="13">
        <f t="shared" ref="G14:G26" si="1">IF(F14&gt;D14,F14/0,ROUND(C14*F14,2))</f>
        <v>0</v>
      </c>
      <c r="K14" s="21"/>
      <c r="M14" s="21"/>
    </row>
    <row r="15" spans="1:13" x14ac:dyDescent="0.3">
      <c r="A15" s="5" t="s">
        <v>13</v>
      </c>
      <c r="B15" s="10" t="s">
        <v>28</v>
      </c>
      <c r="C15" s="11">
        <v>32</v>
      </c>
      <c r="D15" s="12">
        <v>177.77</v>
      </c>
      <c r="E15" s="12">
        <f t="shared" si="0"/>
        <v>5688.64</v>
      </c>
      <c r="F15" s="23"/>
      <c r="G15" s="13">
        <f t="shared" si="1"/>
        <v>0</v>
      </c>
      <c r="K15" s="21"/>
      <c r="M15" s="21"/>
    </row>
    <row r="16" spans="1:13" x14ac:dyDescent="0.3">
      <c r="A16" s="5" t="s">
        <v>14</v>
      </c>
      <c r="B16" s="10" t="s">
        <v>35</v>
      </c>
      <c r="C16" s="11">
        <v>10</v>
      </c>
      <c r="D16" s="12">
        <v>30.66</v>
      </c>
      <c r="E16" s="12">
        <f t="shared" si="0"/>
        <v>306.60000000000002</v>
      </c>
      <c r="F16" s="23"/>
      <c r="G16" s="13">
        <f t="shared" si="1"/>
        <v>0</v>
      </c>
      <c r="K16" s="21"/>
      <c r="M16" s="21"/>
    </row>
    <row r="17" spans="1:13" x14ac:dyDescent="0.3">
      <c r="A17" s="5" t="s">
        <v>15</v>
      </c>
      <c r="B17" s="10" t="s">
        <v>29</v>
      </c>
      <c r="C17" s="11">
        <v>10</v>
      </c>
      <c r="D17" s="12">
        <v>42.92</v>
      </c>
      <c r="E17" s="12">
        <f t="shared" si="0"/>
        <v>429.2</v>
      </c>
      <c r="F17" s="23"/>
      <c r="G17" s="13">
        <f t="shared" si="1"/>
        <v>0</v>
      </c>
      <c r="K17" s="21"/>
      <c r="M17" s="21"/>
    </row>
    <row r="18" spans="1:13" x14ac:dyDescent="0.3">
      <c r="A18" s="5" t="s">
        <v>16</v>
      </c>
      <c r="B18" s="10" t="s">
        <v>30</v>
      </c>
      <c r="C18" s="11">
        <v>185</v>
      </c>
      <c r="D18" s="12">
        <v>30.03</v>
      </c>
      <c r="E18" s="12">
        <f t="shared" si="0"/>
        <v>5555.55</v>
      </c>
      <c r="F18" s="23"/>
      <c r="G18" s="13">
        <f t="shared" si="1"/>
        <v>0</v>
      </c>
      <c r="K18" s="21"/>
      <c r="M18" s="21"/>
    </row>
    <row r="19" spans="1:13" x14ac:dyDescent="0.3">
      <c r="A19" s="5" t="s">
        <v>17</v>
      </c>
      <c r="B19" s="10" t="s">
        <v>36</v>
      </c>
      <c r="C19" s="11">
        <v>10</v>
      </c>
      <c r="D19" s="12">
        <v>106.65</v>
      </c>
      <c r="E19" s="12">
        <f t="shared" si="0"/>
        <v>1066.5</v>
      </c>
      <c r="F19" s="23"/>
      <c r="G19" s="13">
        <f>IF(F19&gt;D19,F19/0,ROUND(C19*F19,2))</f>
        <v>0</v>
      </c>
      <c r="K19" s="21"/>
      <c r="M19" s="21"/>
    </row>
    <row r="20" spans="1:13" x14ac:dyDescent="0.3">
      <c r="A20" s="5" t="s">
        <v>18</v>
      </c>
      <c r="B20" s="10" t="s">
        <v>31</v>
      </c>
      <c r="C20" s="11">
        <v>95</v>
      </c>
      <c r="D20" s="12">
        <v>12.26</v>
      </c>
      <c r="E20" s="12">
        <f t="shared" si="0"/>
        <v>1164.7</v>
      </c>
      <c r="F20" s="23"/>
      <c r="G20" s="13">
        <f t="shared" si="1"/>
        <v>0</v>
      </c>
      <c r="K20" s="21"/>
      <c r="M20" s="21"/>
    </row>
    <row r="21" spans="1:13" x14ac:dyDescent="0.3">
      <c r="A21" s="5" t="s">
        <v>19</v>
      </c>
      <c r="B21" s="10" t="s">
        <v>32</v>
      </c>
      <c r="C21" s="11">
        <v>10</v>
      </c>
      <c r="D21" s="12">
        <v>30.66</v>
      </c>
      <c r="E21" s="12">
        <f t="shared" si="0"/>
        <v>306.60000000000002</v>
      </c>
      <c r="F21" s="23"/>
      <c r="G21" s="13">
        <f t="shared" si="1"/>
        <v>0</v>
      </c>
      <c r="K21" s="21"/>
      <c r="M21" s="21"/>
    </row>
    <row r="22" spans="1:13" x14ac:dyDescent="0.3">
      <c r="A22" s="5" t="s">
        <v>20</v>
      </c>
      <c r="B22" s="10" t="s">
        <v>33</v>
      </c>
      <c r="C22" s="11">
        <v>185</v>
      </c>
      <c r="D22" s="12">
        <v>18.399999999999999</v>
      </c>
      <c r="E22" s="12">
        <f t="shared" si="0"/>
        <v>3404</v>
      </c>
      <c r="F22" s="23"/>
      <c r="G22" s="13">
        <f t="shared" si="1"/>
        <v>0</v>
      </c>
      <c r="K22" s="21"/>
      <c r="M22" s="21"/>
    </row>
    <row r="23" spans="1:13" x14ac:dyDescent="0.3">
      <c r="A23" s="5" t="s">
        <v>21</v>
      </c>
      <c r="B23" s="10" t="s">
        <v>37</v>
      </c>
      <c r="C23" s="11">
        <v>20</v>
      </c>
      <c r="D23" s="12">
        <v>55.18</v>
      </c>
      <c r="E23" s="12">
        <f t="shared" si="0"/>
        <v>1103.5999999999999</v>
      </c>
      <c r="F23" s="23"/>
      <c r="G23" s="13">
        <f t="shared" si="1"/>
        <v>0</v>
      </c>
      <c r="K23" s="21"/>
      <c r="M23" s="21"/>
    </row>
    <row r="24" spans="1:13" x14ac:dyDescent="0.3">
      <c r="A24" s="5" t="s">
        <v>22</v>
      </c>
      <c r="B24" s="10" t="s">
        <v>42</v>
      </c>
      <c r="C24" s="11">
        <v>32</v>
      </c>
      <c r="D24" s="12">
        <v>18.399999999999999</v>
      </c>
      <c r="E24" s="12">
        <f t="shared" si="0"/>
        <v>588.79999999999995</v>
      </c>
      <c r="F24" s="23"/>
      <c r="G24" s="13">
        <f t="shared" si="1"/>
        <v>0</v>
      </c>
      <c r="K24" s="21"/>
      <c r="M24" s="21"/>
    </row>
    <row r="25" spans="1:13" x14ac:dyDescent="0.3">
      <c r="A25" s="5" t="s">
        <v>23</v>
      </c>
      <c r="B25" s="10" t="s">
        <v>38</v>
      </c>
      <c r="C25" s="11">
        <v>35</v>
      </c>
      <c r="D25" s="12">
        <v>1.85</v>
      </c>
      <c r="E25" s="12">
        <f t="shared" si="0"/>
        <v>64.75</v>
      </c>
      <c r="F25" s="23"/>
      <c r="G25" s="13">
        <f t="shared" si="1"/>
        <v>0</v>
      </c>
      <c r="K25" s="21"/>
      <c r="M25" s="21"/>
    </row>
    <row r="26" spans="1:13" x14ac:dyDescent="0.3">
      <c r="A26" s="5" t="s">
        <v>43</v>
      </c>
      <c r="B26" s="10" t="s">
        <v>44</v>
      </c>
      <c r="C26" s="11">
        <v>25</v>
      </c>
      <c r="D26" s="12">
        <v>22.06</v>
      </c>
      <c r="E26" s="12">
        <f t="shared" si="0"/>
        <v>551.5</v>
      </c>
      <c r="F26" s="23"/>
      <c r="G26" s="13">
        <f t="shared" si="1"/>
        <v>0</v>
      </c>
      <c r="K26" s="21"/>
      <c r="M26" s="21"/>
    </row>
    <row r="27" spans="1:13" x14ac:dyDescent="0.3">
      <c r="A27" s="6">
        <v>2</v>
      </c>
      <c r="B27" s="7" t="s">
        <v>25</v>
      </c>
      <c r="C27" s="8"/>
      <c r="D27" s="24"/>
      <c r="E27" s="8"/>
      <c r="F27" s="8"/>
      <c r="G27" s="9"/>
      <c r="K27" s="21"/>
      <c r="M27" s="21"/>
    </row>
    <row r="28" spans="1:13" ht="15" thickBot="1" x14ac:dyDescent="0.35">
      <c r="A28" s="5" t="s">
        <v>24</v>
      </c>
      <c r="B28" s="10" t="s">
        <v>26</v>
      </c>
      <c r="C28" s="11">
        <v>1</v>
      </c>
      <c r="D28" s="12">
        <v>1000</v>
      </c>
      <c r="E28" s="12">
        <f t="shared" ref="E28" si="2">ROUND(C28*D28,2)</f>
        <v>1000</v>
      </c>
      <c r="F28" s="12">
        <v>1000</v>
      </c>
      <c r="G28" s="13">
        <f>IF(F28&gt;D28,F28/0,ROUND(C28*F28,2))</f>
        <v>1000</v>
      </c>
      <c r="K28" s="21"/>
      <c r="M28" s="21"/>
    </row>
    <row r="29" spans="1:13" ht="19.5" customHeight="1" x14ac:dyDescent="0.3">
      <c r="A29" s="14"/>
      <c r="B29" s="14"/>
      <c r="C29" s="14"/>
      <c r="D29" s="15"/>
      <c r="E29" s="16">
        <f>SUM(E14:E28)</f>
        <v>32345.239999999994</v>
      </c>
      <c r="F29" s="17"/>
      <c r="G29" s="18">
        <f>IF(SUM(G14:G28)=1000,0,SUM(G14:G28))</f>
        <v>0</v>
      </c>
      <c r="K29" s="22"/>
    </row>
    <row r="30" spans="1:13" ht="15" thickBot="1" x14ac:dyDescent="0.35">
      <c r="A30" s="19"/>
      <c r="B30" s="19"/>
      <c r="C30" s="19"/>
      <c r="D30" s="19"/>
      <c r="E30" s="19"/>
      <c r="F30" s="19"/>
      <c r="G30" s="19"/>
    </row>
    <row r="31" spans="1:13" ht="16.2" thickBot="1" x14ac:dyDescent="0.35">
      <c r="A31" s="41" t="s">
        <v>10</v>
      </c>
      <c r="B31" s="41"/>
      <c r="C31" s="41"/>
      <c r="D31" s="41"/>
      <c r="E31" s="41"/>
      <c r="F31" s="42">
        <f>IF(G29&lt;=32345.24,G29,"ERROR: Límite superado")</f>
        <v>0</v>
      </c>
      <c r="G31" s="43"/>
    </row>
    <row r="32" spans="1:13" ht="31.95" customHeight="1" x14ac:dyDescent="0.3">
      <c r="A32" s="40" t="s">
        <v>39</v>
      </c>
      <c r="B32" s="40"/>
      <c r="C32" s="40"/>
      <c r="D32" s="40"/>
      <c r="E32" s="40"/>
      <c r="F32" s="40"/>
      <c r="G32" s="27"/>
    </row>
    <row r="33" spans="1:7" ht="70.5" customHeight="1" x14ac:dyDescent="0.3">
      <c r="A33" s="28"/>
      <c r="B33" s="28"/>
      <c r="C33" s="28"/>
      <c r="D33" s="28"/>
      <c r="E33" s="28"/>
      <c r="F33" s="28"/>
      <c r="G33" s="27"/>
    </row>
  </sheetData>
  <sheetProtection password="DE91" sheet="1" objects="1" scenarios="1"/>
  <mergeCells count="10">
    <mergeCell ref="A32:F32"/>
    <mergeCell ref="A31:E31"/>
    <mergeCell ref="F31:G31"/>
    <mergeCell ref="A8:B9"/>
    <mergeCell ref="C8:G9"/>
    <mergeCell ref="A1:G1"/>
    <mergeCell ref="A2:G2"/>
    <mergeCell ref="A3:G3"/>
    <mergeCell ref="A5:G5"/>
    <mergeCell ref="A6:G6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Aleix Larruscain Monar</cp:lastModifiedBy>
  <cp:lastPrinted>2024-09-18T06:41:48Z</cp:lastPrinted>
  <dcterms:created xsi:type="dcterms:W3CDTF">2019-12-12T10:58:27Z</dcterms:created>
  <dcterms:modified xsi:type="dcterms:W3CDTF">2025-03-21T11:08:28Z</dcterms:modified>
</cp:coreProperties>
</file>