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 LOTE 1" sheetId="1" r:id="rId1"/>
  </sheets>
  <definedNames>
    <definedName name="_xlnm.Print_Area" localSheetId="0">'PROPOSICIÓN ECONÓMICA LOTE 1'!$A$1:$G$30</definedName>
  </definedNames>
  <calcPr calcId="145621"/>
</workbook>
</file>

<file path=xl/calcChain.xml><?xml version="1.0" encoding="utf-8"?>
<calcChain xmlns="http://schemas.openxmlformats.org/spreadsheetml/2006/main">
  <c r="F28" i="1" l="1"/>
  <c r="G26" i="1"/>
  <c r="G25" i="1"/>
  <c r="E26" i="1" l="1"/>
  <c r="G14" i="1"/>
  <c r="G15" i="1"/>
  <c r="G16" i="1"/>
  <c r="G17" i="1"/>
  <c r="G18" i="1"/>
  <c r="G19" i="1"/>
  <c r="G20" i="1"/>
  <c r="G21" i="1"/>
  <c r="G22" i="1"/>
  <c r="E14" i="1"/>
  <c r="E15" i="1"/>
  <c r="E16" i="1"/>
  <c r="E17" i="1"/>
  <c r="E18" i="1"/>
  <c r="E19" i="1"/>
  <c r="E20" i="1"/>
  <c r="E21" i="1"/>
  <c r="E22" i="1"/>
  <c r="G23" i="1" l="1"/>
  <c r="E23" i="1" l="1"/>
</calcChain>
</file>

<file path=xl/sharedStrings.xml><?xml version="1.0" encoding="utf-8"?>
<sst xmlns="http://schemas.openxmlformats.org/spreadsheetml/2006/main" count="38" uniqueCount="38">
  <si>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</si>
  <si>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</si>
  <si>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</si>
  <si>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</si>
  <si>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</si>
  <si>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</si>
  <si>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</si>
  <si>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</si>
  <si>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</si>
  <si>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</si>
  <si>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</si>
  <si>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</si>
  <si>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</si>
  <si>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Expediente E25-0065 - LOTE 1 "SUMINISTRO DE JUGUETES PARA LA FESTIVIDAD DE REYES MAGOS 2026 PARA EL PERSONAL DE LA AUTORIDAD PORTUARIA DE BALEARES"</t>
  </si>
  <si>
    <t>JUGUETES INFANTILES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</si>
  <si>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</si>
  <si>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</si>
  <si>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</si>
  <si>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</si>
  <si>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</si>
  <si>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</si>
  <si>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</si>
  <si>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</si>
  <si>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</si>
  <si>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Andador para bebés</t>
  </si>
  <si>
    <t>Mesita infantil de actividades sensoriales</t>
  </si>
  <si>
    <t>Triciclo correpasillos</t>
  </si>
  <si>
    <t>Cocina grande con planchador</t>
  </si>
  <si>
    <t>Patines en línea 2 en 1</t>
  </si>
  <si>
    <t>Micrófono para karaoke</t>
  </si>
  <si>
    <t>Maletín de maquillaje</t>
  </si>
  <si>
    <t>Maletín de rotuladores con olores</t>
  </si>
  <si>
    <t>Mesa de hockey de aire con ventilador</t>
  </si>
  <si>
    <t>Helicóptero radiocontrol 2 en 1</t>
  </si>
  <si>
    <t>JUGUETES NO CONTEMPLADOS</t>
  </si>
  <si>
    <t>2.1</t>
  </si>
  <si>
    <t>PA Juguetes no contemplados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</si>
  <si>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750,00 € de partida alzada a justificar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</si>
</sst>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164" fontId="9" fillId="2" borderId="11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view="pageBreakPreview" zoomScale="85" zoomScaleNormal="100" zoomScaleSheetLayoutView="85" workbookViewId="0">
      <selection activeCell="F22" sqref="F22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7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0" t="s">
        <v>0</v>
      </c>
      <c r="B1" s="41"/>
      <c r="C1" s="41"/>
      <c r="D1" s="41"/>
      <c r="E1" s="41"/>
      <c r="F1" s="41"/>
      <c r="G1" s="42"/>
    </row>
    <row r="2" spans="1:13" ht="18.75" customHeight="1" x14ac:dyDescent="0.3">
      <c r="A2" s="43"/>
      <c r="B2" s="44"/>
      <c r="C2" s="44"/>
      <c r="D2" s="44"/>
      <c r="E2" s="44"/>
      <c r="F2" s="44"/>
      <c r="G2" s="45"/>
    </row>
    <row r="3" spans="1:13" ht="20.399999999999999" customHeight="1" thickBot="1" x14ac:dyDescent="0.35">
      <c r="A3" s="46" t="s">
        <v>13</v>
      </c>
      <c r="B3" s="47"/>
      <c r="C3" s="47"/>
      <c r="D3" s="47"/>
      <c r="E3" s="47"/>
      <c r="F3" s="47"/>
      <c r="G3" s="48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9" t="s">
        <v>11</v>
      </c>
      <c r="B5" s="49"/>
      <c r="C5" s="49"/>
      <c r="D5" s="49"/>
      <c r="E5" s="49"/>
      <c r="F5" s="49"/>
      <c r="G5" s="49"/>
    </row>
    <row r="6" spans="1:13" x14ac:dyDescent="0.3">
      <c r="A6" s="50" t="s">
        <v>1</v>
      </c>
      <c r="B6" s="50"/>
      <c r="C6" s="50"/>
      <c r="D6" s="50"/>
      <c r="E6" s="50"/>
      <c r="F6" s="50"/>
      <c r="G6" s="50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3" t="s">
        <v>2</v>
      </c>
      <c r="B8" s="33"/>
      <c r="C8" s="34"/>
      <c r="D8" s="35"/>
      <c r="E8" s="35"/>
      <c r="F8" s="35"/>
      <c r="G8" s="36"/>
    </row>
    <row r="9" spans="1:13" ht="15.75" customHeight="1" thickBot="1" x14ac:dyDescent="0.35">
      <c r="A9" s="33"/>
      <c r="B9" s="33"/>
      <c r="C9" s="37"/>
      <c r="D9" s="38"/>
      <c r="E9" s="38"/>
      <c r="F9" s="38"/>
      <c r="G9" s="39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14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24</v>
      </c>
      <c r="C14" s="11">
        <v>8</v>
      </c>
      <c r="D14" s="12">
        <v>41.67</v>
      </c>
      <c r="E14" s="12">
        <f t="shared" ref="E14:E22" si="0">ROUND(C14*D14,2)</f>
        <v>333.36</v>
      </c>
      <c r="F14" s="23"/>
      <c r="G14" s="13">
        <f t="shared" ref="G14:G22" si="1">IF(F14&gt;D14,F14/0,ROUND(C14*F14,2))</f>
        <v>0</v>
      </c>
      <c r="K14" s="21"/>
      <c r="M14" s="21"/>
    </row>
    <row r="15" spans="1:13" x14ac:dyDescent="0.3">
      <c r="A15" s="5" t="s">
        <v>15</v>
      </c>
      <c r="B15" s="10" t="s">
        <v>25</v>
      </c>
      <c r="C15" s="11">
        <v>8</v>
      </c>
      <c r="D15" s="12">
        <v>53.04</v>
      </c>
      <c r="E15" s="12">
        <f t="shared" si="0"/>
        <v>424.32</v>
      </c>
      <c r="F15" s="23"/>
      <c r="G15" s="13">
        <f t="shared" si="1"/>
        <v>0</v>
      </c>
      <c r="K15" s="21"/>
      <c r="M15" s="21"/>
    </row>
    <row r="16" spans="1:13" x14ac:dyDescent="0.3">
      <c r="A16" s="5" t="s">
        <v>16</v>
      </c>
      <c r="B16" s="10" t="s">
        <v>26</v>
      </c>
      <c r="C16" s="11">
        <v>8</v>
      </c>
      <c r="D16" s="12">
        <v>40.42</v>
      </c>
      <c r="E16" s="12">
        <f t="shared" si="0"/>
        <v>323.36</v>
      </c>
      <c r="F16" s="23"/>
      <c r="G16" s="13">
        <f t="shared" si="1"/>
        <v>0</v>
      </c>
      <c r="K16" s="21"/>
      <c r="M16" s="21"/>
    </row>
    <row r="17" spans="1:13" x14ac:dyDescent="0.3">
      <c r="A17" s="5" t="s">
        <v>17</v>
      </c>
      <c r="B17" s="10" t="s">
        <v>27</v>
      </c>
      <c r="C17" s="11">
        <v>8</v>
      </c>
      <c r="D17" s="12">
        <v>53.04</v>
      </c>
      <c r="E17" s="12">
        <f t="shared" si="0"/>
        <v>424.32</v>
      </c>
      <c r="F17" s="23"/>
      <c r="G17" s="13">
        <f t="shared" si="1"/>
        <v>0</v>
      </c>
      <c r="K17" s="21"/>
      <c r="M17" s="21"/>
    </row>
    <row r="18" spans="1:13" x14ac:dyDescent="0.3">
      <c r="A18" s="5" t="s">
        <v>18</v>
      </c>
      <c r="B18" s="10" t="s">
        <v>28</v>
      </c>
      <c r="C18" s="11">
        <v>8</v>
      </c>
      <c r="D18" s="12">
        <v>42.94</v>
      </c>
      <c r="E18" s="12">
        <f t="shared" si="0"/>
        <v>343.52</v>
      </c>
      <c r="F18" s="23"/>
      <c r="G18" s="13">
        <f t="shared" si="1"/>
        <v>0</v>
      </c>
      <c r="K18" s="21"/>
      <c r="M18" s="21"/>
    </row>
    <row r="19" spans="1:13" x14ac:dyDescent="0.3">
      <c r="A19" s="5" t="s">
        <v>19</v>
      </c>
      <c r="B19" s="10" t="s">
        <v>29</v>
      </c>
      <c r="C19" s="11">
        <v>8</v>
      </c>
      <c r="D19" s="12">
        <v>37.869999999999997</v>
      </c>
      <c r="E19" s="12">
        <f t="shared" si="0"/>
        <v>302.95999999999998</v>
      </c>
      <c r="F19" s="23"/>
      <c r="G19" s="13">
        <f t="shared" si="1"/>
        <v>0</v>
      </c>
      <c r="K19" s="21"/>
      <c r="M19" s="21"/>
    </row>
    <row r="20" spans="1:13" x14ac:dyDescent="0.3">
      <c r="A20" s="5" t="s">
        <v>20</v>
      </c>
      <c r="B20" s="10" t="s">
        <v>30</v>
      </c>
      <c r="C20" s="11">
        <v>8</v>
      </c>
      <c r="D20" s="12">
        <v>37.869999999999997</v>
      </c>
      <c r="E20" s="12">
        <f t="shared" si="0"/>
        <v>302.95999999999998</v>
      </c>
      <c r="F20" s="23"/>
      <c r="G20" s="13">
        <f t="shared" si="1"/>
        <v>0</v>
      </c>
      <c r="K20" s="21"/>
      <c r="M20" s="21"/>
    </row>
    <row r="21" spans="1:13" x14ac:dyDescent="0.3">
      <c r="A21" s="5" t="s">
        <v>21</v>
      </c>
      <c r="B21" s="10" t="s">
        <v>31</v>
      </c>
      <c r="C21" s="11">
        <v>8</v>
      </c>
      <c r="D21" s="12">
        <v>32.83</v>
      </c>
      <c r="E21" s="12">
        <f t="shared" si="0"/>
        <v>262.64</v>
      </c>
      <c r="F21" s="23"/>
      <c r="G21" s="13">
        <f t="shared" si="1"/>
        <v>0</v>
      </c>
      <c r="K21" s="21"/>
      <c r="M21" s="21"/>
    </row>
    <row r="22" spans="1:13" x14ac:dyDescent="0.3">
      <c r="A22" s="5" t="s">
        <v>22</v>
      </c>
      <c r="B22" s="10" t="s">
        <v>32</v>
      </c>
      <c r="C22" s="11">
        <v>8</v>
      </c>
      <c r="D22" s="12">
        <v>53.04</v>
      </c>
      <c r="E22" s="12">
        <f t="shared" si="0"/>
        <v>424.32</v>
      </c>
      <c r="F22" s="23"/>
      <c r="G22" s="13">
        <f t="shared" si="1"/>
        <v>0</v>
      </c>
      <c r="K22" s="21"/>
      <c r="M22" s="21"/>
    </row>
    <row r="23" spans="1:13" x14ac:dyDescent="0.3">
      <c r="A23" s="5" t="s">
        <v>23</v>
      </c>
      <c r="B23" s="10" t="s">
        <v>33</v>
      </c>
      <c r="C23" s="11">
        <v>8</v>
      </c>
      <c r="D23" s="12">
        <v>53.04</v>
      </c>
      <c r="E23" s="12">
        <f t="shared" ref="E23" si="2">ROUND(C23*D23,2)</f>
        <v>424.32</v>
      </c>
      <c r="F23" s="23"/>
      <c r="G23" s="13">
        <f>IF(F23&gt;D23,F23/0,ROUND(C23*F23,2))</f>
        <v>0</v>
      </c>
      <c r="K23" s="21"/>
      <c r="M23" s="21"/>
    </row>
    <row r="24" spans="1:13" x14ac:dyDescent="0.3">
      <c r="A24" s="6">
        <v>2</v>
      </c>
      <c r="B24" s="7" t="s">
        <v>34</v>
      </c>
      <c r="C24" s="8"/>
      <c r="D24" s="24"/>
      <c r="E24" s="8"/>
      <c r="F24" s="8"/>
      <c r="G24" s="9"/>
      <c r="K24" s="21"/>
      <c r="M24" s="21"/>
    </row>
    <row r="25" spans="1:13" ht="15" thickBot="1" x14ac:dyDescent="0.35">
      <c r="A25" s="5" t="s">
        <v>35</v>
      </c>
      <c r="B25" s="10" t="s">
        <v>36</v>
      </c>
      <c r="C25" s="11">
        <v>1</v>
      </c>
      <c r="D25" s="12">
        <v>750</v>
      </c>
      <c r="E25" s="12">
        <v>750</v>
      </c>
      <c r="F25" s="51">
        <v>750</v>
      </c>
      <c r="G25" s="13">
        <f>IF(F25&gt;D25,F25/0,ROUND(C25*F25,2))</f>
        <v>750</v>
      </c>
      <c r="K25" s="21"/>
      <c r="M25" s="21"/>
    </row>
    <row r="26" spans="1:13" ht="19.5" customHeight="1" x14ac:dyDescent="0.3">
      <c r="A26" s="14"/>
      <c r="B26" s="14"/>
      <c r="C26" s="14"/>
      <c r="D26" s="15"/>
      <c r="E26" s="16">
        <f>SUM(E14:E25)</f>
        <v>4316.08</v>
      </c>
      <c r="F26" s="17"/>
      <c r="G26" s="18">
        <f>IF(SUM(G14:G25)=750,0,SUM(G23:G25))</f>
        <v>0</v>
      </c>
      <c r="K26" s="22"/>
    </row>
    <row r="27" spans="1:13" ht="15" thickBot="1" x14ac:dyDescent="0.35">
      <c r="A27" s="19"/>
      <c r="B27" s="19"/>
      <c r="C27" s="19"/>
      <c r="D27" s="19"/>
      <c r="E27" s="19"/>
      <c r="F27" s="19"/>
      <c r="G27" s="19"/>
    </row>
    <row r="28" spans="1:13" ht="16.2" thickBot="1" x14ac:dyDescent="0.35">
      <c r="A28" s="30" t="s">
        <v>10</v>
      </c>
      <c r="B28" s="30"/>
      <c r="C28" s="30"/>
      <c r="D28" s="30"/>
      <c r="E28" s="30"/>
      <c r="F28" s="31">
        <f>IF(G26&lt;=4316.08,G26,"ERROR: Límite superado")</f>
        <v>0</v>
      </c>
      <c r="G28" s="32"/>
    </row>
    <row r="29" spans="1:13" ht="31.95" customHeight="1" x14ac:dyDescent="0.3">
      <c r="A29" s="29" t="s">
        <v>37</v>
      </c>
      <c r="B29" s="29"/>
      <c r="C29" s="29"/>
      <c r="D29" s="29"/>
      <c r="E29" s="29"/>
      <c r="F29" s="29"/>
      <c r="G29" s="27"/>
    </row>
    <row r="30" spans="1:13" ht="70.5" customHeight="1" x14ac:dyDescent="0.3">
      <c r="A30" s="28"/>
      <c r="B30" s="28"/>
      <c r="C30" s="28"/>
      <c r="D30" s="28"/>
      <c r="E30" s="28"/>
      <c r="F30" s="28"/>
      <c r="G30" s="27"/>
    </row>
  </sheetData>
  <sheetProtection password="DE91" sheet="1" objects="1" scenarios="1"/>
  <mergeCells count="10">
    <mergeCell ref="A1:G1"/>
    <mergeCell ref="A2:G2"/>
    <mergeCell ref="A3:G3"/>
    <mergeCell ref="A5:G5"/>
    <mergeCell ref="A6:G6"/>
    <mergeCell ref="A29:F29"/>
    <mergeCell ref="A28:E28"/>
    <mergeCell ref="F28:G28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1</vt:lpstr>
      <vt:lpstr>'PROPOSICIÓN ECONÓMICA LOTE 1'!Área_de_impresión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2025-03-27T08:16:24Z</dcterms:modified>
</cp:coreProperties>
</file>