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" windowWidth="19416" windowHeight="11016"/>
  </bookViews>
  <sheets>
    <sheet name="PROPOSICIÓN ECONÓMICA LOTE 2" sheetId="1" r:id="rId1"/>
  </sheets>
  <definedNames>
    <definedName name="_xlnm.Print_Area" localSheetId="0">'PROPOSICIÓN ECONÓMICA LOTE 2'!$A$1:$G$23</definedName>
  </definedNames>
  <calcPr calcId="145621"/>
</workbook>
</file>

<file path=xl/calcChain.xml><?xml version="1.0" encoding="utf-8"?>
<calcChain xmlns="http://schemas.openxmlformats.org/spreadsheetml/2006/main">
  <c r="F21" i="1" l="1"/>
  <c r="G15" i="1" l="1"/>
  <c r="G16" i="1"/>
  <c r="G14" i="1"/>
  <c r="G19" i="1" s="1"/>
  <c r="E19" i="1"/>
  <c r="G18" i="1"/>
  <c r="E15" i="1"/>
  <c r="E16" i="1"/>
  <c r="E14" i="1"/>
</calcChain>
</file>

<file path=xl/sharedStrings.xml><?xml version="1.0" encoding="utf-8"?>
<sst xmlns="http://schemas.openxmlformats.org/spreadsheetml/2006/main" count="24" uniqueCount="24">
  <si>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</si>
  <si>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</si>
  <si>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</si>
  <si>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</si>
  <si>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</si>
  <si>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</si>
  <si>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</si>
  <si>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</si>
  <si>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</si>
  <si>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</si>
  <si>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</si>
  <si>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</si>
  <si>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1.1</t>
  </si>
  <si>
    <t>Expediente E25-0065 - LOTE 2 "SUMINISTRO DE JUGUETES PARA LA FESTIVIDAD DE REYES MAGOS 2026 PARA EL PERSONAL DE LA AUTORIDAD PORTUARIA DE BALEARES"</t>
  </si>
  <si>
    <t>Tablet 10,3"</t>
  </si>
  <si>
    <t>1.2</t>
  </si>
  <si>
    <t>Auriculares de diadema bluetooth</t>
  </si>
  <si>
    <t>1.3</t>
  </si>
  <si>
    <t>Patinete eléctrico para niños</t>
  </si>
  <si>
    <t>2.1</t>
  </si>
  <si>
    <t>PRODUCTOS NO CONTEMPLADOS</t>
  </si>
  <si>
    <t>PA Productos no contemplados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</si>
  <si>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400,00 € de partida alzada a justificar que se mantienen inalterables)</t>
    </r>
  </si>
  <si>
    <t>PRODUCTOS ELECTRÓNICOS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</si>
</sst>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6" fillId="2" borderId="9" xfId="0" applyFont="1" applyFill="1" applyBorder="1" applyAlignment="1" applyProtection="1">
      <alignment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4" borderId="15" xfId="0" applyFont="1" applyFill="1" applyBorder="1" applyAlignment="1" applyProtection="1">
      <alignment horizontal="center" vertical="center" wrapText="1"/>
    </xf>
    <xf numFmtId="164" fontId="9" fillId="2" borderId="14" xfId="0" applyNumberFormat="1" applyFont="1" applyFill="1" applyBorder="1" applyAlignment="1" applyProtection="1">
      <alignment vertical="center" wrapText="1"/>
    </xf>
    <xf numFmtId="0" fontId="8" fillId="2" borderId="2" xfId="0" applyFont="1" applyFill="1" applyBorder="1" applyAlignment="1" applyProtection="1">
      <alignment vertical="center" wrapText="1"/>
    </xf>
    <xf numFmtId="0" fontId="8" fillId="2" borderId="16" xfId="0" applyFont="1" applyFill="1" applyBorder="1" applyAlignment="1" applyProtection="1">
      <alignment vertical="center" wrapText="1"/>
    </xf>
    <xf numFmtId="164" fontId="10" fillId="2" borderId="11" xfId="0" applyNumberFormat="1" applyFont="1" applyFill="1" applyBorder="1" applyAlignment="1" applyProtection="1">
      <alignment vertical="center" wrapText="1"/>
    </xf>
    <xf numFmtId="0" fontId="8" fillId="2" borderId="17" xfId="0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7" fillId="0" borderId="0" xfId="0" applyNumberFormat="1" applyFont="1" applyFill="1" applyAlignment="1">
      <alignment vertical="top"/>
    </xf>
    <xf numFmtId="49" fontId="7" fillId="0" borderId="0" xfId="0" applyNumberFormat="1" applyFont="1" applyFill="1" applyAlignment="1">
      <alignment vertical="top" wrapText="1"/>
    </xf>
    <xf numFmtId="164" fontId="9" fillId="3" borderId="14" xfId="0" applyNumberFormat="1" applyFont="1" applyFill="1" applyBorder="1" applyAlignment="1" applyProtection="1">
      <alignment vertical="center" wrapText="1"/>
      <protection locked="0"/>
    </xf>
    <xf numFmtId="4" fontId="8" fillId="4" borderId="14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/>
    <xf numFmtId="0" fontId="5" fillId="2" borderId="0" xfId="0" applyFont="1" applyFill="1" applyBorder="1" applyAlignment="1" applyProtection="1">
      <alignment horizontal="right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top" wrapText="1"/>
    </xf>
    <xf numFmtId="0" fontId="3" fillId="2" borderId="7" xfId="0" applyFont="1" applyFill="1" applyBorder="1" applyAlignment="1" applyProtection="1">
      <alignment horizontal="center" vertical="top" wrapText="1"/>
    </xf>
    <xf numFmtId="0" fontId="3" fillId="2" borderId="8" xfId="0" applyFont="1" applyFill="1" applyBorder="1" applyAlignment="1" applyProtection="1">
      <alignment horizontal="center" vertical="top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1" fillId="6" borderId="18" xfId="0" applyNumberFormat="1" applyFont="1" applyFill="1" applyBorder="1" applyAlignment="1" applyProtection="1">
      <alignment horizontal="center" vertical="center" wrapText="1"/>
    </xf>
    <xf numFmtId="164" fontId="11" fillId="6" borderId="19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  <xf numFmtId="0" fontId="8" fillId="4" borderId="13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vertical="center" wrapText="1"/>
    </xf>
    <xf numFmtId="2" fontId="9" fillId="2" borderId="14" xfId="0" applyNumberFormat="1" applyFont="1" applyFill="1" applyBorder="1" applyAlignment="1" applyProtection="1">
      <alignment vertical="center" wrapText="1"/>
    </xf>
    <xf numFmtId="164" fontId="9" fillId="2" borderId="14" xfId="0" applyNumberFormat="1" applyFont="1" applyFill="1" applyBorder="1" applyAlignment="1" applyProtection="1">
      <alignment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vertical="center" wrapText="1"/>
    </xf>
    <xf numFmtId="2" fontId="9" fillId="2" borderId="14" xfId="0" applyNumberFormat="1" applyFont="1" applyFill="1" applyBorder="1" applyAlignment="1" applyProtection="1">
      <alignment vertical="center" wrapText="1"/>
    </xf>
    <xf numFmtId="164" fontId="9" fillId="2" borderId="14" xfId="0" applyNumberFormat="1" applyFont="1" applyFill="1" applyBorder="1" applyAlignment="1" applyProtection="1">
      <alignment vertical="center" wrapText="1"/>
    </xf>
    <xf numFmtId="164" fontId="9" fillId="2" borderId="15" xfId="0" applyNumberFormat="1" applyFont="1" applyFill="1" applyBorder="1" applyAlignment="1" applyProtection="1">
      <alignment vertical="center" wrapText="1"/>
    </xf>
    <xf numFmtId="164" fontId="10" fillId="5" borderId="12" xfId="0" applyNumberFormat="1" applyFont="1" applyFill="1" applyBorder="1" applyAlignment="1" applyProtection="1">
      <alignment vertical="center" wrapText="1"/>
    </xf>
    <xf numFmtId="4" fontId="8" fillId="4" borderId="14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abSelected="1" view="pageBreakPreview" zoomScale="85" zoomScaleNormal="100" zoomScaleSheetLayoutView="85" workbookViewId="0">
      <selection activeCell="C8" sqref="C8:G9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7.109375" style="1" customWidth="1"/>
    <col min="8" max="8" width="11.44140625" style="1"/>
    <col min="9" max="23" width="11.44140625" style="14"/>
    <col min="24" max="16384" width="11.44140625" style="1"/>
  </cols>
  <sheetData>
    <row r="1" spans="1:13" ht="15" customHeight="1" x14ac:dyDescent="0.3">
      <c r="A1" s="23" t="s">
        <v>0</v>
      </c>
      <c r="B1" s="24"/>
      <c r="C1" s="24"/>
      <c r="D1" s="24"/>
      <c r="E1" s="24"/>
      <c r="F1" s="24"/>
      <c r="G1" s="25"/>
    </row>
    <row r="2" spans="1:13" ht="18.75" customHeight="1" x14ac:dyDescent="0.3">
      <c r="A2" s="26"/>
      <c r="B2" s="27"/>
      <c r="C2" s="27"/>
      <c r="D2" s="27"/>
      <c r="E2" s="27"/>
      <c r="F2" s="27"/>
      <c r="G2" s="28"/>
    </row>
    <row r="3" spans="1:13" ht="20.399999999999999" customHeight="1" thickBot="1" x14ac:dyDescent="0.35">
      <c r="A3" s="29" t="s">
        <v>13</v>
      </c>
      <c r="B3" s="30"/>
      <c r="C3" s="30"/>
      <c r="D3" s="30"/>
      <c r="E3" s="30"/>
      <c r="F3" s="30"/>
      <c r="G3" s="31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32" t="s">
        <v>11</v>
      </c>
      <c r="B5" s="32"/>
      <c r="C5" s="32"/>
      <c r="D5" s="32"/>
      <c r="E5" s="32"/>
      <c r="F5" s="32"/>
      <c r="G5" s="32"/>
    </row>
    <row r="6" spans="1:13" x14ac:dyDescent="0.3">
      <c r="A6" s="33" t="s">
        <v>1</v>
      </c>
      <c r="B6" s="33"/>
      <c r="C6" s="33"/>
      <c r="D6" s="33"/>
      <c r="E6" s="33"/>
      <c r="F6" s="33"/>
      <c r="G6" s="33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">
      <c r="A8" s="38" t="s">
        <v>2</v>
      </c>
      <c r="B8" s="38"/>
      <c r="C8" s="39"/>
      <c r="D8" s="40"/>
      <c r="E8" s="40"/>
      <c r="F8" s="40"/>
      <c r="G8" s="41"/>
    </row>
    <row r="9" spans="1:13" ht="15.75" customHeight="1" thickBot="1" x14ac:dyDescent="0.35">
      <c r="A9" s="38"/>
      <c r="B9" s="38"/>
      <c r="C9" s="42"/>
      <c r="D9" s="43"/>
      <c r="E9" s="43"/>
      <c r="F9" s="43"/>
      <c r="G9" s="44"/>
    </row>
    <row r="10" spans="1:13" ht="15.75" customHeight="1" x14ac:dyDescent="0.3">
      <c r="A10" s="19"/>
      <c r="B10" s="19"/>
      <c r="C10" s="20"/>
      <c r="D10" s="20"/>
      <c r="E10" s="20"/>
      <c r="F10" s="20"/>
      <c r="G10" s="20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15"/>
      <c r="M12" s="15"/>
    </row>
    <row r="13" spans="1:13" x14ac:dyDescent="0.3">
      <c r="A13" s="45">
        <v>1</v>
      </c>
      <c r="B13" s="5" t="s">
        <v>23</v>
      </c>
      <c r="C13" s="6"/>
      <c r="D13" s="18"/>
      <c r="E13" s="6"/>
      <c r="F13" s="6"/>
      <c r="G13" s="7"/>
      <c r="K13" s="15"/>
      <c r="M13" s="15"/>
    </row>
    <row r="14" spans="1:13" x14ac:dyDescent="0.3">
      <c r="A14" s="49" t="s">
        <v>12</v>
      </c>
      <c r="B14" s="46" t="s">
        <v>14</v>
      </c>
      <c r="C14" s="47">
        <v>7</v>
      </c>
      <c r="D14" s="48">
        <v>126.28</v>
      </c>
      <c r="E14" s="54">
        <f>ROUND(C14*D14,2)</f>
        <v>883.96</v>
      </c>
      <c r="F14" s="17"/>
      <c r="G14" s="55">
        <f>IF(F14&gt;D14,F14/0,ROUND(C14*F14,2))</f>
        <v>0</v>
      </c>
      <c r="K14" s="15"/>
      <c r="M14" s="15"/>
    </row>
    <row r="15" spans="1:13" x14ac:dyDescent="0.3">
      <c r="A15" s="49" t="s">
        <v>15</v>
      </c>
      <c r="B15" s="46" t="s">
        <v>16</v>
      </c>
      <c r="C15" s="47">
        <v>2</v>
      </c>
      <c r="D15" s="48">
        <v>101.02</v>
      </c>
      <c r="E15" s="54">
        <f t="shared" ref="E15:E16" si="0">ROUND(C15*D15,2)</f>
        <v>202.04</v>
      </c>
      <c r="F15" s="17"/>
      <c r="G15" s="55">
        <f t="shared" ref="G15:G16" si="1">IF(F15&gt;D15,F15/0,ROUND(C15*F15,2))</f>
        <v>0</v>
      </c>
      <c r="K15" s="15"/>
      <c r="M15" s="15"/>
    </row>
    <row r="16" spans="1:13" x14ac:dyDescent="0.3">
      <c r="A16" s="49" t="s">
        <v>17</v>
      </c>
      <c r="B16" s="46" t="s">
        <v>18</v>
      </c>
      <c r="C16" s="47">
        <v>3</v>
      </c>
      <c r="D16" s="48">
        <v>126.28</v>
      </c>
      <c r="E16" s="54">
        <f t="shared" si="0"/>
        <v>378.84</v>
      </c>
      <c r="F16" s="17"/>
      <c r="G16" s="55">
        <f t="shared" si="1"/>
        <v>0</v>
      </c>
      <c r="K16" s="15"/>
      <c r="M16" s="15"/>
    </row>
    <row r="17" spans="1:13" x14ac:dyDescent="0.3">
      <c r="A17" s="45">
        <v>2</v>
      </c>
      <c r="B17" s="50" t="s">
        <v>20</v>
      </c>
      <c r="C17" s="51"/>
      <c r="D17" s="57"/>
      <c r="E17" s="6"/>
      <c r="F17" s="6"/>
      <c r="G17" s="7"/>
      <c r="K17" s="15"/>
      <c r="M17" s="15"/>
    </row>
    <row r="18" spans="1:13" ht="15" thickBot="1" x14ac:dyDescent="0.35">
      <c r="A18" s="49" t="s">
        <v>19</v>
      </c>
      <c r="B18" s="52" t="s">
        <v>21</v>
      </c>
      <c r="C18" s="53">
        <v>1</v>
      </c>
      <c r="D18" s="54">
        <v>400</v>
      </c>
      <c r="E18" s="8">
        <v>400</v>
      </c>
      <c r="F18" s="8">
        <v>400</v>
      </c>
      <c r="G18" s="55">
        <f>IF(F18&gt;D18,F18/0,ROUND(C18*F18,2))</f>
        <v>400</v>
      </c>
      <c r="K18" s="15"/>
      <c r="M18" s="15"/>
    </row>
    <row r="19" spans="1:13" ht="19.5" customHeight="1" x14ac:dyDescent="0.3">
      <c r="A19" s="9"/>
      <c r="B19" s="9"/>
      <c r="C19" s="9"/>
      <c r="D19" s="10"/>
      <c r="E19" s="11">
        <f>SUM(E14:E18)</f>
        <v>1864.84</v>
      </c>
      <c r="F19" s="12"/>
      <c r="G19" s="56">
        <f>IF(SUM(G7:G18)=400,0,SUM(G16:G18))</f>
        <v>0</v>
      </c>
      <c r="K19" s="16"/>
    </row>
    <row r="20" spans="1:13" ht="15" thickBot="1" x14ac:dyDescent="0.35">
      <c r="A20" s="13"/>
      <c r="B20" s="13"/>
      <c r="C20" s="13"/>
      <c r="D20" s="13"/>
      <c r="E20" s="13"/>
      <c r="F20" s="13"/>
      <c r="G20" s="13"/>
    </row>
    <row r="21" spans="1:13" ht="16.2" thickBot="1" x14ac:dyDescent="0.35">
      <c r="A21" s="35" t="s">
        <v>10</v>
      </c>
      <c r="B21" s="35"/>
      <c r="C21" s="35"/>
      <c r="D21" s="35"/>
      <c r="E21" s="35"/>
      <c r="F21" s="36">
        <f>IF(G19&lt;=1864.84,G19,"ERROR: Límite superado")</f>
        <v>0</v>
      </c>
      <c r="G21" s="37"/>
    </row>
    <row r="22" spans="1:13" ht="31.95" customHeight="1" x14ac:dyDescent="0.3">
      <c r="A22" s="34" t="s">
        <v>22</v>
      </c>
      <c r="B22" s="34"/>
      <c r="C22" s="34"/>
      <c r="D22" s="34"/>
      <c r="E22" s="34"/>
      <c r="F22" s="34"/>
      <c r="G22" s="21"/>
    </row>
    <row r="23" spans="1:13" ht="70.5" customHeight="1" x14ac:dyDescent="0.3">
      <c r="A23" s="22"/>
      <c r="B23" s="22"/>
      <c r="C23" s="22"/>
      <c r="D23" s="22"/>
      <c r="E23" s="22"/>
      <c r="F23" s="22"/>
      <c r="G23" s="21"/>
    </row>
  </sheetData>
  <sheetProtection password="DE91" sheet="1" objects="1" scenarios="1"/>
  <mergeCells count="10">
    <mergeCell ref="A22:F22"/>
    <mergeCell ref="A21:E21"/>
    <mergeCell ref="F21:G21"/>
    <mergeCell ref="A8:B9"/>
    <mergeCell ref="C8:G9"/>
    <mergeCell ref="A1:G1"/>
    <mergeCell ref="A2:G2"/>
    <mergeCell ref="A5:G5"/>
    <mergeCell ref="A6:G6"/>
    <mergeCell ref="A3:G3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 LOTE 2</vt:lpstr>
      <vt:lpstr>'PROPOSICIÓN ECONÓMICA LOTE 2'!Área_de_impresión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Aleix Larruscain Monar</cp:lastModifiedBy>
  <cp:lastPrinted>2024-09-18T06:41:48Z</cp:lastPrinted>
  <dcterms:created xsi:type="dcterms:W3CDTF">2019-12-12T10:58:27Z</dcterms:created>
  <dcterms:modified xsi:type="dcterms:W3CDTF">2025-03-27T08:33:44Z</dcterms:modified>
</cp:coreProperties>
</file>