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680" yWindow="-120" windowWidth="29040" windowHeight="15720"/>
  </bookViews>
  <sheets>
    <sheet name="PROPOSICIÓN ECONÓMICA" sheetId="1" r:id="rId1"/>
  </sheets>
  <definedNames>
    <definedName name="_xlnm.Print_Area" localSheetId="0">'PROPOSICIÓN ECONÓMICA'!$A$1:$G$46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6" i="1" l="1"/>
  <c r="G45" i="1"/>
  <c r="E45" i="1"/>
  <c r="G44" i="1"/>
  <c r="E44" i="1"/>
  <c r="G24" i="1" l="1"/>
  <c r="G25" i="1"/>
  <c r="G26" i="1"/>
  <c r="G27" i="1"/>
  <c r="G28" i="1"/>
  <c r="G29" i="1"/>
  <c r="G30" i="1"/>
  <c r="G31" i="1"/>
  <c r="G32" i="1"/>
  <c r="G33" i="1"/>
  <c r="E22" i="1"/>
  <c r="E23" i="1"/>
  <c r="E24" i="1"/>
  <c r="E25" i="1"/>
  <c r="E26" i="1"/>
  <c r="E27" i="1"/>
  <c r="E28" i="1"/>
  <c r="E29" i="1"/>
  <c r="E30" i="1"/>
  <c r="E31" i="1"/>
  <c r="E32" i="1"/>
  <c r="E33" i="1"/>
  <c r="E21" i="1"/>
  <c r="G23" i="1"/>
  <c r="G22" i="1"/>
  <c r="G21" i="1"/>
  <c r="G19" i="1"/>
  <c r="E19" i="1"/>
  <c r="G18" i="1"/>
  <c r="E18" i="1"/>
  <c r="G16" i="1"/>
  <c r="E16" i="1"/>
  <c r="G15" i="1"/>
  <c r="E15" i="1"/>
  <c r="G34" i="1" l="1"/>
  <c r="E34" i="1"/>
</calcChain>
</file>

<file path=xl/sharedStrings.xml><?xml version="1.0" encoding="utf-8"?>
<sst xmlns="http://schemas.openxmlformats.org/spreadsheetml/2006/main" count="63" uniqueCount="62">
  <si>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</si>
  <si>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</si>
  <si>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</si>
  <si>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</si>
  <si>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</si>
  <si>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</si>
  <si>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</si>
  <si>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</si>
  <si>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</si>
  <si>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</si>
  <si>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</si>
  <si>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</si>
  <si>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INVENTARIO E INFORMES</t>
  </si>
  <si>
    <t>CAPÍTULO 1</t>
  </si>
  <si>
    <t>Informe inicial: Inventario y estado general de las instalaciones</t>
  </si>
  <si>
    <t>1.1</t>
  </si>
  <si>
    <t>1.2</t>
  </si>
  <si>
    <t>Informe bimestral: Estado de las cubiertas y los trabajos realizados</t>
  </si>
  <si>
    <t>MANTENIMIENTO PREVENTIVO</t>
  </si>
  <si>
    <t>MANTENIMIENTO BIMESTRAL</t>
  </si>
  <si>
    <t>MANTENIMIENTO SEMESTRAL LIMPIEZA GENERAL</t>
  </si>
  <si>
    <t>MANTENIMIENTO CORRECTIVO</t>
  </si>
  <si>
    <t>Reparación de cobertura de tejas en cubierta inclinada</t>
  </si>
  <si>
    <t>Desmontaje y montaje de cobertura de chapas de acero</t>
  </si>
  <si>
    <t>Reparación de cubiertas de hormigón con Impermeabilización líquida.</t>
  </si>
  <si>
    <t>Cubierta plana no transitable, tipo convencional.</t>
  </si>
  <si>
    <t>Impermeabilización de cubiertas planas no transitables invertidas</t>
  </si>
  <si>
    <t>Sustitución de placas de fibrocemento con amianto por otras similares sin amianto.</t>
  </si>
  <si>
    <t>Cobertura de paneles sándwich aislantes, de acero.</t>
  </si>
  <si>
    <t>Aplicación Lasur natural para madera.</t>
  </si>
  <si>
    <t>Sustitución de sumidero en cubierta plana.</t>
  </si>
  <si>
    <t>Canalón visto de piezas preformadas.</t>
  </si>
  <si>
    <t>Protección anticorrosiva de elementos de acero en cubierta</t>
  </si>
  <si>
    <t>Protección provisional de la cubierta frente a la lluvia.</t>
  </si>
  <si>
    <t>Partida alzada a justificar, de mantenimiento correctivo</t>
  </si>
  <si>
    <t>CAPÍTULO 3</t>
  </si>
  <si>
    <t>CAPÍTULO 2</t>
  </si>
  <si>
    <t>2.1</t>
  </si>
  <si>
    <t>2.2</t>
  </si>
  <si>
    <t>3.1</t>
  </si>
  <si>
    <t>3.2</t>
  </si>
  <si>
    <t>3.3</t>
  </si>
  <si>
    <t>3.4</t>
  </si>
  <si>
    <t>3.5</t>
  </si>
  <si>
    <t>3.6</t>
  </si>
  <si>
    <t>3.7</t>
  </si>
  <si>
    <t>3.8</t>
  </si>
  <si>
    <t>3.9</t>
  </si>
  <si>
    <t>3.10</t>
  </si>
  <si>
    <t>3.11</t>
  </si>
  <si>
    <t>3.12</t>
  </si>
  <si>
    <t>3.13</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</si>
  <si>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25.000,00 € de la partida alzada de mantenimiento correctivo que se mantienen inalterables)</t>
    </r>
  </si>
  <si>
    <t>MANTENIMIENTO DE CUBIERTAS DE EDIFICIOS EN EL PUERTO DE PALMA</t>
  </si>
  <si>
    <t>Expediente GST25-0090</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</si>
  <si>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</si>
  <si>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</si>
  <si>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</si>
  <si>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t>
  </si>
  <si>
    <t>Los costes de mano de obra ofertados se mantendrán inalterables durante la vigencia del contrato</t>
  </si>
  <si>
    <t>Coste hora OFICIAL 1ª</t>
  </si>
  <si>
    <t>Coste hora PEÓN ORDINARIO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</si>
</sst>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b/>
      <i/>
      <sz val="14"/>
      <name val="Calibri"/>
      <family val="2"/>
      <scheme val="minor"/>
    </font>
    <font>
      <i/>
      <sz val="1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63">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6" fillId="2" borderId="0" xfId="0" applyFont="1" applyFill="1" applyBorder="1" applyAlignment="1" applyProtection="1">
      <alignment horizontal="right" wrapText="1"/>
    </xf>
    <xf numFmtId="4" fontId="10" fillId="2" borderId="14" xfId="0" applyNumberFormat="1" applyFont="1" applyFill="1" applyBorder="1" applyAlignment="1" applyProtection="1">
      <alignment vertical="center" wrapText="1"/>
    </xf>
    <xf numFmtId="164" fontId="10" fillId="2" borderId="20" xfId="0" applyNumberFormat="1" applyFont="1" applyFill="1" applyBorder="1" applyAlignment="1" applyProtection="1">
      <alignment vertical="center"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5" fillId="2" borderId="0" xfId="0" applyFont="1" applyFill="1" applyBorder="1" applyAlignment="1" applyProtection="1">
      <alignment horizontal="left" vertical="top" wrapText="1"/>
    </xf>
    <xf numFmtId="0" fontId="16" fillId="2" borderId="0" xfId="0" applyFont="1" applyFill="1" applyBorder="1" applyAlignment="1" applyProtection="1">
      <alignment horizontal="left" wrapText="1"/>
    </xf>
    <xf numFmtId="0" fontId="16" fillId="2" borderId="21" xfId="0" applyFont="1" applyFill="1" applyBorder="1" applyAlignment="1" applyProtection="1">
      <alignment horizontal="left" wrapText="1"/>
    </xf>
    <xf numFmtId="4" fontId="8" fillId="0" borderId="0" xfId="0" applyNumberFormat="1" applyFont="1" applyFill="1" applyAlignment="1">
      <alignment vertical="top"/>
    </xf>
    <xf numFmtId="0" fontId="10" fillId="2" borderId="10" xfId="0" quotePrefix="1" applyFont="1" applyFill="1" applyBorder="1" applyAlignment="1" applyProtection="1">
      <alignment horizontal="center" vertical="center" wrapText="1"/>
    </xf>
    <xf numFmtId="2" fontId="10" fillId="2" borderId="14" xfId="0" applyNumberFormat="1" applyFont="1" applyFill="1" applyBorder="1" applyAlignment="1" applyProtection="1">
      <alignment vertical="center" wrapText="1"/>
    </xf>
    <xf numFmtId="0" fontId="13" fillId="2" borderId="22"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6"/>
  <sheetViews>
    <sheetView tabSelected="1" view="pageBreakPreview" zoomScaleNormal="100" zoomScaleSheetLayoutView="100" workbookViewId="0">
      <selection activeCell="A37" sqref="A37:F37"/>
    </sheetView>
  </sheetViews>
  <sheetFormatPr baseColWidth="10" defaultColWidth="11.44140625" defaultRowHeight="14.4" x14ac:dyDescent="0.3"/>
  <cols>
    <col min="1" max="1" width="11.88671875" style="1" bestFit="1" customWidth="1"/>
    <col min="2" max="2" width="77.44140625" style="1" bestFit="1" customWidth="1"/>
    <col min="3" max="5" width="14.5546875" style="1" customWidth="1"/>
    <col min="6" max="6" width="15.5546875" style="1" bestFit="1" customWidth="1"/>
    <col min="7" max="7" width="16.109375" style="1" customWidth="1"/>
    <col min="8" max="8" width="11.44140625" style="1"/>
    <col min="9" max="23" width="11.44140625" style="19"/>
    <col min="24" max="16384" width="11.44140625" style="1"/>
  </cols>
  <sheetData>
    <row r="1" spans="1:23" s="26" customFormat="1" ht="15" customHeight="1" x14ac:dyDescent="0.3">
      <c r="A1" s="44" t="s">
        <v>0</v>
      </c>
      <c r="B1" s="45"/>
      <c r="C1" s="45"/>
      <c r="D1" s="45"/>
      <c r="E1" s="45"/>
      <c r="F1" s="45"/>
      <c r="G1" s="46"/>
      <c r="I1" s="27"/>
      <c r="J1" s="27"/>
      <c r="K1" s="27"/>
      <c r="L1" s="27"/>
      <c r="M1" s="27"/>
      <c r="N1" s="27"/>
      <c r="O1" s="27"/>
      <c r="P1" s="27"/>
      <c r="Q1" s="27"/>
      <c r="R1" s="27"/>
      <c r="S1" s="27"/>
      <c r="T1" s="27"/>
      <c r="U1" s="27"/>
      <c r="V1" s="27"/>
      <c r="W1" s="27"/>
    </row>
    <row r="2" spans="1:23" s="26" customFormat="1" ht="18.75" customHeight="1" x14ac:dyDescent="0.25">
      <c r="A2" s="47" t="s">
        <v>53</v>
      </c>
      <c r="B2" s="48"/>
      <c r="C2" s="48"/>
      <c r="D2" s="48"/>
      <c r="E2" s="48"/>
      <c r="F2" s="48"/>
      <c r="G2" s="49"/>
      <c r="I2" s="27"/>
      <c r="J2" s="27"/>
      <c r="K2" s="27"/>
      <c r="L2" s="27"/>
      <c r="M2" s="27"/>
      <c r="N2" s="27"/>
      <c r="O2" s="27"/>
      <c r="P2" s="27"/>
      <c r="Q2" s="27"/>
      <c r="R2" s="27"/>
      <c r="S2" s="27"/>
      <c r="T2" s="27"/>
      <c r="U2" s="27"/>
      <c r="V2" s="27"/>
      <c r="W2" s="27"/>
    </row>
    <row r="3" spans="1:23" s="26" customFormat="1" ht="15.75" customHeight="1" thickBot="1" x14ac:dyDescent="0.3">
      <c r="A3" s="50" t="s">
        <v>54</v>
      </c>
      <c r="B3" s="51"/>
      <c r="C3" s="51"/>
      <c r="D3" s="51"/>
      <c r="E3" s="51"/>
      <c r="F3" s="51"/>
      <c r="G3" s="52"/>
      <c r="I3" s="27"/>
      <c r="J3" s="27"/>
      <c r="K3" s="27"/>
      <c r="L3" s="27"/>
      <c r="M3" s="27"/>
      <c r="N3" s="27"/>
      <c r="O3" s="27"/>
      <c r="P3" s="27"/>
      <c r="Q3" s="27"/>
      <c r="R3" s="27"/>
      <c r="S3" s="27"/>
      <c r="T3" s="27"/>
      <c r="U3" s="27"/>
      <c r="V3" s="27"/>
      <c r="W3" s="27"/>
    </row>
    <row r="4" spans="1:23" s="26" customFormat="1" ht="15" x14ac:dyDescent="0.25">
      <c r="A4" s="2"/>
      <c r="B4" s="2"/>
      <c r="C4" s="2"/>
      <c r="D4" s="2"/>
      <c r="E4" s="2"/>
      <c r="F4" s="2"/>
      <c r="G4" s="2"/>
      <c r="I4" s="27"/>
      <c r="J4" s="27"/>
      <c r="K4" s="27"/>
      <c r="L4" s="27"/>
      <c r="M4" s="27"/>
      <c r="N4" s="27"/>
      <c r="O4" s="27"/>
      <c r="P4" s="27"/>
      <c r="Q4" s="27"/>
      <c r="R4" s="27"/>
      <c r="S4" s="27"/>
      <c r="T4" s="27"/>
      <c r="U4" s="27"/>
      <c r="V4" s="27"/>
      <c r="W4" s="27"/>
    </row>
    <row r="5" spans="1:23" s="26" customFormat="1" ht="15" x14ac:dyDescent="0.25">
      <c r="A5" s="2"/>
      <c r="B5" s="2"/>
      <c r="C5" s="2"/>
      <c r="D5" s="2"/>
      <c r="E5" s="2"/>
      <c r="F5" s="2"/>
      <c r="G5" s="2"/>
      <c r="I5" s="27"/>
      <c r="J5" s="27"/>
      <c r="K5" s="27"/>
      <c r="L5" s="27"/>
      <c r="M5" s="27"/>
      <c r="N5" s="27"/>
      <c r="O5" s="27"/>
      <c r="P5" s="27"/>
      <c r="Q5" s="27"/>
      <c r="R5" s="27"/>
      <c r="S5" s="27"/>
      <c r="T5" s="27"/>
      <c r="U5" s="27"/>
      <c r="V5" s="27"/>
      <c r="W5" s="27"/>
    </row>
    <row r="6" spans="1:23" s="26" customFormat="1" ht="15.75" customHeight="1" x14ac:dyDescent="0.3">
      <c r="A6" s="53" t="s">
        <v>11</v>
      </c>
      <c r="B6" s="53"/>
      <c r="C6" s="53"/>
      <c r="D6" s="53"/>
      <c r="E6" s="53"/>
      <c r="F6" s="53"/>
      <c r="G6" s="53"/>
      <c r="I6" s="27"/>
      <c r="J6" s="27"/>
      <c r="K6" s="27"/>
      <c r="L6" s="27"/>
      <c r="M6" s="27"/>
      <c r="N6" s="27"/>
      <c r="O6" s="27"/>
      <c r="P6" s="27"/>
      <c r="Q6" s="27"/>
      <c r="R6" s="27"/>
      <c r="S6" s="27"/>
      <c r="T6" s="27"/>
      <c r="U6" s="27"/>
      <c r="V6" s="27"/>
      <c r="W6" s="27"/>
    </row>
    <row r="7" spans="1:23" s="26" customFormat="1" x14ac:dyDescent="0.3">
      <c r="A7" s="54" t="s">
        <v>1</v>
      </c>
      <c r="B7" s="54"/>
      <c r="C7" s="54"/>
      <c r="D7" s="54"/>
      <c r="E7" s="54"/>
      <c r="F7" s="54"/>
      <c r="G7" s="54"/>
      <c r="I7" s="27"/>
      <c r="J7" s="27"/>
      <c r="K7" s="27"/>
      <c r="L7" s="27"/>
      <c r="M7" s="27"/>
      <c r="N7" s="27"/>
      <c r="O7" s="27"/>
      <c r="P7" s="27"/>
      <c r="Q7" s="27"/>
      <c r="R7" s="27"/>
      <c r="S7" s="27"/>
      <c r="T7" s="27"/>
      <c r="U7" s="27"/>
      <c r="V7" s="27"/>
      <c r="W7" s="27"/>
    </row>
    <row r="8" spans="1:23" s="26" customFormat="1" ht="15.75" thickBot="1" x14ac:dyDescent="0.3">
      <c r="A8" s="2"/>
      <c r="B8" s="2"/>
      <c r="C8" s="2"/>
      <c r="D8" s="2"/>
      <c r="E8" s="2"/>
      <c r="F8" s="2"/>
      <c r="G8" s="2"/>
      <c r="I8" s="27"/>
      <c r="J8" s="27"/>
      <c r="K8" s="27"/>
      <c r="L8" s="27"/>
      <c r="M8" s="27"/>
      <c r="N8" s="27"/>
      <c r="O8" s="27"/>
      <c r="P8" s="27"/>
      <c r="Q8" s="27"/>
      <c r="R8" s="27"/>
      <c r="S8" s="27"/>
      <c r="T8" s="27"/>
      <c r="U8" s="27"/>
      <c r="V8" s="27"/>
      <c r="W8" s="27"/>
    </row>
    <row r="9" spans="1:23" s="26" customFormat="1" ht="15" customHeight="1" x14ac:dyDescent="0.3">
      <c r="A9" s="37" t="s">
        <v>2</v>
      </c>
      <c r="B9" s="37"/>
      <c r="C9" s="38"/>
      <c r="D9" s="39"/>
      <c r="E9" s="39"/>
      <c r="F9" s="39"/>
      <c r="G9" s="40"/>
      <c r="I9" s="27"/>
      <c r="J9" s="27"/>
      <c r="K9" s="27"/>
      <c r="L9" s="27"/>
      <c r="M9" s="27"/>
      <c r="N9" s="27"/>
      <c r="O9" s="27"/>
      <c r="P9" s="27"/>
      <c r="Q9" s="27"/>
      <c r="R9" s="27"/>
      <c r="S9" s="27"/>
      <c r="T9" s="27"/>
      <c r="U9" s="27"/>
      <c r="V9" s="27"/>
      <c r="W9" s="27"/>
    </row>
    <row r="10" spans="1:23" s="26" customFormat="1" ht="15.75" customHeight="1" thickBot="1" x14ac:dyDescent="0.35">
      <c r="A10" s="37"/>
      <c r="B10" s="37"/>
      <c r="C10" s="41"/>
      <c r="D10" s="42"/>
      <c r="E10" s="42"/>
      <c r="F10" s="42"/>
      <c r="G10" s="43"/>
      <c r="I10" s="27"/>
      <c r="J10" s="27"/>
      <c r="K10" s="27"/>
      <c r="L10" s="27"/>
      <c r="M10" s="27"/>
      <c r="N10" s="27"/>
      <c r="O10" s="27"/>
      <c r="P10" s="27"/>
      <c r="Q10" s="27"/>
      <c r="R10" s="27"/>
      <c r="S10" s="27"/>
      <c r="T10" s="27"/>
      <c r="U10" s="27"/>
      <c r="V10" s="27"/>
      <c r="W10" s="27"/>
    </row>
    <row r="11" spans="1:23" s="26" customFormat="1" ht="15.75" customHeight="1" x14ac:dyDescent="0.25">
      <c r="A11" s="22"/>
      <c r="B11" s="22"/>
      <c r="C11" s="23"/>
      <c r="D11" s="23"/>
      <c r="E11" s="23"/>
      <c r="F11" s="23"/>
      <c r="G11" s="23"/>
      <c r="I11" s="27"/>
      <c r="J11" s="27"/>
      <c r="K11" s="27"/>
      <c r="L11" s="27"/>
      <c r="M11" s="27"/>
      <c r="N11" s="27"/>
      <c r="O11" s="27"/>
      <c r="P11" s="27"/>
      <c r="Q11" s="27"/>
      <c r="R11" s="27"/>
      <c r="S11" s="27"/>
      <c r="T11" s="27"/>
      <c r="U11" s="27"/>
      <c r="V11" s="27"/>
      <c r="W11" s="27"/>
    </row>
    <row r="12" spans="1:23" s="26" customFormat="1" ht="15.75" thickBot="1" x14ac:dyDescent="0.3">
      <c r="A12" s="2"/>
      <c r="B12" s="2"/>
      <c r="C12" s="2"/>
      <c r="D12" s="2"/>
      <c r="E12" s="2"/>
      <c r="F12" s="2"/>
      <c r="G12" s="2"/>
      <c r="I12" s="27"/>
      <c r="J12" s="27"/>
      <c r="K12" s="27"/>
      <c r="L12" s="27"/>
      <c r="M12" s="27"/>
      <c r="N12" s="27"/>
      <c r="O12" s="27"/>
      <c r="P12" s="27"/>
      <c r="Q12" s="27"/>
      <c r="R12" s="27"/>
      <c r="S12" s="27"/>
      <c r="T12" s="27"/>
      <c r="U12" s="27"/>
      <c r="V12" s="27"/>
      <c r="W12" s="27"/>
    </row>
    <row r="13" spans="1:23" s="26" customFormat="1" ht="29.4" thickBot="1" x14ac:dyDescent="0.35">
      <c r="A13" s="3" t="s">
        <v>3</v>
      </c>
      <c r="B13" s="3" t="s">
        <v>4</v>
      </c>
      <c r="C13" s="4" t="s">
        <v>5</v>
      </c>
      <c r="D13" s="4" t="s">
        <v>6</v>
      </c>
      <c r="E13" s="4" t="s">
        <v>7</v>
      </c>
      <c r="F13" s="4" t="s">
        <v>8</v>
      </c>
      <c r="G13" s="4" t="s">
        <v>9</v>
      </c>
      <c r="I13" s="27"/>
      <c r="J13" s="27"/>
      <c r="K13" s="28"/>
      <c r="L13" s="27"/>
      <c r="M13" s="28"/>
      <c r="N13" s="27"/>
      <c r="O13" s="27"/>
      <c r="P13" s="27"/>
      <c r="Q13" s="27"/>
      <c r="R13" s="27"/>
      <c r="S13" s="27"/>
      <c r="T13" s="27"/>
      <c r="U13" s="27"/>
      <c r="V13" s="27"/>
      <c r="W13" s="27"/>
    </row>
    <row r="14" spans="1:23" s="26" customFormat="1" x14ac:dyDescent="0.3">
      <c r="A14" s="6" t="s">
        <v>13</v>
      </c>
      <c r="B14" s="7" t="s">
        <v>12</v>
      </c>
      <c r="C14" s="8"/>
      <c r="D14" s="21"/>
      <c r="E14" s="8"/>
      <c r="F14" s="8"/>
      <c r="G14" s="9"/>
      <c r="I14" s="27"/>
      <c r="J14" s="27"/>
      <c r="K14" s="28"/>
      <c r="L14" s="27"/>
      <c r="M14" s="28"/>
      <c r="N14" s="27"/>
      <c r="O14" s="27"/>
      <c r="P14" s="27"/>
      <c r="Q14" s="27"/>
      <c r="R14" s="27"/>
      <c r="S14" s="27"/>
      <c r="T14" s="27"/>
      <c r="U14" s="27"/>
      <c r="V14" s="27"/>
      <c r="W14" s="27"/>
    </row>
    <row r="15" spans="1:23" s="26" customFormat="1" x14ac:dyDescent="0.3">
      <c r="A15" s="5" t="s">
        <v>15</v>
      </c>
      <c r="B15" s="10" t="s">
        <v>14</v>
      </c>
      <c r="C15" s="31">
        <v>1</v>
      </c>
      <c r="D15" s="11">
        <v>2640.13</v>
      </c>
      <c r="E15" s="11">
        <f t="shared" ref="E15:E19" si="0">ROUND(C15*D15,2)</f>
        <v>2640.13</v>
      </c>
      <c r="F15" s="20">
        <v>0</v>
      </c>
      <c r="G15" s="12">
        <f t="shared" ref="G15:G33" si="1">IF(F15&gt;D15,F15/0,ROUND(C15*F15,2))</f>
        <v>0</v>
      </c>
      <c r="I15" s="27"/>
      <c r="J15" s="27"/>
      <c r="K15" s="28"/>
      <c r="L15" s="27"/>
      <c r="M15" s="28"/>
      <c r="N15" s="27"/>
      <c r="O15" s="27"/>
      <c r="P15" s="27"/>
      <c r="Q15" s="27"/>
      <c r="R15" s="27"/>
      <c r="S15" s="27"/>
      <c r="T15" s="27"/>
      <c r="U15" s="27"/>
      <c r="V15" s="27"/>
      <c r="W15" s="27"/>
    </row>
    <row r="16" spans="1:23" s="26" customFormat="1" x14ac:dyDescent="0.3">
      <c r="A16" s="5" t="s">
        <v>16</v>
      </c>
      <c r="B16" s="10" t="s">
        <v>17</v>
      </c>
      <c r="C16" s="31">
        <v>6</v>
      </c>
      <c r="D16" s="11">
        <v>1622.33</v>
      </c>
      <c r="E16" s="11">
        <f t="shared" si="0"/>
        <v>9733.98</v>
      </c>
      <c r="F16" s="20">
        <v>0</v>
      </c>
      <c r="G16" s="12">
        <f t="shared" si="1"/>
        <v>0</v>
      </c>
      <c r="I16" s="27"/>
      <c r="J16" s="27"/>
      <c r="K16" s="28"/>
      <c r="L16" s="27"/>
      <c r="M16" s="28"/>
      <c r="N16" s="27"/>
      <c r="O16" s="27"/>
      <c r="P16" s="27"/>
      <c r="Q16" s="27"/>
      <c r="R16" s="27"/>
      <c r="S16" s="27"/>
      <c r="T16" s="27"/>
      <c r="U16" s="27"/>
      <c r="V16" s="27"/>
      <c r="W16" s="27"/>
    </row>
    <row r="17" spans="1:23" s="26" customFormat="1" x14ac:dyDescent="0.3">
      <c r="A17" s="6" t="s">
        <v>36</v>
      </c>
      <c r="B17" s="7" t="s">
        <v>18</v>
      </c>
      <c r="C17" s="21"/>
      <c r="D17" s="21"/>
      <c r="E17" s="8"/>
      <c r="F17" s="8"/>
      <c r="G17" s="9"/>
      <c r="I17" s="27"/>
      <c r="J17" s="27"/>
      <c r="K17" s="28"/>
      <c r="L17" s="27"/>
      <c r="M17" s="28"/>
      <c r="N17" s="27"/>
      <c r="O17" s="27"/>
      <c r="P17" s="27"/>
      <c r="Q17" s="27"/>
      <c r="R17" s="27"/>
      <c r="S17" s="27"/>
      <c r="T17" s="27"/>
      <c r="U17" s="27"/>
      <c r="V17" s="27"/>
      <c r="W17" s="27"/>
    </row>
    <row r="18" spans="1:23" s="26" customFormat="1" x14ac:dyDescent="0.3">
      <c r="A18" s="5" t="s">
        <v>37</v>
      </c>
      <c r="B18" s="10" t="s">
        <v>19</v>
      </c>
      <c r="C18" s="31">
        <v>396990.6</v>
      </c>
      <c r="D18" s="11">
        <v>0.3</v>
      </c>
      <c r="E18" s="11">
        <f t="shared" si="0"/>
        <v>119097.18</v>
      </c>
      <c r="F18" s="20">
        <v>0</v>
      </c>
      <c r="G18" s="12">
        <f t="shared" si="1"/>
        <v>0</v>
      </c>
      <c r="I18" s="27"/>
      <c r="J18" s="27"/>
      <c r="K18" s="28"/>
      <c r="L18" s="27"/>
      <c r="M18" s="28"/>
      <c r="N18" s="27"/>
      <c r="O18" s="27"/>
      <c r="P18" s="27"/>
      <c r="Q18" s="27"/>
      <c r="R18" s="27"/>
      <c r="S18" s="27"/>
      <c r="T18" s="27"/>
      <c r="U18" s="27"/>
      <c r="V18" s="27"/>
      <c r="W18" s="27"/>
    </row>
    <row r="19" spans="1:23" s="26" customFormat="1" x14ac:dyDescent="0.3">
      <c r="A19" s="5" t="s">
        <v>38</v>
      </c>
      <c r="B19" s="10" t="s">
        <v>20</v>
      </c>
      <c r="C19" s="31">
        <v>132330.20000000001</v>
      </c>
      <c r="D19" s="11">
        <v>0.42</v>
      </c>
      <c r="E19" s="11">
        <f t="shared" si="0"/>
        <v>55578.68</v>
      </c>
      <c r="F19" s="20">
        <v>0</v>
      </c>
      <c r="G19" s="12">
        <f t="shared" si="1"/>
        <v>0</v>
      </c>
      <c r="I19" s="27"/>
      <c r="J19" s="27"/>
      <c r="K19" s="28"/>
      <c r="L19" s="27"/>
      <c r="M19" s="28"/>
      <c r="N19" s="27"/>
      <c r="O19" s="27"/>
      <c r="P19" s="27"/>
      <c r="Q19" s="27"/>
      <c r="R19" s="27"/>
      <c r="S19" s="27"/>
      <c r="T19" s="27"/>
      <c r="U19" s="27"/>
      <c r="V19" s="27"/>
      <c r="W19" s="27"/>
    </row>
    <row r="20" spans="1:23" s="26" customFormat="1" x14ac:dyDescent="0.3">
      <c r="A20" s="6" t="s">
        <v>35</v>
      </c>
      <c r="B20" s="7" t="s">
        <v>21</v>
      </c>
      <c r="C20" s="21"/>
      <c r="D20" s="21"/>
      <c r="E20" s="8"/>
      <c r="F20" s="8"/>
      <c r="G20" s="9"/>
      <c r="I20" s="27"/>
      <c r="J20" s="27"/>
      <c r="K20" s="28"/>
      <c r="L20" s="27"/>
      <c r="M20" s="28"/>
      <c r="N20" s="27"/>
      <c r="O20" s="27"/>
      <c r="P20" s="27"/>
      <c r="Q20" s="27"/>
      <c r="R20" s="27"/>
      <c r="S20" s="27"/>
      <c r="T20" s="27"/>
      <c r="U20" s="27"/>
      <c r="V20" s="27"/>
      <c r="W20" s="27"/>
    </row>
    <row r="21" spans="1:23" s="26" customFormat="1" x14ac:dyDescent="0.3">
      <c r="A21" s="5" t="s">
        <v>39</v>
      </c>
      <c r="B21" s="10" t="s">
        <v>22</v>
      </c>
      <c r="C21" s="31">
        <v>124.08</v>
      </c>
      <c r="D21" s="11">
        <v>18.2</v>
      </c>
      <c r="E21" s="11">
        <f>ROUND(C21*D21,2)</f>
        <v>2258.2600000000002</v>
      </c>
      <c r="F21" s="20">
        <v>0</v>
      </c>
      <c r="G21" s="12">
        <f t="shared" si="1"/>
        <v>0</v>
      </c>
      <c r="I21" s="27"/>
      <c r="J21" s="27"/>
      <c r="K21" s="28"/>
      <c r="L21" s="27"/>
      <c r="M21" s="28"/>
      <c r="N21" s="27"/>
      <c r="O21" s="27"/>
      <c r="P21" s="27"/>
      <c r="Q21" s="27"/>
      <c r="R21" s="27"/>
      <c r="S21" s="27"/>
      <c r="T21" s="27"/>
      <c r="U21" s="27"/>
      <c r="V21" s="27"/>
      <c r="W21" s="27"/>
    </row>
    <row r="22" spans="1:23" s="26" customFormat="1" x14ac:dyDescent="0.3">
      <c r="A22" s="5" t="s">
        <v>40</v>
      </c>
      <c r="B22" s="10" t="s">
        <v>23</v>
      </c>
      <c r="C22" s="31">
        <v>378.61</v>
      </c>
      <c r="D22" s="11">
        <v>18.91</v>
      </c>
      <c r="E22" s="11">
        <f t="shared" ref="E22:E33" si="2">ROUND(C22*D22,2)</f>
        <v>7159.52</v>
      </c>
      <c r="F22" s="20">
        <v>0</v>
      </c>
      <c r="G22" s="12">
        <f t="shared" si="1"/>
        <v>0</v>
      </c>
      <c r="I22" s="27"/>
      <c r="J22" s="27"/>
      <c r="K22" s="28"/>
      <c r="L22" s="27"/>
      <c r="M22" s="28"/>
      <c r="N22" s="27"/>
      <c r="O22" s="27"/>
      <c r="P22" s="27"/>
      <c r="Q22" s="27"/>
      <c r="R22" s="27"/>
      <c r="S22" s="27"/>
      <c r="T22" s="27"/>
      <c r="U22" s="27"/>
      <c r="V22" s="27"/>
      <c r="W22" s="27"/>
    </row>
    <row r="23" spans="1:23" s="26" customFormat="1" x14ac:dyDescent="0.3">
      <c r="A23" s="5" t="s">
        <v>41</v>
      </c>
      <c r="B23" s="10" t="s">
        <v>24</v>
      </c>
      <c r="C23" s="31">
        <v>171.35</v>
      </c>
      <c r="D23" s="11">
        <v>25.06</v>
      </c>
      <c r="E23" s="11">
        <f t="shared" si="2"/>
        <v>4294.03</v>
      </c>
      <c r="F23" s="20">
        <v>0</v>
      </c>
      <c r="G23" s="12">
        <f t="shared" si="1"/>
        <v>0</v>
      </c>
      <c r="I23" s="27"/>
      <c r="J23" s="27"/>
      <c r="K23" s="28"/>
      <c r="L23" s="27"/>
      <c r="M23" s="28"/>
      <c r="N23" s="27"/>
      <c r="O23" s="27"/>
      <c r="P23" s="27"/>
      <c r="Q23" s="27"/>
      <c r="R23" s="27"/>
      <c r="S23" s="27"/>
      <c r="T23" s="27"/>
      <c r="U23" s="27"/>
      <c r="V23" s="27"/>
      <c r="W23" s="27"/>
    </row>
    <row r="24" spans="1:23" s="26" customFormat="1" x14ac:dyDescent="0.3">
      <c r="A24" s="5" t="s">
        <v>42</v>
      </c>
      <c r="B24" s="10" t="s">
        <v>25</v>
      </c>
      <c r="C24" s="31">
        <v>400.17</v>
      </c>
      <c r="D24" s="11">
        <v>26.72</v>
      </c>
      <c r="E24" s="11">
        <f t="shared" si="2"/>
        <v>10692.54</v>
      </c>
      <c r="F24" s="20">
        <v>0</v>
      </c>
      <c r="G24" s="12">
        <f t="shared" si="1"/>
        <v>0</v>
      </c>
      <c r="I24" s="27"/>
      <c r="J24" s="27"/>
      <c r="K24" s="28"/>
      <c r="L24" s="27"/>
      <c r="M24" s="28"/>
      <c r="N24" s="27"/>
      <c r="O24" s="27"/>
      <c r="P24" s="27"/>
      <c r="Q24" s="27"/>
      <c r="R24" s="27"/>
      <c r="S24" s="27"/>
      <c r="T24" s="27"/>
      <c r="U24" s="27"/>
      <c r="V24" s="27"/>
      <c r="W24" s="27"/>
    </row>
    <row r="25" spans="1:23" s="26" customFormat="1" x14ac:dyDescent="0.3">
      <c r="A25" s="5" t="s">
        <v>43</v>
      </c>
      <c r="B25" s="10" t="s">
        <v>26</v>
      </c>
      <c r="C25" s="31">
        <v>472.17</v>
      </c>
      <c r="D25" s="11">
        <v>28.02</v>
      </c>
      <c r="E25" s="11">
        <f t="shared" si="2"/>
        <v>13230.2</v>
      </c>
      <c r="F25" s="20">
        <v>0</v>
      </c>
      <c r="G25" s="12">
        <f t="shared" si="1"/>
        <v>0</v>
      </c>
      <c r="I25" s="27"/>
      <c r="J25" s="27"/>
      <c r="K25" s="28"/>
      <c r="L25" s="27"/>
      <c r="M25" s="28"/>
      <c r="N25" s="27"/>
      <c r="O25" s="27"/>
      <c r="P25" s="27"/>
      <c r="Q25" s="27"/>
      <c r="R25" s="27"/>
      <c r="S25" s="27"/>
      <c r="T25" s="27"/>
      <c r="U25" s="27"/>
      <c r="V25" s="27"/>
      <c r="W25" s="27"/>
    </row>
    <row r="26" spans="1:23" s="26" customFormat="1" x14ac:dyDescent="0.3">
      <c r="A26" s="5" t="s">
        <v>44</v>
      </c>
      <c r="B26" s="10" t="s">
        <v>27</v>
      </c>
      <c r="C26" s="31">
        <v>349.03</v>
      </c>
      <c r="D26" s="11">
        <v>91.11</v>
      </c>
      <c r="E26" s="11">
        <f t="shared" si="2"/>
        <v>31800.12</v>
      </c>
      <c r="F26" s="20">
        <v>0</v>
      </c>
      <c r="G26" s="12">
        <f t="shared" si="1"/>
        <v>0</v>
      </c>
      <c r="I26" s="27"/>
      <c r="J26" s="27"/>
      <c r="K26" s="28"/>
      <c r="L26" s="27"/>
      <c r="M26" s="28"/>
      <c r="N26" s="27"/>
      <c r="O26" s="27"/>
      <c r="P26" s="27"/>
      <c r="Q26" s="27"/>
      <c r="R26" s="27"/>
      <c r="S26" s="27"/>
      <c r="T26" s="27"/>
      <c r="U26" s="27"/>
      <c r="V26" s="27"/>
      <c r="W26" s="27"/>
    </row>
    <row r="27" spans="1:23" s="26" customFormat="1" x14ac:dyDescent="0.3">
      <c r="A27" s="5" t="s">
        <v>45</v>
      </c>
      <c r="B27" s="10" t="s">
        <v>28</v>
      </c>
      <c r="C27" s="31">
        <v>326.74</v>
      </c>
      <c r="D27" s="11">
        <v>78.33</v>
      </c>
      <c r="E27" s="11">
        <f t="shared" si="2"/>
        <v>25593.54</v>
      </c>
      <c r="F27" s="20">
        <v>0</v>
      </c>
      <c r="G27" s="12">
        <f t="shared" si="1"/>
        <v>0</v>
      </c>
      <c r="I27" s="27"/>
      <c r="J27" s="27"/>
      <c r="K27" s="28"/>
      <c r="L27" s="27"/>
      <c r="M27" s="28"/>
      <c r="N27" s="27"/>
      <c r="O27" s="27"/>
      <c r="P27" s="27"/>
      <c r="Q27" s="27"/>
      <c r="R27" s="27"/>
      <c r="S27" s="27"/>
      <c r="T27" s="27"/>
      <c r="U27" s="27"/>
      <c r="V27" s="27"/>
      <c r="W27" s="27"/>
    </row>
    <row r="28" spans="1:23" s="26" customFormat="1" x14ac:dyDescent="0.3">
      <c r="A28" s="5" t="s">
        <v>46</v>
      </c>
      <c r="B28" s="10" t="s">
        <v>29</v>
      </c>
      <c r="C28" s="31">
        <v>66.64</v>
      </c>
      <c r="D28" s="11">
        <v>18.41</v>
      </c>
      <c r="E28" s="11">
        <f t="shared" si="2"/>
        <v>1226.8399999999999</v>
      </c>
      <c r="F28" s="20">
        <v>0</v>
      </c>
      <c r="G28" s="12">
        <f t="shared" si="1"/>
        <v>0</v>
      </c>
      <c r="I28" s="27"/>
      <c r="J28" s="27"/>
      <c r="K28" s="28"/>
      <c r="L28" s="27"/>
      <c r="M28" s="28"/>
      <c r="N28" s="27"/>
      <c r="O28" s="27"/>
      <c r="P28" s="27"/>
      <c r="Q28" s="27"/>
      <c r="R28" s="27"/>
      <c r="S28" s="27"/>
      <c r="T28" s="27"/>
      <c r="U28" s="27"/>
      <c r="V28" s="27"/>
      <c r="W28" s="27"/>
    </row>
    <row r="29" spans="1:23" s="26" customFormat="1" x14ac:dyDescent="0.3">
      <c r="A29" s="5" t="s">
        <v>47</v>
      </c>
      <c r="B29" s="10" t="s">
        <v>30</v>
      </c>
      <c r="C29" s="31">
        <v>10</v>
      </c>
      <c r="D29" s="11">
        <v>39.64</v>
      </c>
      <c r="E29" s="11">
        <f t="shared" si="2"/>
        <v>396.4</v>
      </c>
      <c r="F29" s="20">
        <v>0</v>
      </c>
      <c r="G29" s="12">
        <f t="shared" si="1"/>
        <v>0</v>
      </c>
      <c r="I29" s="27"/>
      <c r="J29" s="27"/>
      <c r="K29" s="28"/>
      <c r="L29" s="27"/>
      <c r="M29" s="28"/>
      <c r="N29" s="27"/>
      <c r="O29" s="27"/>
      <c r="P29" s="27"/>
      <c r="Q29" s="27"/>
      <c r="R29" s="27"/>
      <c r="S29" s="27"/>
      <c r="T29" s="27"/>
      <c r="U29" s="27"/>
      <c r="V29" s="27"/>
      <c r="W29" s="27"/>
    </row>
    <row r="30" spans="1:23" s="26" customFormat="1" x14ac:dyDescent="0.3">
      <c r="A30" s="5" t="s">
        <v>48</v>
      </c>
      <c r="B30" s="10" t="s">
        <v>31</v>
      </c>
      <c r="C30" s="31">
        <v>50</v>
      </c>
      <c r="D30" s="11">
        <v>30.26</v>
      </c>
      <c r="E30" s="11">
        <f t="shared" si="2"/>
        <v>1513</v>
      </c>
      <c r="F30" s="20">
        <v>0</v>
      </c>
      <c r="G30" s="12">
        <f t="shared" si="1"/>
        <v>0</v>
      </c>
      <c r="I30" s="27"/>
      <c r="J30" s="27"/>
      <c r="K30" s="28"/>
      <c r="L30" s="27"/>
      <c r="M30" s="28"/>
      <c r="N30" s="27"/>
      <c r="O30" s="27"/>
      <c r="P30" s="27"/>
      <c r="Q30" s="27"/>
      <c r="R30" s="27"/>
      <c r="S30" s="27"/>
      <c r="T30" s="27"/>
      <c r="U30" s="27"/>
      <c r="V30" s="27"/>
      <c r="W30" s="27"/>
    </row>
    <row r="31" spans="1:23" s="26" customFormat="1" x14ac:dyDescent="0.3">
      <c r="A31" s="5" t="s">
        <v>49</v>
      </c>
      <c r="B31" s="10" t="s">
        <v>32</v>
      </c>
      <c r="C31" s="31">
        <v>10</v>
      </c>
      <c r="D31" s="11">
        <v>35.28</v>
      </c>
      <c r="E31" s="11">
        <f t="shared" si="2"/>
        <v>352.8</v>
      </c>
      <c r="F31" s="20">
        <v>0</v>
      </c>
      <c r="G31" s="12">
        <f t="shared" si="1"/>
        <v>0</v>
      </c>
      <c r="I31" s="27"/>
      <c r="J31" s="27"/>
      <c r="K31" s="28"/>
      <c r="L31" s="27"/>
      <c r="M31" s="28"/>
      <c r="N31" s="27"/>
      <c r="O31" s="27"/>
      <c r="P31" s="27"/>
      <c r="Q31" s="27"/>
      <c r="R31" s="27"/>
      <c r="S31" s="27"/>
      <c r="T31" s="27"/>
      <c r="U31" s="27"/>
      <c r="V31" s="27"/>
      <c r="W31" s="27"/>
    </row>
    <row r="32" spans="1:23" s="26" customFormat="1" x14ac:dyDescent="0.3">
      <c r="A32" s="5" t="s">
        <v>50</v>
      </c>
      <c r="B32" s="10" t="s">
        <v>33</v>
      </c>
      <c r="C32" s="31">
        <v>10</v>
      </c>
      <c r="D32" s="11">
        <v>19.809999999999999</v>
      </c>
      <c r="E32" s="11">
        <f t="shared" si="2"/>
        <v>198.1</v>
      </c>
      <c r="F32" s="20">
        <v>0</v>
      </c>
      <c r="G32" s="12">
        <f t="shared" si="1"/>
        <v>0</v>
      </c>
      <c r="I32" s="27"/>
      <c r="J32" s="27"/>
      <c r="K32" s="28"/>
      <c r="L32" s="27"/>
      <c r="M32" s="28"/>
      <c r="N32" s="27"/>
      <c r="O32" s="27"/>
      <c r="P32" s="27"/>
      <c r="Q32" s="27"/>
      <c r="R32" s="27"/>
      <c r="S32" s="27"/>
      <c r="T32" s="27"/>
      <c r="U32" s="27"/>
      <c r="V32" s="27"/>
      <c r="W32" s="27"/>
    </row>
    <row r="33" spans="1:23" s="26" customFormat="1" ht="15" thickBot="1" x14ac:dyDescent="0.35">
      <c r="A33" s="5" t="s">
        <v>51</v>
      </c>
      <c r="B33" s="10" t="s">
        <v>34</v>
      </c>
      <c r="C33" s="31">
        <v>1</v>
      </c>
      <c r="D33" s="11">
        <v>25000</v>
      </c>
      <c r="E33" s="32">
        <f t="shared" si="2"/>
        <v>25000</v>
      </c>
      <c r="F33" s="11">
        <v>25000</v>
      </c>
      <c r="G33" s="12">
        <f t="shared" si="1"/>
        <v>25000</v>
      </c>
      <c r="I33" s="27"/>
      <c r="J33" s="27"/>
      <c r="K33" s="28"/>
      <c r="L33" s="27"/>
      <c r="M33" s="28"/>
      <c r="N33" s="27"/>
      <c r="O33" s="27"/>
      <c r="P33" s="27"/>
      <c r="Q33" s="27"/>
      <c r="R33" s="27"/>
      <c r="S33" s="27"/>
      <c r="T33" s="27"/>
      <c r="U33" s="27"/>
      <c r="V33" s="27"/>
      <c r="W33" s="27"/>
    </row>
    <row r="34" spans="1:23" s="26" customFormat="1" ht="19.5" customHeight="1" x14ac:dyDescent="0.25">
      <c r="A34" s="13"/>
      <c r="B34" s="13"/>
      <c r="C34" s="13"/>
      <c r="D34" s="14"/>
      <c r="E34" s="15">
        <f>SUM(E15:E33)</f>
        <v>310765.32</v>
      </c>
      <c r="F34" s="16"/>
      <c r="G34" s="17">
        <f>IF(SUM(G15:G33)=25000,0,SUM(G15:G33))</f>
        <v>0</v>
      </c>
      <c r="I34" s="27"/>
      <c r="J34" s="27"/>
      <c r="K34" s="29"/>
      <c r="L34" s="27"/>
      <c r="M34" s="27"/>
      <c r="N34" s="27"/>
      <c r="O34" s="27"/>
      <c r="P34" s="27"/>
      <c r="Q34" s="27"/>
      <c r="R34" s="27"/>
      <c r="S34" s="27"/>
      <c r="T34" s="27"/>
      <c r="U34" s="27"/>
      <c r="V34" s="27"/>
      <c r="W34" s="27"/>
    </row>
    <row r="35" spans="1:23" s="26" customFormat="1" ht="15.75" thickBot="1" x14ac:dyDescent="0.3">
      <c r="A35" s="18"/>
      <c r="B35" s="18"/>
      <c r="C35" s="18"/>
      <c r="D35" s="18"/>
      <c r="E35" s="18"/>
      <c r="F35" s="18"/>
      <c r="G35" s="18"/>
      <c r="I35" s="27"/>
      <c r="J35" s="27"/>
      <c r="K35" s="27"/>
      <c r="L35" s="27"/>
      <c r="M35" s="27"/>
      <c r="N35" s="27"/>
      <c r="O35" s="27"/>
      <c r="P35" s="27"/>
      <c r="Q35" s="27"/>
      <c r="R35" s="27"/>
      <c r="S35" s="27"/>
      <c r="T35" s="27"/>
      <c r="U35" s="27"/>
      <c r="V35" s="27"/>
      <c r="W35" s="27"/>
    </row>
    <row r="36" spans="1:23" s="26" customFormat="1" ht="16.2" thickBot="1" x14ac:dyDescent="0.35">
      <c r="A36" s="34" t="s">
        <v>10</v>
      </c>
      <c r="B36" s="34"/>
      <c r="C36" s="34"/>
      <c r="D36" s="34"/>
      <c r="E36" s="34"/>
      <c r="F36" s="35">
        <f>IF(G34&lt;=310765.32,G34,"ERROR: Límite superado")</f>
        <v>0</v>
      </c>
      <c r="G36" s="36"/>
      <c r="I36" s="27"/>
      <c r="J36" s="27"/>
      <c r="K36" s="27"/>
      <c r="L36" s="27"/>
      <c r="M36" s="27"/>
      <c r="N36" s="27"/>
      <c r="O36" s="27"/>
      <c r="P36" s="27"/>
      <c r="Q36" s="27"/>
      <c r="R36" s="27"/>
      <c r="S36" s="27"/>
      <c r="T36" s="27"/>
      <c r="U36" s="27"/>
      <c r="V36" s="27"/>
      <c r="W36" s="27"/>
    </row>
    <row r="37" spans="1:23" s="26" customFormat="1" ht="32.1" customHeight="1" x14ac:dyDescent="0.3">
      <c r="A37" s="33" t="s">
        <v>52</v>
      </c>
      <c r="B37" s="33"/>
      <c r="C37" s="33"/>
      <c r="D37" s="33"/>
      <c r="E37" s="33"/>
      <c r="F37" s="33"/>
      <c r="G37" s="24"/>
      <c r="I37" s="27"/>
      <c r="J37" s="27"/>
      <c r="K37" s="27"/>
      <c r="L37" s="27"/>
      <c r="M37" s="27"/>
      <c r="N37" s="27"/>
      <c r="O37" s="27"/>
      <c r="P37" s="27"/>
      <c r="Q37" s="27"/>
      <c r="R37" s="27"/>
      <c r="S37" s="27"/>
      <c r="T37" s="27"/>
      <c r="U37" s="27"/>
      <c r="V37" s="27"/>
      <c r="W37" s="27"/>
    </row>
    <row r="38" spans="1:23" s="26" customFormat="1" ht="32.1" customHeight="1" x14ac:dyDescent="0.3">
      <c r="A38" s="30"/>
      <c r="B38" s="30"/>
      <c r="C38" s="30"/>
      <c r="D38" s="30"/>
      <c r="E38" s="30"/>
      <c r="F38" s="30"/>
      <c r="G38" s="24"/>
      <c r="I38" s="27"/>
      <c r="J38" s="27"/>
      <c r="K38" s="27"/>
      <c r="L38" s="27"/>
      <c r="M38" s="27"/>
      <c r="N38" s="27"/>
      <c r="O38" s="27"/>
      <c r="P38" s="27"/>
      <c r="Q38" s="27"/>
      <c r="R38" s="27"/>
      <c r="S38" s="27"/>
      <c r="T38" s="27"/>
      <c r="U38" s="27"/>
      <c r="V38" s="27"/>
      <c r="W38" s="27"/>
    </row>
    <row r="39" spans="1:23" s="26" customFormat="1" x14ac:dyDescent="0.3">
      <c r="A39" s="25"/>
      <c r="B39" s="25"/>
      <c r="C39" s="25"/>
      <c r="D39" s="25"/>
      <c r="E39" s="25"/>
      <c r="F39" s="25"/>
      <c r="G39" s="24"/>
      <c r="I39" s="27"/>
      <c r="J39" s="27"/>
      <c r="K39" s="27"/>
      <c r="L39" s="27"/>
      <c r="M39" s="27"/>
      <c r="N39" s="27"/>
      <c r="O39" s="27"/>
      <c r="P39" s="27"/>
      <c r="Q39" s="27"/>
      <c r="R39" s="27"/>
      <c r="S39" s="27"/>
      <c r="T39" s="27"/>
      <c r="U39" s="27"/>
      <c r="V39" s="27"/>
      <c r="W39" s="27"/>
    </row>
    <row r="40" spans="1:23" ht="21" customHeight="1" x14ac:dyDescent="0.3">
      <c r="A40" s="30"/>
      <c r="B40" s="55" t="s">
        <v>55</v>
      </c>
      <c r="C40" s="30"/>
      <c r="D40" s="30"/>
      <c r="E40" s="30"/>
      <c r="F40" s="30"/>
      <c r="G40" s="24"/>
    </row>
    <row r="41" spans="1:23" ht="31.95" customHeight="1" x14ac:dyDescent="0.3">
      <c r="A41" s="30"/>
      <c r="B41" s="56" t="s">
        <v>56</v>
      </c>
      <c r="C41" s="56"/>
      <c r="D41" s="30"/>
      <c r="E41" s="30"/>
      <c r="F41" s="30"/>
      <c r="G41" s="24"/>
    </row>
    <row r="42" spans="1:23" ht="10.050000000000001" customHeight="1" x14ac:dyDescent="0.3">
      <c r="A42" s="30"/>
      <c r="B42" s="57"/>
      <c r="C42" s="57"/>
      <c r="D42" s="30"/>
      <c r="E42" s="30"/>
      <c r="F42" s="30"/>
      <c r="G42" s="24"/>
    </row>
    <row r="43" spans="1:23" x14ac:dyDescent="0.3">
      <c r="A43" s="6"/>
      <c r="B43" s="7" t="s">
        <v>57</v>
      </c>
      <c r="C43" s="8"/>
      <c r="D43" s="21"/>
      <c r="E43" s="8"/>
      <c r="F43" s="8"/>
      <c r="G43" s="9"/>
      <c r="K43" s="58"/>
      <c r="M43" s="58"/>
    </row>
    <row r="44" spans="1:23" x14ac:dyDescent="0.3">
      <c r="A44" s="59" t="s">
        <v>58</v>
      </c>
      <c r="B44" s="10" t="s">
        <v>60</v>
      </c>
      <c r="C44" s="60">
        <v>1</v>
      </c>
      <c r="D44" s="11">
        <v>23.1</v>
      </c>
      <c r="E44" s="11">
        <f t="shared" ref="E44:E45" si="3">ROUND(C44*D44,2)</f>
        <v>23.1</v>
      </c>
      <c r="F44" s="20">
        <v>0</v>
      </c>
      <c r="G44" s="12">
        <f t="shared" ref="G44:G45" si="4">IF(F44&gt;D44,F44/0,ROUND(C44*F44,2))</f>
        <v>0</v>
      </c>
      <c r="K44" s="58"/>
      <c r="M44" s="58"/>
    </row>
    <row r="45" spans="1:23" x14ac:dyDescent="0.3">
      <c r="A45" s="59" t="s">
        <v>58</v>
      </c>
      <c r="B45" s="10" t="s">
        <v>61</v>
      </c>
      <c r="C45" s="60">
        <v>1</v>
      </c>
      <c r="D45" s="11">
        <v>21.69</v>
      </c>
      <c r="E45" s="11">
        <f t="shared" si="3"/>
        <v>21.69</v>
      </c>
      <c r="F45" s="20">
        <v>0</v>
      </c>
      <c r="G45" s="12">
        <f t="shared" si="4"/>
        <v>0</v>
      </c>
      <c r="K45" s="58"/>
      <c r="M45" s="58"/>
    </row>
    <row r="46" spans="1:23" ht="31.95" customHeight="1" x14ac:dyDescent="0.3">
      <c r="A46" s="30"/>
      <c r="B46" s="61" t="s">
        <v>59</v>
      </c>
      <c r="C46" s="62"/>
      <c r="D46" s="30"/>
      <c r="E46" s="30"/>
      <c r="F46" s="30"/>
      <c r="G46" s="24"/>
    </row>
  </sheetData>
  <sheetProtection password="DE91" sheet="1" objects="1" scenarios="1"/>
  <mergeCells count="12">
    <mergeCell ref="B41:C41"/>
    <mergeCell ref="B46:C46"/>
    <mergeCell ref="A1:G1"/>
    <mergeCell ref="A2:G2"/>
    <mergeCell ref="A3:G3"/>
    <mergeCell ref="A6:G6"/>
    <mergeCell ref="A7:G7"/>
    <mergeCell ref="A37:F37"/>
    <mergeCell ref="A36:E36"/>
    <mergeCell ref="F36:G36"/>
    <mergeCell ref="A9:B10"/>
    <mergeCell ref="C9:G10"/>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2025-06-20T10:27:32Z</dcterms:modified>
</cp:coreProperties>
</file>