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ECONÓMICA'!$A$1:$G$42</definedName>
  </definedNames>
  <calcPr calcId="145621"/>
</workbook>
</file>

<file path=xl/calcChain.xml><?xml version="1.0" encoding="utf-8"?>
<calcChain xmlns="http://schemas.openxmlformats.org/spreadsheetml/2006/main">
  <c r="G30" i="1" l="1"/>
  <c r="E30" i="1"/>
  <c r="G28" i="1"/>
  <c r="E28" i="1"/>
  <c r="G26" i="1"/>
  <c r="E26" i="1"/>
  <c r="G25" i="1"/>
  <c r="E25" i="1"/>
  <c r="G24" i="1"/>
  <c r="E24" i="1"/>
  <c r="G23" i="1"/>
  <c r="E23" i="1"/>
  <c r="G22" i="1"/>
  <c r="E22" i="1"/>
  <c r="G20" i="1"/>
  <c r="E20" i="1"/>
  <c r="G19" i="1"/>
  <c r="E19" i="1"/>
  <c r="G18" i="1"/>
  <c r="E18" i="1"/>
  <c r="G17" i="1"/>
  <c r="E17" i="1"/>
  <c r="G15" i="1" l="1"/>
  <c r="E15" i="1"/>
  <c r="G41" i="1" l="1"/>
  <c r="E41" i="1"/>
  <c r="G40" i="1"/>
  <c r="E40" i="1"/>
  <c r="G14" i="1" l="1"/>
  <c r="E14" i="1"/>
  <c r="G31" i="1" l="1"/>
  <c r="F33" i="1" s="1"/>
  <c r="E31" i="1"/>
</calcChain>
</file>

<file path=xl/sharedStrings.xml><?xml version="1.0" encoding="utf-8"?>
<sst xmlns="http://schemas.openxmlformats.org/spreadsheetml/2006/main" count="41" uniqueCount="40">
  <si>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</si>
  <si>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</si>
  <si>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</si>
  <si>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</si>
  <si>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</si>
  <si>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</si>
  <si>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</si>
  <si>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</si>
  <si>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</si>
  <si>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</si>
  <si>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</si>
  <si>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</si>
  <si>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</si>
  <si>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MANTENIMIENTO CORRECTIVO</t>
  </si>
  <si>
    <t>Coste hora OFICIAL</t>
  </si>
  <si>
    <t>--</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</si>
  <si>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</si>
  <si>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</si>
  <si>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</si>
  <si>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</si>
  <si>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INICIO DE LOS TRABAJOS</t>
  </si>
  <si>
    <t>Informe inicial</t>
  </si>
  <si>
    <t>Mantenimiento trimestral</t>
  </si>
  <si>
    <t>Mantenimiento anual</t>
  </si>
  <si>
    <t>Mantenimiento semestral</t>
  </si>
  <si>
    <t>Informe mensual</t>
  </si>
  <si>
    <t>Mantenimiento mensual</t>
  </si>
  <si>
    <t>Partida alzada de mantenimiento correctivo</t>
  </si>
  <si>
    <t>Expediente E25-0064</t>
  </si>
  <si>
    <t>MANTENIMIENTO Y MANIPULACIÓN DE LAS PASARELAS MÓVILES EN EL PUERTO DE PALMA</t>
  </si>
  <si>
    <t>Actualización de inventario y planificación</t>
  </si>
  <si>
    <t>Actualización de etiquetado de elementos</t>
  </si>
  <si>
    <t>Informe OCA</t>
  </si>
  <si>
    <t>Certificados anuales</t>
  </si>
  <si>
    <t>MANTENIMIENTO PREVENTIVO</t>
  </si>
  <si>
    <t>Pintado de pasarelas/rampas</t>
  </si>
  <si>
    <t>MANIPULACIÓN DE PASARELAS</t>
  </si>
  <si>
    <t>Manipulación de pasarelas</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</si>
  <si>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30.000,00 € de partida alzada de mantenimiento correctivo que se mantienen inalterables)</t>
    </r>
  </si>
  <si>
    <t>Coste hora AUXILIAR ADMINISTRATIVO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</si>
</sst>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58">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164" fontId="10" fillId="2" borderId="0" xfId="0" applyNumberFormat="1" applyFont="1" applyFill="1" applyBorder="1" applyAlignment="1" applyProtection="1">
      <alignment vertical="center" wrapText="1"/>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2"/>
  <sheetViews>
    <sheetView tabSelected="1" view="pageBreakPreview" zoomScale="80" zoomScaleNormal="100" zoomScaleSheetLayoutView="80" workbookViewId="0">
      <selection activeCell="G31" sqref="G31"/>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47" t="s">
        <v>0</v>
      </c>
      <c r="B1" s="48"/>
      <c r="C1" s="48"/>
      <c r="D1" s="48"/>
      <c r="E1" s="48"/>
      <c r="F1" s="48"/>
      <c r="G1" s="49"/>
    </row>
    <row r="2" spans="1:13" ht="18.75" customHeight="1" x14ac:dyDescent="0.3">
      <c r="A2" s="50" t="s">
        <v>29</v>
      </c>
      <c r="B2" s="51"/>
      <c r="C2" s="51"/>
      <c r="D2" s="51"/>
      <c r="E2" s="51"/>
      <c r="F2" s="51"/>
      <c r="G2" s="52"/>
    </row>
    <row r="3" spans="1:13" ht="15.75" customHeight="1" thickBot="1" x14ac:dyDescent="0.35">
      <c r="A3" s="53" t="s">
        <v>28</v>
      </c>
      <c r="B3" s="54"/>
      <c r="C3" s="54"/>
      <c r="D3" s="54"/>
      <c r="E3" s="54"/>
      <c r="F3" s="54"/>
      <c r="G3" s="55"/>
    </row>
    <row r="4" spans="1:13" x14ac:dyDescent="0.3">
      <c r="A4" s="2"/>
      <c r="B4" s="2"/>
      <c r="C4" s="2"/>
      <c r="D4" s="2"/>
      <c r="E4" s="2"/>
      <c r="F4" s="2"/>
      <c r="G4" s="2"/>
    </row>
    <row r="5" spans="1:13" ht="15.75" customHeight="1" x14ac:dyDescent="0.3">
      <c r="A5" s="56" t="s">
        <v>11</v>
      </c>
      <c r="B5" s="56"/>
      <c r="C5" s="56"/>
      <c r="D5" s="56"/>
      <c r="E5" s="56"/>
      <c r="F5" s="56"/>
      <c r="G5" s="56"/>
    </row>
    <row r="6" spans="1:13" x14ac:dyDescent="0.3">
      <c r="A6" s="57" t="s">
        <v>1</v>
      </c>
      <c r="B6" s="57"/>
      <c r="C6" s="57"/>
      <c r="D6" s="57"/>
      <c r="E6" s="57"/>
      <c r="F6" s="57"/>
      <c r="G6" s="57"/>
    </row>
    <row r="7" spans="1:13" ht="15" thickBot="1" x14ac:dyDescent="0.35">
      <c r="A7" s="2"/>
      <c r="B7" s="2"/>
      <c r="C7" s="2"/>
      <c r="D7" s="2"/>
      <c r="E7" s="2"/>
      <c r="F7" s="2"/>
      <c r="G7" s="2"/>
    </row>
    <row r="8" spans="1:13" ht="15" customHeight="1" x14ac:dyDescent="0.3">
      <c r="A8" s="40" t="s">
        <v>2</v>
      </c>
      <c r="B8" s="40"/>
      <c r="C8" s="41"/>
      <c r="D8" s="42"/>
      <c r="E8" s="42"/>
      <c r="F8" s="42"/>
      <c r="G8" s="43"/>
    </row>
    <row r="9" spans="1:13" ht="15.75" customHeight="1" thickBot="1" x14ac:dyDescent="0.35">
      <c r="A9" s="40"/>
      <c r="B9" s="40"/>
      <c r="C9" s="44"/>
      <c r="D9" s="45"/>
      <c r="E9" s="45"/>
      <c r="F9" s="45"/>
      <c r="G9" s="46"/>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ht="14.55" customHeight="1" x14ac:dyDescent="0.3">
      <c r="A13" s="6"/>
      <c r="B13" s="7" t="s">
        <v>20</v>
      </c>
      <c r="C13" s="8"/>
      <c r="D13" s="24"/>
      <c r="E13" s="8"/>
      <c r="F13" s="8"/>
      <c r="G13" s="9"/>
      <c r="K13" s="21"/>
      <c r="M13" s="21"/>
    </row>
    <row r="14" spans="1:13" x14ac:dyDescent="0.3">
      <c r="A14" s="5"/>
      <c r="B14" s="10" t="s">
        <v>30</v>
      </c>
      <c r="C14" s="11">
        <v>1</v>
      </c>
      <c r="D14" s="12">
        <v>233.12</v>
      </c>
      <c r="E14" s="12">
        <f t="shared" ref="E14" si="0">ROUND(C14*D14,2)</f>
        <v>233.12</v>
      </c>
      <c r="F14" s="23">
        <v>0</v>
      </c>
      <c r="G14" s="13">
        <f t="shared" ref="G14" si="1">IF(F14&gt;D14,F14/0,ROUND(C14*F14,2))</f>
        <v>0</v>
      </c>
      <c r="K14" s="21"/>
      <c r="M14" s="21"/>
    </row>
    <row r="15" spans="1:13" x14ac:dyDescent="0.3">
      <c r="A15" s="5"/>
      <c r="B15" s="10" t="s">
        <v>31</v>
      </c>
      <c r="C15" s="11">
        <v>6</v>
      </c>
      <c r="D15" s="12">
        <v>206.22</v>
      </c>
      <c r="E15" s="12">
        <f t="shared" ref="E15:E30" si="2">ROUND(C15*D15,2)</f>
        <v>1237.32</v>
      </c>
      <c r="F15" s="23">
        <v>0</v>
      </c>
      <c r="G15" s="13">
        <f t="shared" ref="G15:G30" si="3">IF(F15&gt;D15,F15/0,ROUND(C15*F15,2))</f>
        <v>0</v>
      </c>
      <c r="K15" s="21"/>
      <c r="M15" s="21"/>
    </row>
    <row r="16" spans="1:13" x14ac:dyDescent="0.3">
      <c r="A16" s="6"/>
      <c r="B16" s="7" t="s">
        <v>12</v>
      </c>
      <c r="C16" s="8"/>
      <c r="D16" s="24"/>
      <c r="E16" s="8"/>
      <c r="F16" s="8"/>
      <c r="G16" s="9"/>
      <c r="K16" s="21"/>
      <c r="M16" s="21"/>
    </row>
    <row r="17" spans="1:13" x14ac:dyDescent="0.3">
      <c r="A17" s="5"/>
      <c r="B17" s="10" t="s">
        <v>21</v>
      </c>
      <c r="C17" s="11">
        <v>1</v>
      </c>
      <c r="D17" s="12">
        <v>275.39</v>
      </c>
      <c r="E17" s="12">
        <f t="shared" si="2"/>
        <v>275.39</v>
      </c>
      <c r="F17" s="23">
        <v>0</v>
      </c>
      <c r="G17" s="13">
        <f t="shared" si="3"/>
        <v>0</v>
      </c>
      <c r="K17" s="21"/>
      <c r="M17" s="21"/>
    </row>
    <row r="18" spans="1:13" x14ac:dyDescent="0.3">
      <c r="A18" s="5"/>
      <c r="B18" s="10" t="s">
        <v>25</v>
      </c>
      <c r="C18" s="11">
        <v>12</v>
      </c>
      <c r="D18" s="12">
        <v>184.44</v>
      </c>
      <c r="E18" s="12">
        <f t="shared" si="2"/>
        <v>2213.2800000000002</v>
      </c>
      <c r="F18" s="23">
        <v>0</v>
      </c>
      <c r="G18" s="13">
        <f t="shared" si="3"/>
        <v>0</v>
      </c>
      <c r="K18" s="21"/>
      <c r="M18" s="21"/>
    </row>
    <row r="19" spans="1:13" x14ac:dyDescent="0.3">
      <c r="A19" s="5"/>
      <c r="B19" s="10" t="s">
        <v>32</v>
      </c>
      <c r="C19" s="11">
        <v>1</v>
      </c>
      <c r="D19" s="12">
        <v>2110.86</v>
      </c>
      <c r="E19" s="12">
        <f t="shared" si="2"/>
        <v>2110.86</v>
      </c>
      <c r="F19" s="23">
        <v>0</v>
      </c>
      <c r="G19" s="13">
        <f t="shared" si="3"/>
        <v>0</v>
      </c>
      <c r="K19" s="21"/>
      <c r="M19" s="21"/>
    </row>
    <row r="20" spans="1:13" x14ac:dyDescent="0.3">
      <c r="A20" s="5"/>
      <c r="B20" s="10" t="s">
        <v>33</v>
      </c>
      <c r="C20" s="11">
        <v>6</v>
      </c>
      <c r="D20" s="12">
        <v>1047.76</v>
      </c>
      <c r="E20" s="12">
        <f t="shared" si="2"/>
        <v>6286.56</v>
      </c>
      <c r="F20" s="23">
        <v>0</v>
      </c>
      <c r="G20" s="13">
        <f t="shared" si="3"/>
        <v>0</v>
      </c>
      <c r="K20" s="21"/>
      <c r="M20" s="21"/>
    </row>
    <row r="21" spans="1:13" x14ac:dyDescent="0.3">
      <c r="A21" s="6"/>
      <c r="B21" s="7" t="s">
        <v>34</v>
      </c>
      <c r="C21" s="8"/>
      <c r="D21" s="24"/>
      <c r="E21" s="8"/>
      <c r="F21" s="8"/>
      <c r="G21" s="9"/>
      <c r="K21" s="21"/>
      <c r="M21" s="21"/>
    </row>
    <row r="22" spans="1:13" x14ac:dyDescent="0.3">
      <c r="A22" s="5"/>
      <c r="B22" s="10" t="s">
        <v>26</v>
      </c>
      <c r="C22" s="11">
        <v>72</v>
      </c>
      <c r="D22" s="12">
        <v>796.7</v>
      </c>
      <c r="E22" s="12">
        <f t="shared" si="2"/>
        <v>57362.400000000001</v>
      </c>
      <c r="F22" s="23">
        <v>0</v>
      </c>
      <c r="G22" s="13">
        <f t="shared" si="3"/>
        <v>0</v>
      </c>
      <c r="K22" s="21"/>
      <c r="M22" s="21"/>
    </row>
    <row r="23" spans="1:13" x14ac:dyDescent="0.3">
      <c r="A23" s="5"/>
      <c r="B23" s="10" t="s">
        <v>22</v>
      </c>
      <c r="C23" s="11">
        <v>24</v>
      </c>
      <c r="D23" s="12">
        <v>325.35000000000002</v>
      </c>
      <c r="E23" s="12">
        <f t="shared" si="2"/>
        <v>7808.4</v>
      </c>
      <c r="F23" s="23">
        <v>0</v>
      </c>
      <c r="G23" s="13">
        <f t="shared" si="3"/>
        <v>0</v>
      </c>
      <c r="K23" s="21"/>
      <c r="M23" s="21"/>
    </row>
    <row r="24" spans="1:13" x14ac:dyDescent="0.3">
      <c r="A24" s="5"/>
      <c r="B24" s="10" t="s">
        <v>24</v>
      </c>
      <c r="C24" s="11">
        <v>12</v>
      </c>
      <c r="D24" s="12">
        <v>372.73</v>
      </c>
      <c r="E24" s="12">
        <f t="shared" si="2"/>
        <v>4472.76</v>
      </c>
      <c r="F24" s="23">
        <v>0</v>
      </c>
      <c r="G24" s="13">
        <f t="shared" si="3"/>
        <v>0</v>
      </c>
      <c r="K24" s="21"/>
      <c r="M24" s="21"/>
    </row>
    <row r="25" spans="1:13" x14ac:dyDescent="0.3">
      <c r="A25" s="5"/>
      <c r="B25" s="10" t="s">
        <v>23</v>
      </c>
      <c r="C25" s="11">
        <v>6</v>
      </c>
      <c r="D25" s="12">
        <v>311.26</v>
      </c>
      <c r="E25" s="12">
        <f t="shared" si="2"/>
        <v>1867.56</v>
      </c>
      <c r="F25" s="23">
        <v>0</v>
      </c>
      <c r="G25" s="13">
        <f t="shared" si="3"/>
        <v>0</v>
      </c>
      <c r="K25" s="21"/>
      <c r="M25" s="21"/>
    </row>
    <row r="26" spans="1:13" x14ac:dyDescent="0.3">
      <c r="A26" s="5"/>
      <c r="B26" s="10" t="s">
        <v>35</v>
      </c>
      <c r="C26" s="11">
        <v>6</v>
      </c>
      <c r="D26" s="12">
        <v>3924.58</v>
      </c>
      <c r="E26" s="12">
        <f t="shared" si="2"/>
        <v>23547.48</v>
      </c>
      <c r="F26" s="23">
        <v>0</v>
      </c>
      <c r="G26" s="13">
        <f t="shared" si="3"/>
        <v>0</v>
      </c>
      <c r="K26" s="21"/>
      <c r="M26" s="21"/>
    </row>
    <row r="27" spans="1:13" x14ac:dyDescent="0.3">
      <c r="A27" s="6"/>
      <c r="B27" s="7" t="s">
        <v>36</v>
      </c>
      <c r="C27" s="8"/>
      <c r="D27" s="24"/>
      <c r="E27" s="8"/>
      <c r="F27" s="8"/>
      <c r="G27" s="9"/>
      <c r="K27" s="21"/>
      <c r="M27" s="21"/>
    </row>
    <row r="28" spans="1:13" x14ac:dyDescent="0.3">
      <c r="A28" s="5"/>
      <c r="B28" s="10" t="s">
        <v>37</v>
      </c>
      <c r="C28" s="11">
        <v>12</v>
      </c>
      <c r="D28" s="12">
        <v>13641.2</v>
      </c>
      <c r="E28" s="12">
        <f t="shared" si="2"/>
        <v>163694.39999999999</v>
      </c>
      <c r="F28" s="23">
        <v>0</v>
      </c>
      <c r="G28" s="13">
        <f t="shared" si="3"/>
        <v>0</v>
      </c>
      <c r="K28" s="21"/>
      <c r="M28" s="21"/>
    </row>
    <row r="29" spans="1:13" ht="14.55" x14ac:dyDescent="0.35">
      <c r="A29" s="6"/>
      <c r="B29" s="7" t="s">
        <v>13</v>
      </c>
      <c r="C29" s="8"/>
      <c r="D29" s="24"/>
      <c r="E29" s="8"/>
      <c r="F29" s="8"/>
      <c r="G29" s="9"/>
      <c r="K29" s="21"/>
      <c r="M29" s="21"/>
    </row>
    <row r="30" spans="1:13" ht="15" thickBot="1" x14ac:dyDescent="0.35">
      <c r="A30" s="5"/>
      <c r="B30" s="10" t="s">
        <v>27</v>
      </c>
      <c r="C30" s="11">
        <v>1</v>
      </c>
      <c r="D30" s="12">
        <v>30000</v>
      </c>
      <c r="E30" s="12">
        <f t="shared" si="2"/>
        <v>30000</v>
      </c>
      <c r="F30" s="32">
        <v>30000</v>
      </c>
      <c r="G30" s="13">
        <f t="shared" si="3"/>
        <v>30000</v>
      </c>
      <c r="K30" s="21"/>
      <c r="M30" s="21"/>
    </row>
    <row r="31" spans="1:13" ht="19.5" customHeight="1" x14ac:dyDescent="0.35">
      <c r="A31" s="14"/>
      <c r="B31" s="14"/>
      <c r="C31" s="14"/>
      <c r="D31" s="15"/>
      <c r="E31" s="16">
        <f>SUM(E14:E30)</f>
        <v>301109.52999999997</v>
      </c>
      <c r="F31" s="17"/>
      <c r="G31" s="18">
        <f>IF(SUM(G14:G30)=30000,0,SUM(G14:G30))</f>
        <v>0</v>
      </c>
      <c r="K31" s="22"/>
    </row>
    <row r="32" spans="1:13" ht="15" thickBot="1" x14ac:dyDescent="0.4">
      <c r="A32" s="19"/>
      <c r="B32" s="19"/>
      <c r="C32" s="19"/>
      <c r="D32" s="19"/>
      <c r="E32" s="19"/>
      <c r="F32" s="19"/>
      <c r="G32" s="19"/>
    </row>
    <row r="33" spans="1:13" ht="16.2" thickBot="1" x14ac:dyDescent="0.35">
      <c r="A33" s="37" t="s">
        <v>10</v>
      </c>
      <c r="B33" s="37"/>
      <c r="C33" s="37"/>
      <c r="D33" s="37"/>
      <c r="E33" s="37"/>
      <c r="F33" s="38">
        <f>IF(G31&lt;=301109.53,G31,"ERROR: Límite superado")</f>
        <v>0</v>
      </c>
      <c r="G33" s="39"/>
    </row>
    <row r="34" spans="1:13" ht="31.95" customHeight="1" x14ac:dyDescent="0.3">
      <c r="A34" s="36" t="s">
        <v>38</v>
      </c>
      <c r="B34" s="36"/>
      <c r="C34" s="36"/>
      <c r="D34" s="36"/>
      <c r="E34" s="36"/>
      <c r="F34" s="36"/>
      <c r="G34" s="27"/>
    </row>
    <row r="35" spans="1:13" ht="70.5" customHeight="1" x14ac:dyDescent="0.3">
      <c r="A35" s="28"/>
      <c r="B35" s="28"/>
      <c r="C35" s="28"/>
      <c r="D35" s="28"/>
      <c r="E35" s="28"/>
      <c r="F35" s="28"/>
      <c r="G35" s="27"/>
    </row>
    <row r="36" spans="1:13" ht="21" customHeight="1" x14ac:dyDescent="0.3">
      <c r="A36" s="28"/>
      <c r="B36" s="31" t="s">
        <v>16</v>
      </c>
      <c r="C36" s="28"/>
      <c r="D36" s="28"/>
      <c r="E36" s="28"/>
      <c r="F36" s="28"/>
      <c r="G36" s="27"/>
    </row>
    <row r="37" spans="1:13" ht="31.95" customHeight="1" x14ac:dyDescent="0.3">
      <c r="A37" s="28"/>
      <c r="B37" s="35" t="s">
        <v>17</v>
      </c>
      <c r="C37" s="35"/>
      <c r="D37" s="28"/>
      <c r="E37" s="28"/>
      <c r="F37" s="28"/>
      <c r="G37" s="27"/>
    </row>
    <row r="38" spans="1:13" ht="10.050000000000001" customHeight="1" x14ac:dyDescent="0.3">
      <c r="A38" s="28"/>
      <c r="B38" s="30"/>
      <c r="C38" s="30"/>
      <c r="D38" s="28"/>
      <c r="E38" s="28"/>
      <c r="F38" s="28"/>
      <c r="G38" s="27"/>
    </row>
    <row r="39" spans="1:13" x14ac:dyDescent="0.3">
      <c r="A39" s="6"/>
      <c r="B39" s="7" t="s">
        <v>19</v>
      </c>
      <c r="C39" s="8"/>
      <c r="D39" s="24"/>
      <c r="E39" s="8"/>
      <c r="F39" s="8"/>
      <c r="G39" s="9"/>
      <c r="K39" s="21"/>
      <c r="M39" s="21"/>
    </row>
    <row r="40" spans="1:13" x14ac:dyDescent="0.3">
      <c r="A40" s="29" t="s">
        <v>15</v>
      </c>
      <c r="B40" s="10" t="s">
        <v>14</v>
      </c>
      <c r="C40" s="11">
        <v>1</v>
      </c>
      <c r="D40" s="12">
        <v>30</v>
      </c>
      <c r="E40" s="12">
        <f t="shared" ref="E40:E41" si="4">ROUND(C40*D40,2)</f>
        <v>30</v>
      </c>
      <c r="F40" s="23">
        <v>0</v>
      </c>
      <c r="G40" s="13">
        <f t="shared" ref="G40:G41" si="5">IF(F40&gt;D40,F40/0,ROUND(C40*F40,2))</f>
        <v>0</v>
      </c>
      <c r="K40" s="21"/>
      <c r="M40" s="21"/>
    </row>
    <row r="41" spans="1:13" x14ac:dyDescent="0.3">
      <c r="A41" s="29" t="s">
        <v>15</v>
      </c>
      <c r="B41" s="10" t="s">
        <v>39</v>
      </c>
      <c r="C41" s="11">
        <v>1</v>
      </c>
      <c r="D41" s="12">
        <v>22</v>
      </c>
      <c r="E41" s="12">
        <f t="shared" si="4"/>
        <v>22</v>
      </c>
      <c r="F41" s="23">
        <v>0</v>
      </c>
      <c r="G41" s="13">
        <f t="shared" si="5"/>
        <v>0</v>
      </c>
      <c r="K41" s="21"/>
      <c r="M41" s="21"/>
    </row>
    <row r="42" spans="1:13" ht="31.95" customHeight="1" x14ac:dyDescent="0.3">
      <c r="A42" s="28"/>
      <c r="B42" s="33" t="s">
        <v>18</v>
      </c>
      <c r="C42" s="34"/>
      <c r="D42" s="28"/>
      <c r="E42" s="28"/>
      <c r="F42" s="28"/>
      <c r="G42" s="27"/>
    </row>
  </sheetData>
  <sheetProtection password="DE91" sheet="1" objects="1" scenarios="1"/>
  <mergeCells count="12">
    <mergeCell ref="A8:B9"/>
    <mergeCell ref="C8:G9"/>
    <mergeCell ref="A1:G1"/>
    <mergeCell ref="A2:G2"/>
    <mergeCell ref="A3:G3"/>
    <mergeCell ref="A5:G5"/>
    <mergeCell ref="A6:G6"/>
    <mergeCell ref="B42:C42"/>
    <mergeCell ref="B37:C37"/>
    <mergeCell ref="A34:F34"/>
    <mergeCell ref="A33:E33"/>
    <mergeCell ref="F33:G33"/>
  </mergeCells>
  <pageMargins left="0.70866141732283472" right="0.70866141732283472" top="1.1417322834645669" bottom="0.94488188976377963" header="0.31496062992125984" footer="0.31496062992125984"/>
  <pageSetup paperSize="9" scale="55"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2024-09-20T10:41:04Z</cp:lastPrinted>
  <dcterms:created xsi:type="dcterms:W3CDTF">2019-12-12T10:58:27Z</dcterms:created>
  <dcterms:modified xsi:type="dcterms:W3CDTF">2025-11-07T07:27:17Z</dcterms:modified>
</cp:coreProperties>
</file>