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ECONÓMICA'!$A$1:$G$42</definedName>
  </definedNames>
  <calcPr calcId="145621"/>
</workbook>
</file>

<file path=xl/calcChain.xml><?xml version="1.0" encoding="utf-8"?>
<calcChain xmlns="http://schemas.openxmlformats.org/spreadsheetml/2006/main">
  <c r="F40" i="1" l="1"/>
  <c r="G35" i="1" l="1"/>
  <c r="G37" i="1" l="1"/>
  <c r="E35" i="1"/>
  <c r="G23" i="1"/>
  <c r="G24" i="1"/>
  <c r="G25" i="1"/>
  <c r="G26" i="1"/>
  <c r="G27" i="1"/>
  <c r="G19" i="1"/>
  <c r="E23" i="1"/>
  <c r="E24" i="1"/>
  <c r="E25" i="1"/>
  <c r="E26" i="1"/>
  <c r="E14" i="1"/>
  <c r="E15" i="1"/>
  <c r="E16" i="1"/>
  <c r="E17" i="1"/>
  <c r="E18" i="1"/>
  <c r="E19" i="1"/>
  <c r="E20" i="1"/>
  <c r="E21" i="1"/>
  <c r="E22" i="1"/>
  <c r="E27" i="1"/>
  <c r="E28" i="1"/>
  <c r="E29" i="1"/>
  <c r="E30" i="1"/>
  <c r="E31" i="1"/>
  <c r="E32" i="1"/>
  <c r="E33" i="1"/>
  <c r="G15" i="1"/>
  <c r="G16" i="1"/>
  <c r="G17" i="1"/>
  <c r="G18" i="1"/>
  <c r="G20" i="1"/>
  <c r="G21" i="1"/>
  <c r="G22" i="1"/>
  <c r="G28" i="1"/>
  <c r="G29" i="1"/>
  <c r="G30" i="1"/>
  <c r="G31" i="1"/>
  <c r="G32" i="1"/>
  <c r="G33" i="1"/>
  <c r="E37" i="1" l="1"/>
  <c r="G14" i="1"/>
  <c r="G38" i="1" s="1"/>
  <c r="E38" i="1" l="1"/>
</calcChain>
</file>

<file path=xl/sharedStrings.xml><?xml version="1.0" encoding="utf-8"?>
<sst xmlns="http://schemas.openxmlformats.org/spreadsheetml/2006/main" count="62" uniqueCount="62">
  <si>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</si>
  <si>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</si>
  <si>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</si>
  <si>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</si>
  <si>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</si>
  <si>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</si>
  <si>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</si>
  <si>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</si>
  <si>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</si>
  <si>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</si>
  <si>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</si>
  <si>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</si>
  <si>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</si>
  <si>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</si>
  <si>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</si>
  <si>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</si>
  <si>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</si>
  <si>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</si>
  <si>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</si>
  <si>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</si>
  <si>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</si>
  <si>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</si>
  <si>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</si>
  <si>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</si>
  <si>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</si>
  <si>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</si>
  <si>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</si>
  <si>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</si>
  <si>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</si>
  <si>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</si>
  <si>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1.20</t>
  </si>
  <si>
    <t>MATERIALES NO CONTEMPLADOS</t>
  </si>
  <si>
    <t>2.1</t>
  </si>
  <si>
    <t>Materiales no contemplados</t>
  </si>
  <si>
    <t>TRANSPORTE A OTRAS ISLAS</t>
  </si>
  <si>
    <t>3.1</t>
  </si>
  <si>
    <t>Transporte del material a los puertos de la APB</t>
  </si>
  <si>
    <t>Mochila</t>
  </si>
  <si>
    <t>Grilletes con funda</t>
  </si>
  <si>
    <t>Navaja con funda</t>
  </si>
  <si>
    <t>Linterna de solapa</t>
  </si>
  <si>
    <t>Silbato</t>
  </si>
  <si>
    <t>Spray de defensa con funda</t>
  </si>
  <si>
    <t>Soporte para guantes de cinturón</t>
  </si>
  <si>
    <t>Casco de moto</t>
  </si>
  <si>
    <t>Defensa rígida con tahalí</t>
  </si>
  <si>
    <t>Bolsa portaobjetos</t>
  </si>
  <si>
    <t>Material y equipo complementario para Policía</t>
  </si>
  <si>
    <t>Cartera de piel</t>
  </si>
  <si>
    <t>Defensa extensible con funda</t>
  </si>
  <si>
    <t>Gafas de sol con funda</t>
  </si>
  <si>
    <t>Placas de Policía Portuaria</t>
  </si>
  <si>
    <t>Funda exterior de chaleco antibalas</t>
  </si>
  <si>
    <t>Guantes de moto</t>
  </si>
  <si>
    <t>Guantes blancos</t>
  </si>
  <si>
    <t>Guantes bicolor alta visibilidad</t>
  </si>
  <si>
    <t>1.19</t>
  </si>
  <si>
    <t>Juego de placas balísticas</t>
  </si>
  <si>
    <t>Linterna de mano con funda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</si>
  <si>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23.000,00 € de partidas alzadas a justificar que se mantienen inalterables)</t>
    </r>
  </si>
  <si>
    <t>COMPLEMENTOS PARA LA POLICÍA PORTUARIA DE LOS PUERTOS DE LA AUTORIDAD PORTUARIA DE BALEARES</t>
  </si>
  <si>
    <t>Expediente GST25-0076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</si>
</sst>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8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2"/>
  <sheetViews>
    <sheetView tabSelected="1" view="pageBreakPreview" zoomScale="85" zoomScaleNormal="100" zoomScaleSheetLayoutView="85" workbookViewId="0">
      <selection activeCell="F40" sqref="F40:G40"/>
    </sheetView>
  </sheetViews>
  <sheetFormatPr baseColWidth="10" defaultColWidth="11.44140625" defaultRowHeight="14.4" x14ac:dyDescent="0.3"/>
  <cols>
    <col min="1" max="1" width="5.77734375" style="1" customWidth="1"/>
    <col min="2" max="2" width="73.21875" style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">
      <c r="A2" s="32" t="s">
        <v>60</v>
      </c>
      <c r="B2" s="33"/>
      <c r="C2" s="33"/>
      <c r="D2" s="33"/>
      <c r="E2" s="33"/>
      <c r="F2" s="33"/>
      <c r="G2" s="34"/>
    </row>
    <row r="3" spans="1:13" ht="15.75" customHeight="1" thickBot="1" x14ac:dyDescent="0.35">
      <c r="A3" s="35" t="s">
        <v>61</v>
      </c>
      <c r="B3" s="36"/>
      <c r="C3" s="36"/>
      <c r="D3" s="36"/>
      <c r="E3" s="36"/>
      <c r="F3" s="36"/>
      <c r="G3" s="37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8" t="s">
        <v>11</v>
      </c>
      <c r="B5" s="38"/>
      <c r="C5" s="38"/>
      <c r="D5" s="38"/>
      <c r="E5" s="38"/>
      <c r="F5" s="38"/>
      <c r="G5" s="38"/>
    </row>
    <row r="6" spans="1:13" x14ac:dyDescent="0.3">
      <c r="A6" s="39" t="s">
        <v>1</v>
      </c>
      <c r="B6" s="39"/>
      <c r="C6" s="39"/>
      <c r="D6" s="39"/>
      <c r="E6" s="39"/>
      <c r="F6" s="39"/>
      <c r="G6" s="39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4" t="s">
        <v>2</v>
      </c>
      <c r="B8" s="44"/>
      <c r="C8" s="45"/>
      <c r="D8" s="46"/>
      <c r="E8" s="46"/>
      <c r="F8" s="46"/>
      <c r="G8" s="47"/>
    </row>
    <row r="9" spans="1:13" ht="15.75" customHeight="1" thickBot="1" x14ac:dyDescent="0.35">
      <c r="A9" s="44"/>
      <c r="B9" s="44"/>
      <c r="C9" s="48"/>
      <c r="D9" s="49"/>
      <c r="E9" s="49"/>
      <c r="F9" s="49"/>
      <c r="G9" s="50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6">
        <v>1</v>
      </c>
      <c r="B13" s="7" t="s">
        <v>47</v>
      </c>
      <c r="C13" s="8"/>
      <c r="D13" s="24"/>
      <c r="E13" s="8"/>
      <c r="F13" s="8"/>
      <c r="G13" s="9"/>
      <c r="K13" s="21"/>
      <c r="M13" s="21"/>
    </row>
    <row r="14" spans="1:13" x14ac:dyDescent="0.3">
      <c r="A14" s="5" t="s">
        <v>12</v>
      </c>
      <c r="B14" s="10" t="s">
        <v>37</v>
      </c>
      <c r="C14" s="11">
        <v>75</v>
      </c>
      <c r="D14" s="12">
        <v>62.52</v>
      </c>
      <c r="E14" s="12">
        <f t="shared" ref="E14:E33" si="0">ROUND(C14*D14,2)</f>
        <v>4689</v>
      </c>
      <c r="F14" s="23"/>
      <c r="G14" s="13">
        <f t="shared" ref="G14:G33" si="1">IF(F14&gt;D14,F14/0,ROUND(C14*F14,2))</f>
        <v>0</v>
      </c>
      <c r="K14" s="21"/>
      <c r="M14" s="21"/>
    </row>
    <row r="15" spans="1:13" x14ac:dyDescent="0.3">
      <c r="A15" s="5" t="s">
        <v>13</v>
      </c>
      <c r="B15" s="10" t="s">
        <v>38</v>
      </c>
      <c r="C15" s="11">
        <v>75</v>
      </c>
      <c r="D15" s="12">
        <v>187.56</v>
      </c>
      <c r="E15" s="12">
        <f t="shared" si="0"/>
        <v>14067</v>
      </c>
      <c r="F15" s="23"/>
      <c r="G15" s="13">
        <f t="shared" si="1"/>
        <v>0</v>
      </c>
      <c r="K15" s="21"/>
      <c r="M15" s="21"/>
    </row>
    <row r="16" spans="1:13" x14ac:dyDescent="0.3">
      <c r="A16" s="5" t="s">
        <v>14</v>
      </c>
      <c r="B16" s="10" t="s">
        <v>48</v>
      </c>
      <c r="C16" s="11">
        <v>220</v>
      </c>
      <c r="D16" s="12">
        <v>31.28</v>
      </c>
      <c r="E16" s="12">
        <f t="shared" si="0"/>
        <v>6881.6</v>
      </c>
      <c r="F16" s="23"/>
      <c r="G16" s="13">
        <f t="shared" si="1"/>
        <v>0</v>
      </c>
      <c r="K16" s="21"/>
      <c r="M16" s="21"/>
    </row>
    <row r="17" spans="1:13" x14ac:dyDescent="0.3">
      <c r="A17" s="5" t="s">
        <v>15</v>
      </c>
      <c r="B17" s="10" t="s">
        <v>39</v>
      </c>
      <c r="C17" s="11">
        <v>220</v>
      </c>
      <c r="D17" s="12">
        <v>50.01</v>
      </c>
      <c r="E17" s="12">
        <f t="shared" si="0"/>
        <v>11002.2</v>
      </c>
      <c r="F17" s="23"/>
      <c r="G17" s="13">
        <f t="shared" si="1"/>
        <v>0</v>
      </c>
      <c r="K17" s="21"/>
      <c r="M17" s="21"/>
    </row>
    <row r="18" spans="1:13" x14ac:dyDescent="0.3">
      <c r="A18" s="5" t="s">
        <v>16</v>
      </c>
      <c r="B18" s="10" t="s">
        <v>40</v>
      </c>
      <c r="C18" s="11">
        <v>75</v>
      </c>
      <c r="D18" s="12">
        <v>31.28</v>
      </c>
      <c r="E18" s="12">
        <f t="shared" si="0"/>
        <v>2346</v>
      </c>
      <c r="F18" s="23"/>
      <c r="G18" s="13">
        <f t="shared" si="1"/>
        <v>0</v>
      </c>
      <c r="K18" s="21"/>
      <c r="M18" s="21"/>
    </row>
    <row r="19" spans="1:13" x14ac:dyDescent="0.3">
      <c r="A19" s="5" t="s">
        <v>17</v>
      </c>
      <c r="B19" s="10" t="s">
        <v>58</v>
      </c>
      <c r="C19" s="11">
        <v>220</v>
      </c>
      <c r="D19" s="12">
        <v>137.55000000000001</v>
      </c>
      <c r="E19" s="12">
        <f t="shared" si="0"/>
        <v>30261</v>
      </c>
      <c r="F19" s="23"/>
      <c r="G19" s="13">
        <f>IF(F19&gt;D19,F19/0,ROUND(C19*F19,2))</f>
        <v>0</v>
      </c>
      <c r="K19" s="21"/>
      <c r="M19" s="21"/>
    </row>
    <row r="20" spans="1:13" x14ac:dyDescent="0.3">
      <c r="A20" s="5" t="s">
        <v>18</v>
      </c>
      <c r="B20" s="10" t="s">
        <v>41</v>
      </c>
      <c r="C20" s="11">
        <v>75</v>
      </c>
      <c r="D20" s="12">
        <v>15</v>
      </c>
      <c r="E20" s="12">
        <f t="shared" si="0"/>
        <v>1125</v>
      </c>
      <c r="F20" s="23"/>
      <c r="G20" s="13">
        <f t="shared" si="1"/>
        <v>0</v>
      </c>
      <c r="K20" s="21"/>
      <c r="M20" s="21"/>
    </row>
    <row r="21" spans="1:13" x14ac:dyDescent="0.3">
      <c r="A21" s="5" t="s">
        <v>19</v>
      </c>
      <c r="B21" s="10" t="s">
        <v>42</v>
      </c>
      <c r="C21" s="11">
        <v>220</v>
      </c>
      <c r="D21" s="12">
        <v>35.020000000000003</v>
      </c>
      <c r="E21" s="12">
        <f t="shared" si="0"/>
        <v>7704.4</v>
      </c>
      <c r="F21" s="23"/>
      <c r="G21" s="13">
        <f t="shared" si="1"/>
        <v>0</v>
      </c>
      <c r="K21" s="21"/>
      <c r="M21" s="21"/>
    </row>
    <row r="22" spans="1:13" x14ac:dyDescent="0.3">
      <c r="A22" s="5" t="s">
        <v>20</v>
      </c>
      <c r="B22" s="10" t="s">
        <v>43</v>
      </c>
      <c r="C22" s="11">
        <v>75</v>
      </c>
      <c r="D22" s="12">
        <v>25</v>
      </c>
      <c r="E22" s="12">
        <f t="shared" si="0"/>
        <v>1875</v>
      </c>
      <c r="F22" s="23"/>
      <c r="G22" s="13">
        <f t="shared" si="1"/>
        <v>0</v>
      </c>
      <c r="K22" s="21"/>
      <c r="M22" s="21"/>
    </row>
    <row r="23" spans="1:13" x14ac:dyDescent="0.3">
      <c r="A23" s="5" t="s">
        <v>21</v>
      </c>
      <c r="B23" s="10" t="s">
        <v>50</v>
      </c>
      <c r="C23" s="11">
        <v>220</v>
      </c>
      <c r="D23" s="12">
        <v>62.52</v>
      </c>
      <c r="E23" s="12">
        <f t="shared" si="0"/>
        <v>13754.4</v>
      </c>
      <c r="F23" s="23"/>
      <c r="G23" s="13">
        <f t="shared" si="1"/>
        <v>0</v>
      </c>
      <c r="K23" s="21"/>
      <c r="M23" s="21"/>
    </row>
    <row r="24" spans="1:13" x14ac:dyDescent="0.3">
      <c r="A24" s="5" t="s">
        <v>22</v>
      </c>
      <c r="B24" s="10" t="s">
        <v>44</v>
      </c>
      <c r="C24" s="11">
        <v>75</v>
      </c>
      <c r="D24" s="12">
        <v>225.1</v>
      </c>
      <c r="E24" s="12">
        <f t="shared" si="0"/>
        <v>16882.5</v>
      </c>
      <c r="F24" s="23"/>
      <c r="G24" s="13">
        <f t="shared" si="1"/>
        <v>0</v>
      </c>
      <c r="K24" s="21"/>
      <c r="M24" s="21"/>
    </row>
    <row r="25" spans="1:13" x14ac:dyDescent="0.3">
      <c r="A25" s="5" t="s">
        <v>23</v>
      </c>
      <c r="B25" s="10" t="s">
        <v>45</v>
      </c>
      <c r="C25" s="11">
        <v>220</v>
      </c>
      <c r="D25" s="12">
        <v>75.040000000000006</v>
      </c>
      <c r="E25" s="12">
        <f t="shared" si="0"/>
        <v>16508.8</v>
      </c>
      <c r="F25" s="23"/>
      <c r="G25" s="13">
        <f t="shared" si="1"/>
        <v>0</v>
      </c>
      <c r="K25" s="21"/>
      <c r="M25" s="21"/>
    </row>
    <row r="26" spans="1:13" x14ac:dyDescent="0.3">
      <c r="A26" s="5" t="s">
        <v>24</v>
      </c>
      <c r="B26" s="10" t="s">
        <v>51</v>
      </c>
      <c r="C26" s="11">
        <v>220</v>
      </c>
      <c r="D26" s="12">
        <v>18.760000000000002</v>
      </c>
      <c r="E26" s="12">
        <f t="shared" si="0"/>
        <v>4127.2</v>
      </c>
      <c r="F26" s="23"/>
      <c r="G26" s="13">
        <f t="shared" si="1"/>
        <v>0</v>
      </c>
      <c r="K26" s="21"/>
      <c r="M26" s="21"/>
    </row>
    <row r="27" spans="1:13" x14ac:dyDescent="0.3">
      <c r="A27" s="5" t="s">
        <v>25</v>
      </c>
      <c r="B27" s="10" t="s">
        <v>46</v>
      </c>
      <c r="C27" s="11">
        <v>220</v>
      </c>
      <c r="D27" s="12">
        <v>25</v>
      </c>
      <c r="E27" s="12">
        <f t="shared" si="0"/>
        <v>5500</v>
      </c>
      <c r="F27" s="23"/>
      <c r="G27" s="13">
        <f t="shared" si="1"/>
        <v>0</v>
      </c>
      <c r="K27" s="21"/>
      <c r="M27" s="21"/>
    </row>
    <row r="28" spans="1:13" x14ac:dyDescent="0.3">
      <c r="A28" s="5" t="s">
        <v>26</v>
      </c>
      <c r="B28" s="10" t="s">
        <v>52</v>
      </c>
      <c r="C28" s="11">
        <v>75</v>
      </c>
      <c r="D28" s="12">
        <v>250.1</v>
      </c>
      <c r="E28" s="12">
        <f t="shared" si="0"/>
        <v>18757.5</v>
      </c>
      <c r="F28" s="23"/>
      <c r="G28" s="13">
        <f t="shared" si="1"/>
        <v>0</v>
      </c>
      <c r="K28" s="21"/>
      <c r="M28" s="21"/>
    </row>
    <row r="29" spans="1:13" x14ac:dyDescent="0.3">
      <c r="A29" s="5" t="s">
        <v>27</v>
      </c>
      <c r="B29" s="10" t="s">
        <v>53</v>
      </c>
      <c r="C29" s="11">
        <v>75</v>
      </c>
      <c r="D29" s="12">
        <v>50.01</v>
      </c>
      <c r="E29" s="12">
        <f t="shared" si="0"/>
        <v>3750.75</v>
      </c>
      <c r="F29" s="23"/>
      <c r="G29" s="13">
        <f t="shared" si="1"/>
        <v>0</v>
      </c>
      <c r="K29" s="21"/>
      <c r="M29" s="21"/>
    </row>
    <row r="30" spans="1:13" x14ac:dyDescent="0.3">
      <c r="A30" s="5" t="s">
        <v>28</v>
      </c>
      <c r="B30" s="10" t="s">
        <v>54</v>
      </c>
      <c r="C30" s="11">
        <v>220</v>
      </c>
      <c r="D30" s="12">
        <v>2.5</v>
      </c>
      <c r="E30" s="12">
        <f t="shared" si="0"/>
        <v>550</v>
      </c>
      <c r="F30" s="23"/>
      <c r="G30" s="13">
        <f t="shared" si="1"/>
        <v>0</v>
      </c>
      <c r="K30" s="21"/>
      <c r="M30" s="21"/>
    </row>
    <row r="31" spans="1:13" x14ac:dyDescent="0.3">
      <c r="A31" s="5" t="s">
        <v>29</v>
      </c>
      <c r="B31" s="10" t="s">
        <v>55</v>
      </c>
      <c r="C31" s="11">
        <v>220</v>
      </c>
      <c r="D31" s="12">
        <v>50.01</v>
      </c>
      <c r="E31" s="12">
        <f t="shared" si="0"/>
        <v>11002.2</v>
      </c>
      <c r="F31" s="23"/>
      <c r="G31" s="13">
        <f t="shared" si="1"/>
        <v>0</v>
      </c>
      <c r="K31" s="21"/>
      <c r="M31" s="21"/>
    </row>
    <row r="32" spans="1:13" x14ac:dyDescent="0.3">
      <c r="A32" s="5" t="s">
        <v>56</v>
      </c>
      <c r="B32" s="10" t="s">
        <v>57</v>
      </c>
      <c r="C32" s="11">
        <v>75</v>
      </c>
      <c r="D32" s="12">
        <v>825.3</v>
      </c>
      <c r="E32" s="12">
        <f t="shared" si="0"/>
        <v>61897.5</v>
      </c>
      <c r="F32" s="23"/>
      <c r="G32" s="13">
        <f t="shared" si="1"/>
        <v>0</v>
      </c>
      <c r="K32" s="21"/>
      <c r="M32" s="21"/>
    </row>
    <row r="33" spans="1:13" x14ac:dyDescent="0.3">
      <c r="A33" s="5" t="s">
        <v>30</v>
      </c>
      <c r="B33" s="10" t="s">
        <v>49</v>
      </c>
      <c r="C33" s="11">
        <v>0</v>
      </c>
      <c r="D33" s="12">
        <v>287.61</v>
      </c>
      <c r="E33" s="12">
        <f t="shared" si="0"/>
        <v>0</v>
      </c>
      <c r="F33" s="23"/>
      <c r="G33" s="13">
        <f t="shared" si="1"/>
        <v>0</v>
      </c>
      <c r="K33" s="21"/>
      <c r="M33" s="21"/>
    </row>
    <row r="34" spans="1:13" ht="14.55" customHeight="1" x14ac:dyDescent="0.3">
      <c r="A34" s="6">
        <v>2</v>
      </c>
      <c r="B34" s="7" t="s">
        <v>31</v>
      </c>
      <c r="C34" s="8"/>
      <c r="D34" s="24"/>
      <c r="E34" s="8"/>
      <c r="F34" s="8"/>
      <c r="G34" s="9"/>
      <c r="K34" s="21"/>
      <c r="M34" s="21"/>
    </row>
    <row r="35" spans="1:13" x14ac:dyDescent="0.3">
      <c r="A35" s="5" t="s">
        <v>32</v>
      </c>
      <c r="B35" s="10" t="s">
        <v>33</v>
      </c>
      <c r="C35" s="11">
        <v>1</v>
      </c>
      <c r="D35" s="12">
        <v>15000</v>
      </c>
      <c r="E35" s="12">
        <f t="shared" ref="E35:E37" si="2">ROUND(C35*D35,2)</f>
        <v>15000</v>
      </c>
      <c r="F35" s="12">
        <v>15000</v>
      </c>
      <c r="G35" s="13">
        <f>IF(F35&gt;D35,F35/0,ROUND(C35*F35,2))</f>
        <v>15000</v>
      </c>
      <c r="K35" s="21"/>
      <c r="M35" s="21"/>
    </row>
    <row r="36" spans="1:13" x14ac:dyDescent="0.3">
      <c r="A36" s="6">
        <v>3</v>
      </c>
      <c r="B36" s="7" t="s">
        <v>34</v>
      </c>
      <c r="C36" s="8"/>
      <c r="D36" s="24"/>
      <c r="E36" s="8"/>
      <c r="F36" s="8"/>
      <c r="G36" s="9"/>
      <c r="K36" s="21"/>
      <c r="M36" s="21"/>
    </row>
    <row r="37" spans="1:13" ht="15" thickBot="1" x14ac:dyDescent="0.35">
      <c r="A37" s="5" t="s">
        <v>35</v>
      </c>
      <c r="B37" s="10" t="s">
        <v>36</v>
      </c>
      <c r="C37" s="11">
        <v>1</v>
      </c>
      <c r="D37" s="12">
        <v>8000</v>
      </c>
      <c r="E37" s="12">
        <f t="shared" si="2"/>
        <v>8000</v>
      </c>
      <c r="F37" s="12">
        <v>8000</v>
      </c>
      <c r="G37" s="13">
        <f>IF(F37&gt;D37,F37/0,ROUND(C37*F37,2))</f>
        <v>8000</v>
      </c>
      <c r="K37" s="21"/>
      <c r="M37" s="21"/>
    </row>
    <row r="38" spans="1:13" ht="19.5" customHeight="1" x14ac:dyDescent="0.3">
      <c r="A38" s="14"/>
      <c r="B38" s="14"/>
      <c r="C38" s="14"/>
      <c r="D38" s="15"/>
      <c r="E38" s="16">
        <f>SUM(E14:E37)</f>
        <v>255682.05000000002</v>
      </c>
      <c r="F38" s="17"/>
      <c r="G38" s="18">
        <f>IF(SUM(G14:G37)=23000,0,SUM(G14:G37))</f>
        <v>0</v>
      </c>
      <c r="K38" s="22"/>
    </row>
    <row r="39" spans="1:13" ht="15" thickBot="1" x14ac:dyDescent="0.35">
      <c r="A39" s="19"/>
      <c r="B39" s="19"/>
      <c r="C39" s="19"/>
      <c r="D39" s="19"/>
      <c r="E39" s="19"/>
      <c r="F39" s="19"/>
      <c r="G39" s="19"/>
    </row>
    <row r="40" spans="1:13" ht="16.2" thickBot="1" x14ac:dyDescent="0.35">
      <c r="A40" s="41" t="s">
        <v>10</v>
      </c>
      <c r="B40" s="41"/>
      <c r="C40" s="41"/>
      <c r="D40" s="41"/>
      <c r="E40" s="41"/>
      <c r="F40" s="42">
        <f>IF(G38&lt;=255682.05,G38,"ERROR: Límite superado")</f>
        <v>0</v>
      </c>
      <c r="G40" s="43"/>
    </row>
    <row r="41" spans="1:13" ht="31.95" customHeight="1" x14ac:dyDescent="0.3">
      <c r="A41" s="40" t="s">
        <v>59</v>
      </c>
      <c r="B41" s="40"/>
      <c r="C41" s="40"/>
      <c r="D41" s="40"/>
      <c r="E41" s="40"/>
      <c r="F41" s="40"/>
      <c r="G41" s="27"/>
    </row>
    <row r="42" spans="1:13" ht="70.5" customHeight="1" x14ac:dyDescent="0.3">
      <c r="A42" s="28"/>
      <c r="B42" s="28"/>
      <c r="C42" s="28"/>
      <c r="D42" s="28"/>
      <c r="E42" s="28"/>
      <c r="F42" s="28"/>
      <c r="G42" s="27"/>
    </row>
  </sheetData>
  <sheetProtection password="DE91" sheet="1" objects="1" scenarios="1"/>
  <mergeCells count="10">
    <mergeCell ref="A41:F41"/>
    <mergeCell ref="A40:E40"/>
    <mergeCell ref="F40:G40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2025-11-13T12:28:25Z</dcterms:modified>
</cp:coreProperties>
</file>