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ECONÓMICA'!$A$1:$G$37</definedName>
  </definedNames>
  <calcPr calcId="145621"/>
</workbook>
</file>

<file path=xl/calcChain.xml><?xml version="1.0" encoding="utf-8"?>
<calcChain xmlns="http://schemas.openxmlformats.org/spreadsheetml/2006/main">
  <c r="E15" i="1" l="1"/>
  <c r="G25" i="1" l="1"/>
  <c r="E25" i="1"/>
  <c r="G24" i="1"/>
  <c r="E24" i="1"/>
  <c r="G23" i="1"/>
  <c r="E23" i="1"/>
  <c r="G22" i="1"/>
  <c r="E22" i="1"/>
  <c r="G20" i="1"/>
  <c r="E20" i="1"/>
  <c r="G19" i="1"/>
  <c r="E19" i="1"/>
  <c r="G18" i="1"/>
  <c r="E18" i="1"/>
  <c r="G16" i="1" l="1"/>
  <c r="E16" i="1"/>
  <c r="G36" i="1" l="1"/>
  <c r="E36" i="1"/>
  <c r="G35" i="1"/>
  <c r="E35" i="1"/>
  <c r="G15" i="1" l="1"/>
  <c r="G26" i="1" s="1"/>
  <c r="F28" i="1" s="1"/>
  <c r="E26" i="1" l="1"/>
</calcChain>
</file>

<file path=xl/sharedStrings.xml><?xml version="1.0" encoding="utf-8"?>
<sst xmlns="http://schemas.openxmlformats.org/spreadsheetml/2006/main" count="36" uniqueCount="34">
  <si>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</si>
  <si>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</si>
  <si>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</si>
  <si>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</si>
  <si>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</si>
  <si>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</si>
  <si>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</si>
  <si>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</si>
  <si>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</si>
  <si>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</si>
  <si>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</si>
  <si>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</si>
  <si>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Coste hora OFICIAL</t>
  </si>
  <si>
    <t>--</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</si>
  <si>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</si>
  <si>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</si>
  <si>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SUMINISTRO E INSTALACIÓN DE CUADROS ELÉCTRICOS Y NUEVA CONMUTACIÓN DE GRUPO AUXILIAR EN LAS OFICINAS DE LA AUTORIDAD PORTUARIA DE BALEARES EN EL PUERTO DE PALMA - LOTE 2</t>
  </si>
  <si>
    <t>Expediente INV25-0131</t>
  </si>
  <si>
    <t>NUEVA CONMUTACIÓN RED-GE AUXILIAR</t>
  </si>
  <si>
    <t>EQUIPOS</t>
  </si>
  <si>
    <t>Cuadro de conmutación RED-GRUPO 800A</t>
  </si>
  <si>
    <t>Módulo de superficie con embarrado de 800A</t>
  </si>
  <si>
    <t>LINEAS DE ALIMENTACIÓN</t>
  </si>
  <si>
    <t>Línea SZ1-K (AS+) 1x240mm2 Cu</t>
  </si>
  <si>
    <t>Línea Toma de Tierra grupo RZ1-K (AS+) 1x240mm2 Cu</t>
  </si>
  <si>
    <t>Línea Toma de Tierra bandeja H07Z1-K 1x16mm2</t>
  </si>
  <si>
    <t>CANALIZACIONES</t>
  </si>
  <si>
    <t>Suministro y montaje de bandeja GC 300x100</t>
  </si>
  <si>
    <t>Canal pavimento 87x53,5x5cm</t>
  </si>
  <si>
    <t>Perforación de forjado</t>
  </si>
  <si>
    <t>Partida alzada de trabajos a justificar</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</si>
  <si>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2.500,00 € de partida alzada de trabajos a justificar que se mantienen inalterables)</t>
    </r>
  </si>
  <si>
    <t>Coste hora AYUDANTE</t>
  </si>
  <si>
    <t>COSTE HORA DE MANO DE OBRA PARA LA PARTIDA ALZADA DE TRABAJOS A JUSTIFICAR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</si>
</sst>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57">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7"/>
  <sheetViews>
    <sheetView tabSelected="1" view="pageBreakPreview" topLeftCell="A4" zoomScale="80" zoomScaleNormal="100" zoomScaleSheetLayoutView="80" workbookViewId="0">
      <selection activeCell="F15" sqref="F15"/>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39" t="s">
        <v>0</v>
      </c>
      <c r="B1" s="40"/>
      <c r="C1" s="40"/>
      <c r="D1" s="40"/>
      <c r="E1" s="40"/>
      <c r="F1" s="40"/>
      <c r="G1" s="41"/>
    </row>
    <row r="2" spans="1:13" ht="39" customHeight="1" x14ac:dyDescent="0.3">
      <c r="A2" s="42" t="s">
        <v>16</v>
      </c>
      <c r="B2" s="43"/>
      <c r="C2" s="43"/>
      <c r="D2" s="43"/>
      <c r="E2" s="43"/>
      <c r="F2" s="43"/>
      <c r="G2" s="44"/>
    </row>
    <row r="3" spans="1:13" ht="15.75" customHeight="1" thickBot="1" x14ac:dyDescent="0.35">
      <c r="A3" s="45" t="s">
        <v>17</v>
      </c>
      <c r="B3" s="46"/>
      <c r="C3" s="46"/>
      <c r="D3" s="46"/>
      <c r="E3" s="46"/>
      <c r="F3" s="46"/>
      <c r="G3" s="47"/>
    </row>
    <row r="4" spans="1:13" x14ac:dyDescent="0.3">
      <c r="A4" s="2"/>
      <c r="B4" s="2"/>
      <c r="C4" s="2"/>
      <c r="D4" s="2"/>
      <c r="E4" s="2"/>
      <c r="F4" s="2"/>
      <c r="G4" s="2"/>
    </row>
    <row r="5" spans="1:13" ht="15.75" customHeight="1" x14ac:dyDescent="0.3">
      <c r="A5" s="48" t="s">
        <v>11</v>
      </c>
      <c r="B5" s="48"/>
      <c r="C5" s="48"/>
      <c r="D5" s="48"/>
      <c r="E5" s="48"/>
      <c r="F5" s="48"/>
      <c r="G5" s="48"/>
    </row>
    <row r="6" spans="1:13" x14ac:dyDescent="0.3">
      <c r="A6" s="49" t="s">
        <v>1</v>
      </c>
      <c r="B6" s="49"/>
      <c r="C6" s="49"/>
      <c r="D6" s="49"/>
      <c r="E6" s="49"/>
      <c r="F6" s="49"/>
      <c r="G6" s="49"/>
    </row>
    <row r="7" spans="1:13" ht="15" thickBot="1" x14ac:dyDescent="0.35">
      <c r="A7" s="2"/>
      <c r="B7" s="2"/>
      <c r="C7" s="2"/>
      <c r="D7" s="2"/>
      <c r="E7" s="2"/>
      <c r="F7" s="2"/>
      <c r="G7" s="2"/>
    </row>
    <row r="8" spans="1:13" ht="15" customHeight="1" x14ac:dyDescent="0.3">
      <c r="A8" s="32" t="s">
        <v>2</v>
      </c>
      <c r="B8" s="32"/>
      <c r="C8" s="33"/>
      <c r="D8" s="34"/>
      <c r="E8" s="34"/>
      <c r="F8" s="34"/>
      <c r="G8" s="35"/>
    </row>
    <row r="9" spans="1:13" ht="15.75" customHeight="1" thickBot="1" x14ac:dyDescent="0.35">
      <c r="A9" s="32"/>
      <c r="B9" s="32"/>
      <c r="C9" s="36"/>
      <c r="D9" s="37"/>
      <c r="E9" s="37"/>
      <c r="F9" s="37"/>
      <c r="G9" s="38"/>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ht="14.55" customHeight="1" x14ac:dyDescent="0.3">
      <c r="A13" s="6"/>
      <c r="B13" s="7" t="s">
        <v>18</v>
      </c>
      <c r="C13" s="8"/>
      <c r="D13" s="24"/>
      <c r="E13" s="8"/>
      <c r="F13" s="8"/>
      <c r="G13" s="9"/>
      <c r="K13" s="21"/>
      <c r="M13" s="21"/>
    </row>
    <row r="14" spans="1:13" x14ac:dyDescent="0.3">
      <c r="A14" s="7"/>
      <c r="B14" s="7" t="s">
        <v>19</v>
      </c>
      <c r="C14" s="7"/>
      <c r="D14" s="7"/>
      <c r="E14" s="7"/>
      <c r="F14" s="7"/>
      <c r="G14" s="7"/>
      <c r="K14" s="21"/>
      <c r="M14" s="21"/>
    </row>
    <row r="15" spans="1:13" x14ac:dyDescent="0.3">
      <c r="A15" s="5"/>
      <c r="B15" s="10" t="s">
        <v>20</v>
      </c>
      <c r="C15" s="11">
        <v>1</v>
      </c>
      <c r="D15" s="12">
        <v>11704.09</v>
      </c>
      <c r="E15" s="12">
        <f>ROUND(C15*D15,2)</f>
        <v>11704.09</v>
      </c>
      <c r="F15" s="23">
        <v>0</v>
      </c>
      <c r="G15" s="13">
        <f t="shared" ref="G15" si="0">IF(F15&gt;D15,F15/0,ROUND(C15*F15,2))</f>
        <v>0</v>
      </c>
      <c r="K15" s="21"/>
      <c r="M15" s="21"/>
    </row>
    <row r="16" spans="1:13" x14ac:dyDescent="0.3">
      <c r="A16" s="10"/>
      <c r="B16" s="10" t="s">
        <v>21</v>
      </c>
      <c r="C16" s="11">
        <v>1</v>
      </c>
      <c r="D16" s="12">
        <v>5920.82</v>
      </c>
      <c r="E16" s="12">
        <f>ROUND(C16*D16,2)</f>
        <v>5920.82</v>
      </c>
      <c r="F16" s="23">
        <v>0</v>
      </c>
      <c r="G16" s="13">
        <f>IF(F16&gt;D16,F16/0,ROUND(C16*F16,2))</f>
        <v>0</v>
      </c>
      <c r="K16" s="21"/>
      <c r="M16" s="21"/>
    </row>
    <row r="17" spans="1:13" x14ac:dyDescent="0.3">
      <c r="A17" s="7"/>
      <c r="B17" s="7" t="s">
        <v>22</v>
      </c>
      <c r="C17" s="7"/>
      <c r="D17" s="7"/>
      <c r="E17" s="7"/>
      <c r="F17" s="7"/>
      <c r="G17" s="7"/>
      <c r="K17" s="21"/>
      <c r="M17" s="21"/>
    </row>
    <row r="18" spans="1:13" x14ac:dyDescent="0.3">
      <c r="A18" s="5"/>
      <c r="B18" s="10" t="s">
        <v>23</v>
      </c>
      <c r="C18" s="11">
        <v>440</v>
      </c>
      <c r="D18" s="12">
        <v>57.04</v>
      </c>
      <c r="E18" s="12">
        <f t="shared" ref="E15:E25" si="1">ROUND(C18*D18,2)</f>
        <v>25097.599999999999</v>
      </c>
      <c r="F18" s="23">
        <v>0</v>
      </c>
      <c r="G18" s="13">
        <f t="shared" ref="G15:G25" si="2">IF(F18&gt;D18,F18/0,ROUND(C18*F18,2))</f>
        <v>0</v>
      </c>
      <c r="K18" s="21"/>
      <c r="M18" s="21"/>
    </row>
    <row r="19" spans="1:13" x14ac:dyDescent="0.3">
      <c r="A19" s="5"/>
      <c r="B19" s="10" t="s">
        <v>24</v>
      </c>
      <c r="C19" s="11">
        <v>55</v>
      </c>
      <c r="D19" s="12">
        <v>52.03</v>
      </c>
      <c r="E19" s="12">
        <f t="shared" si="1"/>
        <v>2861.65</v>
      </c>
      <c r="F19" s="23">
        <v>0</v>
      </c>
      <c r="G19" s="13">
        <f t="shared" si="2"/>
        <v>0</v>
      </c>
      <c r="K19" s="21"/>
      <c r="M19" s="21"/>
    </row>
    <row r="20" spans="1:13" x14ac:dyDescent="0.3">
      <c r="A20" s="5"/>
      <c r="B20" s="10" t="s">
        <v>25</v>
      </c>
      <c r="C20" s="11">
        <v>50</v>
      </c>
      <c r="D20" s="12">
        <v>8.16</v>
      </c>
      <c r="E20" s="12">
        <f t="shared" si="1"/>
        <v>408</v>
      </c>
      <c r="F20" s="23">
        <v>0</v>
      </c>
      <c r="G20" s="13">
        <f t="shared" si="2"/>
        <v>0</v>
      </c>
      <c r="K20" s="21"/>
      <c r="M20" s="21"/>
    </row>
    <row r="21" spans="1:13" x14ac:dyDescent="0.3">
      <c r="A21" s="6"/>
      <c r="B21" s="7" t="s">
        <v>26</v>
      </c>
      <c r="C21" s="8"/>
      <c r="D21" s="24"/>
      <c r="E21" s="8"/>
      <c r="F21" s="8"/>
      <c r="G21" s="9"/>
      <c r="K21" s="21"/>
      <c r="M21" s="21"/>
    </row>
    <row r="22" spans="1:13" x14ac:dyDescent="0.3">
      <c r="A22" s="5"/>
      <c r="B22" s="10" t="s">
        <v>27</v>
      </c>
      <c r="C22" s="11">
        <v>50</v>
      </c>
      <c r="D22" s="12">
        <v>75.650000000000006</v>
      </c>
      <c r="E22" s="12">
        <f t="shared" si="1"/>
        <v>3782.5</v>
      </c>
      <c r="F22" s="23">
        <v>0</v>
      </c>
      <c r="G22" s="13">
        <f t="shared" si="2"/>
        <v>0</v>
      </c>
      <c r="K22" s="21"/>
      <c r="M22" s="21"/>
    </row>
    <row r="23" spans="1:13" x14ac:dyDescent="0.3">
      <c r="A23" s="5"/>
      <c r="B23" s="10" t="s">
        <v>28</v>
      </c>
      <c r="C23" s="11">
        <v>8</v>
      </c>
      <c r="D23" s="12">
        <v>544.51</v>
      </c>
      <c r="E23" s="12">
        <f t="shared" si="1"/>
        <v>4356.08</v>
      </c>
      <c r="F23" s="23">
        <v>0</v>
      </c>
      <c r="G23" s="13">
        <f t="shared" si="2"/>
        <v>0</v>
      </c>
      <c r="K23" s="21"/>
      <c r="M23" s="21"/>
    </row>
    <row r="24" spans="1:13" x14ac:dyDescent="0.3">
      <c r="A24" s="5"/>
      <c r="B24" s="10" t="s">
        <v>29</v>
      </c>
      <c r="C24" s="11">
        <v>1</v>
      </c>
      <c r="D24" s="12">
        <v>4135.87</v>
      </c>
      <c r="E24" s="12">
        <f t="shared" si="1"/>
        <v>4135.87</v>
      </c>
      <c r="F24" s="23">
        <v>0</v>
      </c>
      <c r="G24" s="13">
        <f t="shared" si="2"/>
        <v>0</v>
      </c>
      <c r="K24" s="21"/>
      <c r="M24" s="21"/>
    </row>
    <row r="25" spans="1:13" ht="15" thickBot="1" x14ac:dyDescent="0.35">
      <c r="A25" s="5"/>
      <c r="B25" s="10" t="s">
        <v>30</v>
      </c>
      <c r="C25" s="11">
        <v>1</v>
      </c>
      <c r="D25" s="12">
        <v>2500</v>
      </c>
      <c r="E25" s="12">
        <f t="shared" si="1"/>
        <v>2500</v>
      </c>
      <c r="F25" s="12">
        <v>2500</v>
      </c>
      <c r="G25" s="13">
        <f t="shared" si="2"/>
        <v>2500</v>
      </c>
      <c r="K25" s="21"/>
      <c r="M25" s="21"/>
    </row>
    <row r="26" spans="1:13" ht="19.5" customHeight="1" x14ac:dyDescent="0.3">
      <c r="A26" s="14"/>
      <c r="B26" s="14"/>
      <c r="C26" s="14"/>
      <c r="D26" s="15"/>
      <c r="E26" s="16">
        <f>SUM(E15:E25)</f>
        <v>60766.61</v>
      </c>
      <c r="F26" s="17"/>
      <c r="G26" s="18">
        <f>IF(SUM(G15:G25)=2500,0,SUM(G15:G25))</f>
        <v>0</v>
      </c>
      <c r="K26" s="22"/>
    </row>
    <row r="27" spans="1:13" ht="15" thickBot="1" x14ac:dyDescent="0.35">
      <c r="A27" s="19"/>
      <c r="B27" s="19"/>
      <c r="C27" s="19"/>
      <c r="D27" s="19"/>
      <c r="E27" s="19"/>
      <c r="F27" s="19"/>
      <c r="G27" s="19"/>
    </row>
    <row r="28" spans="1:13" ht="16.2" thickBot="1" x14ac:dyDescent="0.35">
      <c r="A28" s="54" t="s">
        <v>10</v>
      </c>
      <c r="B28" s="54"/>
      <c r="C28" s="54"/>
      <c r="D28" s="54"/>
      <c r="E28" s="54"/>
      <c r="F28" s="55">
        <f>IF(G26&lt;=60766.61,G26,"ERROR: Límite superado")</f>
        <v>0</v>
      </c>
      <c r="G28" s="56"/>
    </row>
    <row r="29" spans="1:13" ht="31.95" customHeight="1" x14ac:dyDescent="0.3">
      <c r="A29" s="53" t="s">
        <v>31</v>
      </c>
      <c r="B29" s="53"/>
      <c r="C29" s="53"/>
      <c r="D29" s="53"/>
      <c r="E29" s="53"/>
      <c r="F29" s="53"/>
      <c r="G29" s="27"/>
    </row>
    <row r="30" spans="1:13" ht="70.5" customHeight="1" x14ac:dyDescent="0.3">
      <c r="A30" s="28"/>
      <c r="B30" s="28"/>
      <c r="C30" s="28"/>
      <c r="D30" s="28"/>
      <c r="E30" s="28"/>
      <c r="F30" s="28"/>
      <c r="G30" s="27"/>
    </row>
    <row r="31" spans="1:13" ht="21" customHeight="1" x14ac:dyDescent="0.3">
      <c r="A31" s="28"/>
      <c r="B31" s="31" t="s">
        <v>33</v>
      </c>
      <c r="C31" s="28"/>
      <c r="D31" s="28"/>
      <c r="E31" s="28"/>
      <c r="F31" s="28"/>
      <c r="G31" s="27"/>
    </row>
    <row r="32" spans="1:13" ht="31.95" customHeight="1" x14ac:dyDescent="0.3">
      <c r="A32" s="28"/>
      <c r="B32" s="52" t="s">
        <v>14</v>
      </c>
      <c r="C32" s="52"/>
      <c r="D32" s="28"/>
      <c r="E32" s="28"/>
      <c r="F32" s="28"/>
      <c r="G32" s="27"/>
    </row>
    <row r="33" spans="1:13" ht="10.050000000000001" customHeight="1" x14ac:dyDescent="0.3">
      <c r="A33" s="28"/>
      <c r="B33" s="30"/>
      <c r="C33" s="30"/>
      <c r="D33" s="28"/>
      <c r="E33" s="28"/>
      <c r="F33" s="28"/>
      <c r="G33" s="27"/>
    </row>
    <row r="34" spans="1:13" x14ac:dyDescent="0.3">
      <c r="A34" s="6"/>
      <c r="B34" s="7" t="s">
        <v>33</v>
      </c>
      <c r="C34" s="8"/>
      <c r="D34" s="24"/>
      <c r="E34" s="8"/>
      <c r="F34" s="8"/>
      <c r="G34" s="9"/>
      <c r="K34" s="21"/>
      <c r="M34" s="21"/>
    </row>
    <row r="35" spans="1:13" x14ac:dyDescent="0.3">
      <c r="A35" s="29" t="s">
        <v>13</v>
      </c>
      <c r="B35" s="10" t="s">
        <v>12</v>
      </c>
      <c r="C35" s="11">
        <v>1</v>
      </c>
      <c r="D35" s="12">
        <v>20.13</v>
      </c>
      <c r="E35" s="12">
        <f t="shared" ref="E35:E36" si="3">ROUND(C35*D35,2)</f>
        <v>20.13</v>
      </c>
      <c r="F35" s="23">
        <v>0</v>
      </c>
      <c r="G35" s="13">
        <f t="shared" ref="G35:G36" si="4">IF(F35&gt;D35,F35/0,ROUND(C35*F35,2))</f>
        <v>0</v>
      </c>
      <c r="K35" s="21"/>
      <c r="M35" s="21"/>
    </row>
    <row r="36" spans="1:13" x14ac:dyDescent="0.3">
      <c r="A36" s="29" t="s">
        <v>13</v>
      </c>
      <c r="B36" s="10" t="s">
        <v>32</v>
      </c>
      <c r="C36" s="11">
        <v>1</v>
      </c>
      <c r="D36" s="12">
        <v>17.829999999999998</v>
      </c>
      <c r="E36" s="12">
        <f t="shared" si="3"/>
        <v>17.829999999999998</v>
      </c>
      <c r="F36" s="23">
        <v>0</v>
      </c>
      <c r="G36" s="13">
        <f t="shared" si="4"/>
        <v>0</v>
      </c>
      <c r="K36" s="21"/>
      <c r="M36" s="21"/>
    </row>
    <row r="37" spans="1:13" ht="31.95" customHeight="1" x14ac:dyDescent="0.3">
      <c r="A37" s="28"/>
      <c r="B37" s="50" t="s">
        <v>15</v>
      </c>
      <c r="C37" s="51"/>
      <c r="D37" s="28"/>
      <c r="E37" s="28"/>
      <c r="F37" s="28"/>
      <c r="G37" s="27"/>
    </row>
  </sheetData>
  <sheetProtection password="DE91" sheet="1" objects="1" scenarios="1"/>
  <mergeCells count="12">
    <mergeCell ref="B37:C37"/>
    <mergeCell ref="B32:C32"/>
    <mergeCell ref="A29:F29"/>
    <mergeCell ref="A28:E28"/>
    <mergeCell ref="F28:G28"/>
    <mergeCell ref="A8:B9"/>
    <mergeCell ref="C8:G9"/>
    <mergeCell ref="A1:G1"/>
    <mergeCell ref="A2:G2"/>
    <mergeCell ref="A3:G3"/>
    <mergeCell ref="A5:G5"/>
    <mergeCell ref="A6:G6"/>
  </mergeCells>
  <pageMargins left="0.70866141732283472" right="0.70866141732283472" top="1.1417322834645669" bottom="0.94488188976377963" header="0.31496062992125984" footer="0.31496062992125984"/>
  <pageSetup paperSize="9" scale="55"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2024-09-20T10:41:04Z</cp:lastPrinted>
  <dcterms:created xsi:type="dcterms:W3CDTF">2019-12-12T10:58:27Z</dcterms:created>
  <dcterms:modified xsi:type="dcterms:W3CDTF">2025-11-19T09:09:12Z</dcterms:modified>
</cp:coreProperties>
</file>