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 windowWidth="19416" windowHeight="11016"/>
  </bookViews>
  <sheets>
    <sheet name="PROPOSICIÓN ECONÓMICA" sheetId="1" r:id="rId1"/>
  </sheets>
  <definedNames>
    <definedName name="_xlnm.Print_Area" localSheetId="0">'PROPOSICIÓN ECONÓMICA'!$A$1:$G$50</definedName>
  </definedNames>
  <calcPr calcId="145621"/>
</workbook>
</file>

<file path=xl/calcChain.xml><?xml version="1.0" encoding="utf-8"?>
<calcChain xmlns="http://schemas.openxmlformats.org/spreadsheetml/2006/main">
  <c r="G23" i="1" l="1"/>
  <c r="G25" i="1"/>
  <c r="G26" i="1"/>
  <c r="G27" i="1"/>
  <c r="G28" i="1"/>
  <c r="G29" i="1"/>
  <c r="G30" i="1"/>
  <c r="G31" i="1"/>
  <c r="G32" i="1"/>
  <c r="G33" i="1"/>
  <c r="G35" i="1"/>
  <c r="G36" i="1"/>
  <c r="G37" i="1"/>
  <c r="G38" i="1"/>
  <c r="E25" i="1"/>
  <c r="E26" i="1"/>
  <c r="E27" i="1"/>
  <c r="E28" i="1"/>
  <c r="E29" i="1"/>
  <c r="E30" i="1"/>
  <c r="E31" i="1"/>
  <c r="E32" i="1"/>
  <c r="E33" i="1"/>
  <c r="E35" i="1"/>
  <c r="E36" i="1"/>
  <c r="E37" i="1"/>
  <c r="E38" i="1"/>
  <c r="E14" i="1"/>
  <c r="E15" i="1"/>
  <c r="E17" i="1"/>
  <c r="E18" i="1"/>
  <c r="E19" i="1"/>
  <c r="E21" i="1"/>
  <c r="E22" i="1"/>
  <c r="E23" i="1"/>
  <c r="G22" i="1" l="1"/>
  <c r="G21" i="1"/>
  <c r="G19" i="1"/>
  <c r="G18" i="1"/>
  <c r="G17" i="1"/>
  <c r="G15" i="1" l="1"/>
  <c r="G49" i="1" l="1"/>
  <c r="E49" i="1"/>
  <c r="G48" i="1"/>
  <c r="E48" i="1"/>
  <c r="G14" i="1" l="1"/>
  <c r="G39" i="1" s="1"/>
  <c r="F41" i="1" s="1"/>
  <c r="E39" i="1" l="1"/>
</calcChain>
</file>

<file path=xl/sharedStrings.xml><?xml version="1.0" encoding="utf-8"?>
<sst xmlns="http://schemas.openxmlformats.org/spreadsheetml/2006/main" count="49" uniqueCount="48">
  <si>
    <t>Plantilla de autocálculo para la presentación de ofertas en la negociación del expediente de</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</si>
  <si>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</si>
  <si>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</si>
  <si>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</si>
  <si>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</si>
  <si>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</si>
  <si>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</si>
  <si>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</si>
  <si>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</si>
  <si>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</si>
  <si>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</si>
  <si>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PROPOSICIÓN ECONÓMICA
LOTE 1</t>
  </si>
  <si>
    <t>INFORMES</t>
  </si>
  <si>
    <t>MANTENIMIENTO CORRECTIVO</t>
  </si>
  <si>
    <t>Coste hora OFICIAL</t>
  </si>
  <si>
    <t>--</t>
  </si>
  <si>
    <t>COSTE MANO DE OBRA PARA MANTENIMIENTO CORRECTIVO</t>
  </si>
  <si>
    <t xml:space="preserve">El licitador introducirá el coste de mano de obra que se utilizará para la estimación del coste de las averías. No podrá ser, en ningún caso, inferior al establecido en el convenio laboral vigente. </t>
  </si>
  <si>
    <t>Los costes de mano de obra ofertados se mantendrán inalterables durante la vigencia del contrato</t>
  </si>
  <si>
    <t>COSTE HORA DE MANO DE OBRA PARA MANTENIMIENTO CORRECTIVO</t>
  </si>
  <si>
    <t>INICIO DE LOS TRABAJOS</t>
  </si>
  <si>
    <t>Informe inicial</t>
  </si>
  <si>
    <t>MANTENIMIENTO PREVENTIVO</t>
  </si>
  <si>
    <t>Coste hora AUXILIAR ADMINISTRATIVO</t>
  </si>
  <si>
    <t>Actualización de inventario y planificación del mantenmiento preventivo</t>
  </si>
  <si>
    <t>Actualización etiquetado elementos</t>
  </si>
  <si>
    <t>Informe trimestral</t>
  </si>
  <si>
    <t>Informe final OCA</t>
  </si>
  <si>
    <t>Mantenimiento trimestral báscula puente</t>
  </si>
  <si>
    <t>Mantenimiento trimestral báscula portátil</t>
  </si>
  <si>
    <t>Mantenimiento anual software</t>
  </si>
  <si>
    <t>PA mantenimiento correctivo</t>
  </si>
  <si>
    <t>Granallado y pintado básculas</t>
  </si>
  <si>
    <t>Marco frontal anodizado</t>
  </si>
  <si>
    <t>Monitor pantalla 17' tactil dual serie RS232 USB</t>
  </si>
  <si>
    <t>PC embedded compact IEI UIBX-250-BW-4GB/120GB SSD</t>
  </si>
  <si>
    <t>Placa CPU+analogica</t>
  </si>
  <si>
    <t>Placa Fuente alimentacion</t>
  </si>
  <si>
    <t>Impresora tickets</t>
  </si>
  <si>
    <t>Pluma barrera 3m</t>
  </si>
  <si>
    <t>CALIBRACIONES Y VERIFICACIONES</t>
  </si>
  <si>
    <t>Calibración báscula</t>
  </si>
  <si>
    <t>Verificación periódica</t>
  </si>
  <si>
    <t>Calibración voluntaria pesa ruedas</t>
  </si>
  <si>
    <t>Verificación periódica pesa ruedas</t>
  </si>
  <si>
    <t>Expediente GST25-0147</t>
  </si>
  <si>
    <r>
      <rPr>
        <b/>
        <i/>
        <sz val="11"/>
        <color rgb="FFFF0000"/>
        <rFont val="Calibri"/>
        <family val="2"/>
        <scheme val="minor"/>
      </rPr>
      <t xml:space="preserve">ATENCIÓN: </t>
    </r>
    <r>
      <rPr>
        <i/>
        <sz val="11"/>
        <color rgb="FFFF0000"/>
        <rFont val="Calibri"/>
        <family val="2"/>
        <scheme val="minor"/>
      </rPr>
      <t xml:space="preserve">La cifra que debe introducir en la plataforma de contratación es esta  </t>
    </r>
    <r>
      <rPr>
        <b/>
        <i/>
        <sz val="11"/>
        <color rgb="FFFF0000"/>
        <rFont val="Calibri"/>
        <family val="2"/>
        <scheme val="minor"/>
      </rPr>
      <t xml:space="preserve"> ↗
(ya incorpora los 10.000,00 € de partida alzada de mantenimiento correctivo que se mantienen inalterables)</t>
    </r>
  </si>
  <si>
    <t>MANTENIMIENTO DE BÁSCULAS EN EL PUERTO DE PALMA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</si>
</sst>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7" x14ac:knownFonts="1">
    <font>
      <sz val="11"/>
      <color theme="1"/>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0"/>
      <color theme="1"/>
      <name val="Calibri"/>
      <family val="2"/>
      <scheme val="minor"/>
    </font>
    <font>
      <b/>
      <sz val="12"/>
      <color theme="1"/>
      <name val="Calibri"/>
      <family val="2"/>
      <scheme val="minor"/>
    </font>
    <font>
      <i/>
      <sz val="11"/>
      <color rgb="FFFF0000"/>
      <name val="Calibri"/>
      <family val="2"/>
      <scheme val="minor"/>
    </font>
    <font>
      <b/>
      <i/>
      <sz val="11"/>
      <color theme="1"/>
      <name val="Calibri"/>
      <family val="2"/>
      <scheme val="minor"/>
    </font>
    <font>
      <sz val="8"/>
      <color theme="1"/>
      <name val="Calibri"/>
      <family val="2"/>
      <scheme val="minor"/>
    </font>
    <font>
      <i/>
      <sz val="11"/>
      <color theme="1"/>
      <name val="Calibri"/>
      <family val="2"/>
      <scheme val="minor"/>
    </font>
    <font>
      <i/>
      <sz val="11"/>
      <color theme="1"/>
      <name val="Arial Narrow"/>
      <family val="2"/>
    </font>
    <font>
      <b/>
      <i/>
      <sz val="11"/>
      <color theme="1"/>
      <name val="Arial Narrow"/>
      <family val="2"/>
    </font>
    <font>
      <b/>
      <i/>
      <sz val="12"/>
      <color theme="1"/>
      <name val="Calibri"/>
      <family val="2"/>
      <scheme val="minor"/>
    </font>
    <font>
      <b/>
      <i/>
      <sz val="11"/>
      <color rgb="FFFF0000"/>
      <name val="Calibri"/>
      <family val="2"/>
      <scheme val="minor"/>
    </font>
    <font>
      <b/>
      <sz val="16"/>
      <color theme="1"/>
      <name val="Calibri"/>
      <family val="2"/>
      <scheme val="minor"/>
    </font>
    <font>
      <i/>
      <sz val="11"/>
      <name val="Calibri"/>
      <family val="2"/>
      <scheme val="minor"/>
    </font>
    <font>
      <b/>
      <i/>
      <sz val="14"/>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C000"/>
        <bgColor indexed="64"/>
      </patternFill>
    </fill>
    <fill>
      <patternFill patternType="solid">
        <fgColor theme="9"/>
        <bgColor indexed="64"/>
      </patternFill>
    </fill>
  </fills>
  <borders count="2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57">
    <xf numFmtId="0" fontId="0" fillId="0" borderId="0" xfId="0"/>
    <xf numFmtId="0" fontId="0" fillId="0" borderId="0" xfId="0" applyProtection="1"/>
    <xf numFmtId="0" fontId="0" fillId="2" borderId="0" xfId="0" applyFill="1" applyBorder="1" applyProtection="1"/>
    <xf numFmtId="0" fontId="7" fillId="2" borderId="9" xfId="0" applyFont="1" applyFill="1" applyBorder="1" applyAlignment="1" applyProtection="1">
      <alignment vertical="center" wrapText="1"/>
    </xf>
    <xf numFmtId="0" fontId="7" fillId="2" borderId="9" xfId="0" applyFont="1" applyFill="1" applyBorder="1" applyAlignment="1" applyProtection="1">
      <alignment horizontal="center" vertical="center" wrapText="1"/>
    </xf>
    <xf numFmtId="0" fontId="10" fillId="2" borderId="10" xfId="0" applyFont="1" applyFill="1" applyBorder="1" applyAlignment="1" applyProtection="1">
      <alignment horizontal="center" vertical="center" wrapText="1"/>
    </xf>
    <xf numFmtId="0" fontId="9" fillId="4" borderId="13" xfId="0" applyFont="1" applyFill="1" applyBorder="1" applyAlignment="1" applyProtection="1">
      <alignment vertical="center" wrapText="1"/>
    </xf>
    <xf numFmtId="0" fontId="7" fillId="4" borderId="14" xfId="0" applyFont="1" applyFill="1" applyBorder="1" applyAlignment="1" applyProtection="1">
      <alignment vertical="center" wrapText="1"/>
    </xf>
    <xf numFmtId="0" fontId="9" fillId="4" borderId="14" xfId="0" applyFont="1" applyFill="1" applyBorder="1" applyAlignment="1" applyProtection="1">
      <alignment horizontal="center" vertical="center" wrapText="1"/>
    </xf>
    <xf numFmtId="0" fontId="9" fillId="4" borderId="15" xfId="0" applyFont="1" applyFill="1" applyBorder="1" applyAlignment="1" applyProtection="1">
      <alignment horizontal="center" vertical="center" wrapText="1"/>
    </xf>
    <xf numFmtId="0" fontId="10" fillId="2" borderId="14" xfId="0" applyFont="1" applyFill="1" applyBorder="1" applyAlignment="1" applyProtection="1">
      <alignment vertical="center" wrapText="1"/>
    </xf>
    <xf numFmtId="2" fontId="10" fillId="2" borderId="14" xfId="0" applyNumberFormat="1" applyFont="1" applyFill="1" applyBorder="1" applyAlignment="1" applyProtection="1">
      <alignment vertical="center" wrapText="1"/>
    </xf>
    <xf numFmtId="164" fontId="10" fillId="2" borderId="14" xfId="0" applyNumberFormat="1" applyFont="1" applyFill="1" applyBorder="1" applyAlignment="1" applyProtection="1">
      <alignment vertical="center" wrapText="1"/>
    </xf>
    <xf numFmtId="164" fontId="10" fillId="2" borderId="15" xfId="0" applyNumberFormat="1" applyFont="1" applyFill="1" applyBorder="1" applyAlignment="1" applyProtection="1">
      <alignment vertical="center" wrapText="1"/>
    </xf>
    <xf numFmtId="0" fontId="9" fillId="2" borderId="2" xfId="0" applyFont="1" applyFill="1" applyBorder="1" applyAlignment="1" applyProtection="1">
      <alignment vertical="center" wrapText="1"/>
    </xf>
    <xf numFmtId="0" fontId="9" fillId="2" borderId="16" xfId="0" applyFont="1" applyFill="1" applyBorder="1" applyAlignment="1" applyProtection="1">
      <alignment vertical="center" wrapText="1"/>
    </xf>
    <xf numFmtId="164" fontId="11" fillId="2" borderId="11" xfId="0" applyNumberFormat="1" applyFont="1" applyFill="1" applyBorder="1" applyAlignment="1" applyProtection="1">
      <alignment vertical="center" wrapText="1"/>
    </xf>
    <xf numFmtId="0" fontId="9" fillId="2" borderId="17" xfId="0" applyFont="1" applyFill="1" applyBorder="1" applyAlignment="1" applyProtection="1">
      <alignment vertical="center" wrapText="1"/>
    </xf>
    <xf numFmtId="164" fontId="11" fillId="5" borderId="12" xfId="0" applyNumberFormat="1" applyFont="1" applyFill="1" applyBorder="1" applyAlignment="1" applyProtection="1">
      <alignment vertical="center" wrapText="1"/>
    </xf>
    <xf numFmtId="0" fontId="0" fillId="2" borderId="0" xfId="0" applyFill="1" applyBorder="1" applyAlignment="1" applyProtection="1">
      <alignment horizontal="center" wrapText="1"/>
    </xf>
    <xf numFmtId="0" fontId="0" fillId="0" borderId="0" xfId="0" applyFill="1" applyProtection="1"/>
    <xf numFmtId="4" fontId="8" fillId="0" borderId="0" xfId="0" applyNumberFormat="1" applyFont="1" applyFill="1" applyAlignment="1">
      <alignment vertical="top"/>
    </xf>
    <xf numFmtId="49" fontId="8" fillId="0" borderId="0" xfId="0" applyNumberFormat="1" applyFont="1" applyFill="1" applyAlignment="1">
      <alignment vertical="top" wrapText="1"/>
    </xf>
    <xf numFmtId="164" fontId="10" fillId="3" borderId="14" xfId="0" applyNumberFormat="1" applyFont="1" applyFill="1" applyBorder="1" applyAlignment="1" applyProtection="1">
      <alignment vertical="center" wrapText="1"/>
      <protection locked="0"/>
    </xf>
    <xf numFmtId="4" fontId="9" fillId="4" borderId="14" xfId="0" applyNumberFormat="1"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protection locked="0"/>
    </xf>
    <xf numFmtId="0" fontId="6" fillId="2" borderId="0" xfId="0" applyFont="1" applyFill="1" applyBorder="1" applyAlignment="1" applyProtection="1"/>
    <xf numFmtId="0" fontId="6" fillId="2" borderId="0" xfId="0" applyFont="1" applyFill="1" applyBorder="1" applyAlignment="1" applyProtection="1">
      <alignment horizontal="right" wrapText="1"/>
    </xf>
    <xf numFmtId="0" fontId="10" fillId="2" borderId="10" xfId="0" quotePrefix="1" applyFont="1" applyFill="1" applyBorder="1" applyAlignment="1" applyProtection="1">
      <alignment horizontal="center" vertical="center" wrapText="1"/>
    </xf>
    <xf numFmtId="0" fontId="15" fillId="2" borderId="21" xfId="0" applyFont="1" applyFill="1" applyBorder="1" applyAlignment="1" applyProtection="1">
      <alignment horizontal="left" wrapText="1"/>
    </xf>
    <xf numFmtId="0" fontId="16" fillId="2" borderId="0" xfId="0" applyFont="1" applyFill="1" applyBorder="1" applyAlignment="1" applyProtection="1">
      <alignment horizontal="left" vertical="top" wrapText="1"/>
    </xf>
    <xf numFmtId="0" fontId="13" fillId="2" borderId="20" xfId="0" applyFont="1" applyFill="1" applyBorder="1" applyAlignment="1" applyProtection="1">
      <alignment horizontal="center" vertical="center" wrapText="1"/>
    </xf>
    <xf numFmtId="0" fontId="6" fillId="2" borderId="20" xfId="0" applyFont="1" applyFill="1" applyBorder="1" applyAlignment="1" applyProtection="1">
      <alignment horizontal="center" vertical="center" wrapText="1"/>
    </xf>
    <xf numFmtId="0" fontId="15" fillId="2" borderId="0" xfId="0" applyFont="1" applyFill="1" applyBorder="1" applyAlignment="1" applyProtection="1">
      <alignment horizontal="left" wrapText="1"/>
    </xf>
    <xf numFmtId="0" fontId="6" fillId="2" borderId="0" xfId="0" applyFont="1" applyFill="1" applyBorder="1" applyAlignment="1" applyProtection="1">
      <alignment horizontal="right" wrapText="1"/>
    </xf>
    <xf numFmtId="0" fontId="1" fillId="2" borderId="0" xfId="0" applyFont="1" applyFill="1" applyBorder="1" applyAlignment="1" applyProtection="1">
      <alignment horizontal="right" vertical="center" wrapText="1"/>
    </xf>
    <xf numFmtId="164" fontId="12" fillId="6" borderId="18" xfId="0" applyNumberFormat="1" applyFont="1" applyFill="1" applyBorder="1" applyAlignment="1" applyProtection="1">
      <alignment horizontal="center" vertical="center" wrapText="1"/>
    </xf>
    <xf numFmtId="164" fontId="12" fillId="6" borderId="19" xfId="0" applyNumberFormat="1"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5" fillId="3" borderId="1" xfId="0" applyFont="1" applyFill="1" applyBorder="1" applyAlignment="1" applyProtection="1">
      <alignment horizontal="center" vertical="center" wrapText="1"/>
      <protection locked="0"/>
    </xf>
    <xf numFmtId="0" fontId="5" fillId="3" borderId="2" xfId="0" applyFont="1" applyFill="1" applyBorder="1" applyAlignment="1" applyProtection="1">
      <alignment horizontal="center" vertical="center" wrapText="1"/>
      <protection locked="0"/>
    </xf>
    <xf numFmtId="0" fontId="5" fillId="3" borderId="3" xfId="0" applyFont="1" applyFill="1" applyBorder="1" applyAlignment="1" applyProtection="1">
      <alignment horizontal="center" vertical="center" wrapText="1"/>
      <protection locked="0"/>
    </xf>
    <xf numFmtId="0" fontId="5" fillId="3" borderId="6" xfId="0" applyFont="1" applyFill="1" applyBorder="1" applyAlignment="1" applyProtection="1">
      <alignment horizontal="center" vertical="center" wrapText="1"/>
      <protection locked="0"/>
    </xf>
    <xf numFmtId="0" fontId="5" fillId="3" borderId="7" xfId="0" applyFont="1" applyFill="1" applyBorder="1" applyAlignment="1" applyProtection="1">
      <alignment horizontal="center" vertical="center" wrapText="1"/>
      <protection locked="0"/>
    </xf>
    <xf numFmtId="0" fontId="5" fillId="3" borderId="8"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wrapText="1"/>
    </xf>
    <xf numFmtId="0" fontId="2" fillId="2" borderId="2" xfId="0" applyFont="1" applyFill="1" applyBorder="1" applyAlignment="1" applyProtection="1">
      <alignment horizontal="center" wrapText="1"/>
    </xf>
    <xf numFmtId="0" fontId="2" fillId="2" borderId="3" xfId="0" applyFont="1" applyFill="1" applyBorder="1" applyAlignment="1" applyProtection="1">
      <alignment horizontal="center" wrapText="1"/>
    </xf>
    <xf numFmtId="0" fontId="3" fillId="2" borderId="4"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wrapText="1"/>
    </xf>
    <xf numFmtId="0" fontId="4" fillId="2" borderId="6" xfId="0" applyFont="1" applyFill="1" applyBorder="1" applyAlignment="1" applyProtection="1">
      <alignment horizontal="center" vertical="top" wrapText="1"/>
    </xf>
    <xf numFmtId="0" fontId="4" fillId="2" borderId="7" xfId="0" applyFont="1" applyFill="1" applyBorder="1" applyAlignment="1" applyProtection="1">
      <alignment horizontal="center" vertical="top" wrapText="1"/>
    </xf>
    <xf numFmtId="0" fontId="4" fillId="2" borderId="8" xfId="0" applyFont="1" applyFill="1" applyBorder="1" applyAlignment="1" applyProtection="1">
      <alignment horizontal="center" vertical="top" wrapText="1"/>
    </xf>
    <xf numFmtId="0" fontId="14" fillId="2" borderId="0" xfId="0" applyFont="1" applyFill="1" applyBorder="1" applyAlignment="1" applyProtection="1">
      <alignment horizontal="center" vertical="center" wrapText="1"/>
    </xf>
    <xf numFmtId="0" fontId="6" fillId="2" borderId="0" xfId="0" applyFont="1" applyFill="1" applyBorder="1" applyAlignment="1" applyProtection="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50"/>
  <sheetViews>
    <sheetView tabSelected="1" view="pageBreakPreview" topLeftCell="A34" zoomScale="80" zoomScaleNormal="100" zoomScaleSheetLayoutView="80" workbookViewId="0">
      <selection activeCell="F25" sqref="F25"/>
    </sheetView>
  </sheetViews>
  <sheetFormatPr baseColWidth="10" defaultColWidth="11.44140625" defaultRowHeight="14.4" x14ac:dyDescent="0.3"/>
  <cols>
    <col min="1" max="1" width="5.77734375" style="1" customWidth="1"/>
    <col min="2" max="2" width="77.44140625" style="1" bestFit="1" customWidth="1"/>
    <col min="3" max="6" width="14.5546875" style="1" customWidth="1"/>
    <col min="7" max="7" width="16.109375" style="1" customWidth="1"/>
    <col min="8" max="8" width="11.44140625" style="1"/>
    <col min="9" max="23" width="11.44140625" style="20"/>
    <col min="24" max="16384" width="11.44140625" style="1"/>
  </cols>
  <sheetData>
    <row r="1" spans="1:13" ht="15" customHeight="1" x14ac:dyDescent="0.3">
      <c r="A1" s="46" t="s">
        <v>0</v>
      </c>
      <c r="B1" s="47"/>
      <c r="C1" s="47"/>
      <c r="D1" s="47"/>
      <c r="E1" s="47"/>
      <c r="F1" s="47"/>
      <c r="G1" s="48"/>
    </row>
    <row r="2" spans="1:13" ht="18.75" customHeight="1" x14ac:dyDescent="0.3">
      <c r="A2" s="49" t="s">
        <v>47</v>
      </c>
      <c r="B2" s="50"/>
      <c r="C2" s="50"/>
      <c r="D2" s="50"/>
      <c r="E2" s="50"/>
      <c r="F2" s="50"/>
      <c r="G2" s="51"/>
    </row>
    <row r="3" spans="1:13" ht="15.75" customHeight="1" thickBot="1" x14ac:dyDescent="0.35">
      <c r="A3" s="52" t="s">
        <v>45</v>
      </c>
      <c r="B3" s="53"/>
      <c r="C3" s="53"/>
      <c r="D3" s="53"/>
      <c r="E3" s="53"/>
      <c r="F3" s="53"/>
      <c r="G3" s="54"/>
    </row>
    <row r="4" spans="1:13" x14ac:dyDescent="0.3">
      <c r="A4" s="2"/>
      <c r="B4" s="2"/>
      <c r="C4" s="2"/>
      <c r="D4" s="2"/>
      <c r="E4" s="2"/>
      <c r="F4" s="2"/>
      <c r="G4" s="2"/>
    </row>
    <row r="5" spans="1:13" ht="15.75" customHeight="1" x14ac:dyDescent="0.3">
      <c r="A5" s="55" t="s">
        <v>11</v>
      </c>
      <c r="B5" s="55"/>
      <c r="C5" s="55"/>
      <c r="D5" s="55"/>
      <c r="E5" s="55"/>
      <c r="F5" s="55"/>
      <c r="G5" s="55"/>
    </row>
    <row r="6" spans="1:13" x14ac:dyDescent="0.3">
      <c r="A6" s="56" t="s">
        <v>1</v>
      </c>
      <c r="B6" s="56"/>
      <c r="C6" s="56"/>
      <c r="D6" s="56"/>
      <c r="E6" s="56"/>
      <c r="F6" s="56"/>
      <c r="G6" s="56"/>
    </row>
    <row r="7" spans="1:13" ht="15" thickBot="1" x14ac:dyDescent="0.35">
      <c r="A7" s="2"/>
      <c r="B7" s="2"/>
      <c r="C7" s="2"/>
      <c r="D7" s="2"/>
      <c r="E7" s="2"/>
      <c r="F7" s="2"/>
      <c r="G7" s="2"/>
    </row>
    <row r="8" spans="1:13" ht="15" customHeight="1" x14ac:dyDescent="0.3">
      <c r="A8" s="39" t="s">
        <v>2</v>
      </c>
      <c r="B8" s="39"/>
      <c r="C8" s="40"/>
      <c r="D8" s="41"/>
      <c r="E8" s="41"/>
      <c r="F8" s="41"/>
      <c r="G8" s="42"/>
    </row>
    <row r="9" spans="1:13" ht="15.75" customHeight="1" thickBot="1" x14ac:dyDescent="0.35">
      <c r="A9" s="39"/>
      <c r="B9" s="39"/>
      <c r="C9" s="43"/>
      <c r="D9" s="44"/>
      <c r="E9" s="44"/>
      <c r="F9" s="44"/>
      <c r="G9" s="45"/>
    </row>
    <row r="10" spans="1:13" ht="15.75" customHeight="1" x14ac:dyDescent="0.3">
      <c r="A10" s="25"/>
      <c r="B10" s="25"/>
      <c r="C10" s="26"/>
      <c r="D10" s="26"/>
      <c r="E10" s="26"/>
      <c r="F10" s="26"/>
      <c r="G10" s="26"/>
    </row>
    <row r="11" spans="1:13" ht="15" thickBot="1" x14ac:dyDescent="0.35">
      <c r="A11" s="2"/>
      <c r="B11" s="2"/>
      <c r="C11" s="2"/>
      <c r="D11" s="2"/>
      <c r="E11" s="2"/>
      <c r="F11" s="2"/>
      <c r="G11" s="2"/>
    </row>
    <row r="12" spans="1:13" ht="29.4" thickBot="1" x14ac:dyDescent="0.35">
      <c r="A12" s="3" t="s">
        <v>3</v>
      </c>
      <c r="B12" s="3" t="s">
        <v>4</v>
      </c>
      <c r="C12" s="4" t="s">
        <v>5</v>
      </c>
      <c r="D12" s="4" t="s">
        <v>6</v>
      </c>
      <c r="E12" s="4" t="s">
        <v>7</v>
      </c>
      <c r="F12" s="4" t="s">
        <v>8</v>
      </c>
      <c r="G12" s="4" t="s">
        <v>9</v>
      </c>
      <c r="K12" s="21"/>
      <c r="M12" s="21"/>
    </row>
    <row r="13" spans="1:13" ht="14.55" customHeight="1" x14ac:dyDescent="0.3">
      <c r="A13" s="6"/>
      <c r="B13" s="7" t="s">
        <v>20</v>
      </c>
      <c r="C13" s="8"/>
      <c r="D13" s="8"/>
      <c r="E13" s="8"/>
      <c r="F13" s="8"/>
      <c r="G13" s="9"/>
      <c r="K13" s="21"/>
      <c r="M13" s="21"/>
    </row>
    <row r="14" spans="1:13" x14ac:dyDescent="0.3">
      <c r="A14" s="5"/>
      <c r="B14" s="10" t="s">
        <v>24</v>
      </c>
      <c r="C14" s="12">
        <v>1</v>
      </c>
      <c r="D14" s="12">
        <v>540.52</v>
      </c>
      <c r="E14" s="12">
        <f t="shared" ref="E14:F14" si="0">ROUND(C14*D14,2)</f>
        <v>540.52</v>
      </c>
      <c r="F14" s="23"/>
      <c r="G14" s="13">
        <f t="shared" ref="G14" si="1">IF(F14&gt;D14,F14/0,ROUND(C14*F14,2))</f>
        <v>0</v>
      </c>
      <c r="K14" s="21"/>
      <c r="M14" s="21"/>
    </row>
    <row r="15" spans="1:13" x14ac:dyDescent="0.3">
      <c r="A15" s="5"/>
      <c r="B15" s="10" t="s">
        <v>25</v>
      </c>
      <c r="C15" s="12">
        <v>1</v>
      </c>
      <c r="D15" s="12">
        <v>699.35</v>
      </c>
      <c r="E15" s="12">
        <f t="shared" ref="E15:F38" si="2">ROUND(C15*D15,2)</f>
        <v>699.35</v>
      </c>
      <c r="F15" s="23">
        <v>0</v>
      </c>
      <c r="G15" s="13">
        <f t="shared" ref="G15:G38" si="3">IF(F15&gt;D15,F15/0,ROUND(C15*F15,2))</f>
        <v>0</v>
      </c>
      <c r="K15" s="21"/>
      <c r="M15" s="21"/>
    </row>
    <row r="16" spans="1:13" x14ac:dyDescent="0.3">
      <c r="A16" s="6"/>
      <c r="B16" s="7" t="s">
        <v>12</v>
      </c>
      <c r="C16" s="8"/>
      <c r="D16" s="8"/>
      <c r="E16" s="8"/>
      <c r="F16" s="8"/>
      <c r="G16" s="9"/>
      <c r="K16" s="21"/>
      <c r="M16" s="21"/>
    </row>
    <row r="17" spans="1:13" x14ac:dyDescent="0.3">
      <c r="A17" s="5"/>
      <c r="B17" s="10" t="s">
        <v>21</v>
      </c>
      <c r="C17" s="12">
        <v>1</v>
      </c>
      <c r="D17" s="12">
        <v>299.73</v>
      </c>
      <c r="E17" s="12">
        <f t="shared" si="2"/>
        <v>299.73</v>
      </c>
      <c r="F17" s="23">
        <v>0</v>
      </c>
      <c r="G17" s="13">
        <f t="shared" si="3"/>
        <v>0</v>
      </c>
      <c r="K17" s="21"/>
      <c r="M17" s="21"/>
    </row>
    <row r="18" spans="1:13" x14ac:dyDescent="0.3">
      <c r="A18" s="5"/>
      <c r="B18" s="10" t="s">
        <v>26</v>
      </c>
      <c r="C18" s="12">
        <v>4</v>
      </c>
      <c r="D18" s="12">
        <v>471.36</v>
      </c>
      <c r="E18" s="12">
        <f t="shared" si="2"/>
        <v>1885.44</v>
      </c>
      <c r="F18" s="23">
        <v>0</v>
      </c>
      <c r="G18" s="13">
        <f t="shared" si="3"/>
        <v>0</v>
      </c>
      <c r="K18" s="21"/>
      <c r="M18" s="21"/>
    </row>
    <row r="19" spans="1:13" x14ac:dyDescent="0.3">
      <c r="A19" s="5"/>
      <c r="B19" s="10" t="s">
        <v>27</v>
      </c>
      <c r="C19" s="12">
        <v>1</v>
      </c>
      <c r="D19" s="12">
        <v>2110.86</v>
      </c>
      <c r="E19" s="12">
        <f t="shared" si="2"/>
        <v>2110.86</v>
      </c>
      <c r="F19" s="23">
        <v>0</v>
      </c>
      <c r="G19" s="13">
        <f t="shared" si="3"/>
        <v>0</v>
      </c>
      <c r="K19" s="21"/>
      <c r="M19" s="21"/>
    </row>
    <row r="20" spans="1:13" x14ac:dyDescent="0.3">
      <c r="A20" s="6"/>
      <c r="B20" s="7" t="s">
        <v>22</v>
      </c>
      <c r="C20" s="8"/>
      <c r="D20" s="8"/>
      <c r="E20" s="8"/>
      <c r="F20" s="8"/>
      <c r="G20" s="9"/>
      <c r="K20" s="21"/>
      <c r="M20" s="21"/>
    </row>
    <row r="21" spans="1:13" x14ac:dyDescent="0.3">
      <c r="A21" s="5"/>
      <c r="B21" s="10" t="s">
        <v>28</v>
      </c>
      <c r="C21" s="12">
        <v>16</v>
      </c>
      <c r="D21" s="12">
        <v>745.46</v>
      </c>
      <c r="E21" s="12">
        <f t="shared" si="2"/>
        <v>11927.36</v>
      </c>
      <c r="F21" s="23">
        <v>0</v>
      </c>
      <c r="G21" s="13">
        <f t="shared" si="3"/>
        <v>0</v>
      </c>
      <c r="K21" s="21"/>
      <c r="M21" s="21"/>
    </row>
    <row r="22" spans="1:13" x14ac:dyDescent="0.3">
      <c r="A22" s="5"/>
      <c r="B22" s="10" t="s">
        <v>29</v>
      </c>
      <c r="C22" s="12">
        <v>8</v>
      </c>
      <c r="D22" s="12">
        <v>376.59</v>
      </c>
      <c r="E22" s="12">
        <f t="shared" si="2"/>
        <v>3012.72</v>
      </c>
      <c r="F22" s="23">
        <v>0</v>
      </c>
      <c r="G22" s="13">
        <f t="shared" si="3"/>
        <v>0</v>
      </c>
      <c r="K22" s="21"/>
      <c r="M22" s="21"/>
    </row>
    <row r="23" spans="1:13" x14ac:dyDescent="0.3">
      <c r="A23" s="5"/>
      <c r="B23" s="10" t="s">
        <v>30</v>
      </c>
      <c r="C23" s="12">
        <v>1</v>
      </c>
      <c r="D23" s="12">
        <v>10349.379999999999</v>
      </c>
      <c r="E23" s="12">
        <f t="shared" si="2"/>
        <v>10349.379999999999</v>
      </c>
      <c r="F23" s="23">
        <v>0</v>
      </c>
      <c r="G23" s="13">
        <f t="shared" si="3"/>
        <v>0</v>
      </c>
      <c r="K23" s="21"/>
      <c r="M23" s="21"/>
    </row>
    <row r="24" spans="1:13" x14ac:dyDescent="0.3">
      <c r="A24" s="5"/>
      <c r="B24" s="7" t="s">
        <v>13</v>
      </c>
      <c r="C24" s="8"/>
      <c r="D24" s="8"/>
      <c r="E24" s="7"/>
      <c r="F24" s="7"/>
      <c r="G24" s="7"/>
      <c r="K24" s="21"/>
      <c r="M24" s="21"/>
    </row>
    <row r="25" spans="1:13" x14ac:dyDescent="0.3">
      <c r="A25" s="5"/>
      <c r="B25" s="10" t="s">
        <v>31</v>
      </c>
      <c r="C25" s="12">
        <v>1</v>
      </c>
      <c r="D25" s="12">
        <v>10000</v>
      </c>
      <c r="E25" s="12">
        <f t="shared" si="2"/>
        <v>10000</v>
      </c>
      <c r="F25" s="12">
        <v>10000</v>
      </c>
      <c r="G25" s="13">
        <f t="shared" si="3"/>
        <v>10000</v>
      </c>
      <c r="K25" s="21"/>
      <c r="M25" s="21"/>
    </row>
    <row r="26" spans="1:13" x14ac:dyDescent="0.3">
      <c r="A26" s="5"/>
      <c r="B26" s="10" t="s">
        <v>32</v>
      </c>
      <c r="C26" s="12">
        <v>1</v>
      </c>
      <c r="D26" s="12">
        <v>17896</v>
      </c>
      <c r="E26" s="12">
        <f t="shared" si="2"/>
        <v>17896</v>
      </c>
      <c r="F26" s="23">
        <v>0</v>
      </c>
      <c r="G26" s="13">
        <f t="shared" si="3"/>
        <v>0</v>
      </c>
      <c r="K26" s="21"/>
      <c r="M26" s="21"/>
    </row>
    <row r="27" spans="1:13" x14ac:dyDescent="0.3">
      <c r="A27" s="5"/>
      <c r="B27" s="10" t="s">
        <v>33</v>
      </c>
      <c r="C27" s="12">
        <v>1</v>
      </c>
      <c r="D27" s="12">
        <v>202</v>
      </c>
      <c r="E27" s="12">
        <f t="shared" si="2"/>
        <v>202</v>
      </c>
      <c r="F27" s="23">
        <v>0</v>
      </c>
      <c r="G27" s="13">
        <f t="shared" si="3"/>
        <v>0</v>
      </c>
      <c r="K27" s="21"/>
      <c r="M27" s="21"/>
    </row>
    <row r="28" spans="1:13" x14ac:dyDescent="0.3">
      <c r="A28" s="5"/>
      <c r="B28" s="10" t="s">
        <v>34</v>
      </c>
      <c r="C28" s="12">
        <v>1</v>
      </c>
      <c r="D28" s="12">
        <v>788.4</v>
      </c>
      <c r="E28" s="12">
        <f t="shared" si="2"/>
        <v>788.4</v>
      </c>
      <c r="F28" s="23">
        <v>0</v>
      </c>
      <c r="G28" s="13">
        <f t="shared" si="3"/>
        <v>0</v>
      </c>
      <c r="K28" s="21"/>
      <c r="M28" s="21"/>
    </row>
    <row r="29" spans="1:13" x14ac:dyDescent="0.3">
      <c r="A29" s="5"/>
      <c r="B29" s="10" t="s">
        <v>35</v>
      </c>
      <c r="C29" s="12">
        <v>1</v>
      </c>
      <c r="D29" s="12">
        <v>822.6</v>
      </c>
      <c r="E29" s="12">
        <f t="shared" si="2"/>
        <v>822.6</v>
      </c>
      <c r="F29" s="23">
        <v>0</v>
      </c>
      <c r="G29" s="13">
        <f t="shared" si="3"/>
        <v>0</v>
      </c>
      <c r="K29" s="21"/>
      <c r="M29" s="21"/>
    </row>
    <row r="30" spans="1:13" x14ac:dyDescent="0.3">
      <c r="A30" s="5"/>
      <c r="B30" s="10" t="s">
        <v>36</v>
      </c>
      <c r="C30" s="12">
        <v>1</v>
      </c>
      <c r="D30" s="12">
        <v>89.93</v>
      </c>
      <c r="E30" s="12">
        <f t="shared" si="2"/>
        <v>89.93</v>
      </c>
      <c r="F30" s="23">
        <v>0</v>
      </c>
      <c r="G30" s="13">
        <f t="shared" si="3"/>
        <v>0</v>
      </c>
      <c r="K30" s="21"/>
      <c r="M30" s="21"/>
    </row>
    <row r="31" spans="1:13" x14ac:dyDescent="0.3">
      <c r="A31" s="5"/>
      <c r="B31" s="10" t="s">
        <v>37</v>
      </c>
      <c r="C31" s="12">
        <v>1</v>
      </c>
      <c r="D31" s="12">
        <v>21</v>
      </c>
      <c r="E31" s="12">
        <f t="shared" si="2"/>
        <v>21</v>
      </c>
      <c r="F31" s="23">
        <v>0</v>
      </c>
      <c r="G31" s="13">
        <f t="shared" si="3"/>
        <v>0</v>
      </c>
      <c r="K31" s="21"/>
      <c r="M31" s="21"/>
    </row>
    <row r="32" spans="1:13" x14ac:dyDescent="0.3">
      <c r="A32" s="5"/>
      <c r="B32" s="10" t="s">
        <v>38</v>
      </c>
      <c r="C32" s="12">
        <v>1</v>
      </c>
      <c r="D32" s="12">
        <v>567</v>
      </c>
      <c r="E32" s="12">
        <f t="shared" si="2"/>
        <v>567</v>
      </c>
      <c r="F32" s="23">
        <v>0</v>
      </c>
      <c r="G32" s="13">
        <f t="shared" si="3"/>
        <v>0</v>
      </c>
      <c r="K32" s="21"/>
      <c r="M32" s="21"/>
    </row>
    <row r="33" spans="1:13" x14ac:dyDescent="0.3">
      <c r="A33" s="5"/>
      <c r="B33" s="10" t="s">
        <v>39</v>
      </c>
      <c r="C33" s="12">
        <v>1</v>
      </c>
      <c r="D33" s="12">
        <v>468.97</v>
      </c>
      <c r="E33" s="12">
        <f t="shared" si="2"/>
        <v>468.97</v>
      </c>
      <c r="F33" s="23">
        <v>0</v>
      </c>
      <c r="G33" s="13">
        <f t="shared" si="3"/>
        <v>0</v>
      </c>
      <c r="K33" s="21"/>
      <c r="M33" s="21"/>
    </row>
    <row r="34" spans="1:13" x14ac:dyDescent="0.3">
      <c r="A34" s="5"/>
      <c r="B34" s="7" t="s">
        <v>40</v>
      </c>
      <c r="C34" s="8"/>
      <c r="D34" s="8"/>
      <c r="E34" s="7"/>
      <c r="F34" s="7"/>
      <c r="G34" s="7"/>
      <c r="K34" s="21"/>
      <c r="M34" s="21"/>
    </row>
    <row r="35" spans="1:13" x14ac:dyDescent="0.3">
      <c r="A35" s="5"/>
      <c r="B35" s="10" t="s">
        <v>41</v>
      </c>
      <c r="C35" s="12">
        <v>4</v>
      </c>
      <c r="D35" s="12">
        <v>2064.7600000000002</v>
      </c>
      <c r="E35" s="12">
        <f t="shared" si="2"/>
        <v>8259.0400000000009</v>
      </c>
      <c r="F35" s="23">
        <v>0</v>
      </c>
      <c r="G35" s="13">
        <f t="shared" si="3"/>
        <v>0</v>
      </c>
      <c r="K35" s="21"/>
      <c r="M35" s="21"/>
    </row>
    <row r="36" spans="1:13" x14ac:dyDescent="0.3">
      <c r="A36" s="5"/>
      <c r="B36" s="10" t="s">
        <v>42</v>
      </c>
      <c r="C36" s="12">
        <v>4</v>
      </c>
      <c r="D36" s="12">
        <v>2019.92</v>
      </c>
      <c r="E36" s="12">
        <f t="shared" si="2"/>
        <v>8079.68</v>
      </c>
      <c r="F36" s="23">
        <v>0</v>
      </c>
      <c r="G36" s="13">
        <f t="shared" si="3"/>
        <v>0</v>
      </c>
      <c r="K36" s="21"/>
      <c r="M36" s="21"/>
    </row>
    <row r="37" spans="1:13" x14ac:dyDescent="0.3">
      <c r="A37" s="5"/>
      <c r="B37" s="10" t="s">
        <v>43</v>
      </c>
      <c r="C37" s="12">
        <v>4</v>
      </c>
      <c r="D37" s="12">
        <v>1629.26</v>
      </c>
      <c r="E37" s="12">
        <f t="shared" si="2"/>
        <v>6517.04</v>
      </c>
      <c r="F37" s="23">
        <v>0</v>
      </c>
      <c r="G37" s="13">
        <f t="shared" si="3"/>
        <v>0</v>
      </c>
      <c r="K37" s="21"/>
      <c r="M37" s="21"/>
    </row>
    <row r="38" spans="1:13" ht="15" thickBot="1" x14ac:dyDescent="0.35">
      <c r="A38" s="6"/>
      <c r="B38" s="10" t="s">
        <v>44</v>
      </c>
      <c r="C38" s="12">
        <v>4</v>
      </c>
      <c r="D38" s="12">
        <v>1629.26</v>
      </c>
      <c r="E38" s="12">
        <f t="shared" si="2"/>
        <v>6517.04</v>
      </c>
      <c r="F38" s="23">
        <v>0</v>
      </c>
      <c r="G38" s="13">
        <f t="shared" si="3"/>
        <v>0</v>
      </c>
      <c r="K38" s="21"/>
      <c r="M38" s="21"/>
    </row>
    <row r="39" spans="1:13" ht="19.5" customHeight="1" x14ac:dyDescent="0.3">
      <c r="A39" s="14"/>
      <c r="B39" s="14"/>
      <c r="C39" s="14"/>
      <c r="D39" s="15"/>
      <c r="E39" s="16">
        <f>SUM(E14:E38)</f>
        <v>91054.06</v>
      </c>
      <c r="F39" s="17"/>
      <c r="G39" s="18">
        <f>IF(SUM(G14:G38)=10000,0,SUM(G14:G38))</f>
        <v>0</v>
      </c>
      <c r="K39" s="22"/>
    </row>
    <row r="40" spans="1:13" ht="15" thickBot="1" x14ac:dyDescent="0.35">
      <c r="A40" s="19"/>
      <c r="B40" s="19"/>
      <c r="C40" s="19"/>
      <c r="D40" s="19"/>
      <c r="E40" s="19"/>
      <c r="F40" s="19"/>
      <c r="G40" s="19"/>
    </row>
    <row r="41" spans="1:13" ht="16.2" thickBot="1" x14ac:dyDescent="0.35">
      <c r="A41" s="36" t="s">
        <v>10</v>
      </c>
      <c r="B41" s="36"/>
      <c r="C41" s="36"/>
      <c r="D41" s="36"/>
      <c r="E41" s="36"/>
      <c r="F41" s="37">
        <f>IF(G39&lt;=91054.06,G39,"ERROR: Límite superado")</f>
        <v>0</v>
      </c>
      <c r="G41" s="38"/>
    </row>
    <row r="42" spans="1:13" ht="31.95" customHeight="1" x14ac:dyDescent="0.3">
      <c r="A42" s="35" t="s">
        <v>46</v>
      </c>
      <c r="B42" s="35"/>
      <c r="C42" s="35"/>
      <c r="D42" s="35"/>
      <c r="E42" s="35"/>
      <c r="F42" s="35"/>
      <c r="G42" s="27"/>
    </row>
    <row r="43" spans="1:13" ht="70.5" customHeight="1" x14ac:dyDescent="0.3">
      <c r="A43" s="28"/>
      <c r="B43" s="28"/>
      <c r="C43" s="28"/>
      <c r="D43" s="28"/>
      <c r="E43" s="28"/>
      <c r="F43" s="28"/>
      <c r="G43" s="27"/>
    </row>
    <row r="44" spans="1:13" ht="21" customHeight="1" x14ac:dyDescent="0.3">
      <c r="A44" s="28"/>
      <c r="B44" s="31" t="s">
        <v>16</v>
      </c>
      <c r="C44" s="28"/>
      <c r="D44" s="28"/>
      <c r="E44" s="28"/>
      <c r="F44" s="28"/>
      <c r="G44" s="27"/>
    </row>
    <row r="45" spans="1:13" ht="31.95" customHeight="1" x14ac:dyDescent="0.3">
      <c r="A45" s="28"/>
      <c r="B45" s="34" t="s">
        <v>17</v>
      </c>
      <c r="C45" s="34"/>
      <c r="D45" s="28"/>
      <c r="E45" s="28"/>
      <c r="F45" s="28"/>
      <c r="G45" s="27"/>
    </row>
    <row r="46" spans="1:13" ht="10.050000000000001" customHeight="1" x14ac:dyDescent="0.3">
      <c r="A46" s="28"/>
      <c r="B46" s="30"/>
      <c r="C46" s="30"/>
      <c r="D46" s="28"/>
      <c r="E46" s="28"/>
      <c r="F46" s="28"/>
      <c r="G46" s="27"/>
    </row>
    <row r="47" spans="1:13" x14ac:dyDescent="0.3">
      <c r="A47" s="6"/>
      <c r="B47" s="7" t="s">
        <v>19</v>
      </c>
      <c r="C47" s="8"/>
      <c r="D47" s="24"/>
      <c r="E47" s="8"/>
      <c r="F47" s="8"/>
      <c r="G47" s="9"/>
      <c r="K47" s="21"/>
      <c r="M47" s="21"/>
    </row>
    <row r="48" spans="1:13" x14ac:dyDescent="0.3">
      <c r="A48" s="29" t="s">
        <v>15</v>
      </c>
      <c r="B48" s="10" t="s">
        <v>14</v>
      </c>
      <c r="C48" s="11">
        <v>1</v>
      </c>
      <c r="D48" s="12">
        <v>30</v>
      </c>
      <c r="E48" s="12">
        <f t="shared" ref="E48:E49" si="4">ROUND(C48*D48,2)</f>
        <v>30</v>
      </c>
      <c r="F48" s="23">
        <v>0</v>
      </c>
      <c r="G48" s="13">
        <f t="shared" ref="G48:G49" si="5">IF(F48&gt;D48,F48/0,ROUND(C48*F48,2))</f>
        <v>0</v>
      </c>
      <c r="K48" s="21"/>
      <c r="M48" s="21"/>
    </row>
    <row r="49" spans="1:13" x14ac:dyDescent="0.3">
      <c r="A49" s="29" t="s">
        <v>15</v>
      </c>
      <c r="B49" s="10" t="s">
        <v>23</v>
      </c>
      <c r="C49" s="11">
        <v>1</v>
      </c>
      <c r="D49" s="12">
        <v>22</v>
      </c>
      <c r="E49" s="12">
        <f t="shared" si="4"/>
        <v>22</v>
      </c>
      <c r="F49" s="23">
        <v>0</v>
      </c>
      <c r="G49" s="13">
        <f t="shared" si="5"/>
        <v>0</v>
      </c>
      <c r="K49" s="21"/>
      <c r="M49" s="21"/>
    </row>
    <row r="50" spans="1:13" ht="31.95" customHeight="1" x14ac:dyDescent="0.3">
      <c r="A50" s="28"/>
      <c r="B50" s="32" t="s">
        <v>18</v>
      </c>
      <c r="C50" s="33"/>
      <c r="D50" s="28"/>
      <c r="E50" s="28"/>
      <c r="F50" s="28"/>
      <c r="G50" s="27"/>
    </row>
  </sheetData>
  <sheetProtection password="A151" sheet="1" objects="1" scenarios="1"/>
  <mergeCells count="12">
    <mergeCell ref="A8:B9"/>
    <mergeCell ref="C8:G9"/>
    <mergeCell ref="A1:G1"/>
    <mergeCell ref="A2:G2"/>
    <mergeCell ref="A3:G3"/>
    <mergeCell ref="A5:G5"/>
    <mergeCell ref="A6:G6"/>
    <mergeCell ref="B50:C50"/>
    <mergeCell ref="B45:C45"/>
    <mergeCell ref="A42:F42"/>
    <mergeCell ref="A41:E41"/>
    <mergeCell ref="F41:G41"/>
  </mergeCells>
  <pageMargins left="0.70866141732283472" right="0.70866141732283472" top="1.1417322834645669" bottom="0.94488188976377963" header="0.31496062992125984" footer="0.31496062992125984"/>
  <pageSetup paperSize="9" scale="55" orientation="portrait" r:id="rId1"/>
  <headerFooter>
    <oddHeader>&amp;L&amp;G</oddHeader>
    <oddFooter>&amp;R&amp;G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PROPOSICIÓN ECONÓMICA</vt:lpstr>
      <vt:lpstr>'PROPOSICIÓN ECONÓMICA'!Área_de_impresión</vt:lpstr>
    </vt:vector>
  </TitlesOfParts>
  <Company>APB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Mª Araceli Gutierrez Bernal</cp:lastModifiedBy>
  <cp:lastPrinted>2024-09-20T10:41:04Z</cp:lastPrinted>
  <dcterms:created xsi:type="dcterms:W3CDTF">2019-12-12T10:58:27Z</dcterms:created>
  <dcterms:modified xsi:type="dcterms:W3CDTF">2025-10-29T13:11:06Z</dcterms:modified>
</cp:coreProperties>
</file>