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G:\Palma\SSMM-SSGG\Expedientes\2026\GST26-0022 Máquinas vending\1 Pliegos\"/>
    </mc:Choice>
  </mc:AlternateContent>
  <xr:revisionPtr revIDLastSave="0" documentId="13_ncr:1_{59FC407C-A8EC-4D17-B087-A6852CFD41EC}" xr6:coauthVersionLast="47" xr6:coauthVersionMax="47" xr10:uidLastSave="{00000000-0000-0000-0000-000000000000}"/>
  <bookViews>
    <workbookView xWindow="38280" yWindow="-120" windowWidth="29040" windowHeight="15720" xr2:uid="{00000000-000D-0000-FFFF-FFFF00000000}"/>
  </bookViews>
  <sheets>
    <sheet name="PROPOSICIÓN ECONÓMICA" sheetId="1" r:id="rId1"/>
  </sheets>
  <definedNames>
    <definedName name="_xlnm.Print_Area" localSheetId="0">'PROPOSICIÓN ECONÓMICA'!$A$1:$G$29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3" i="1" l="1"/>
  <c r="G13" i="1" s="1"/>
  <c r="F14" i="1"/>
  <c r="F15" i="1"/>
  <c r="F16" i="1"/>
  <c r="F17" i="1"/>
  <c r="G17" i="1" s="1"/>
  <c r="F18" i="1"/>
  <c r="G18" i="1" s="1"/>
  <c r="F19" i="1"/>
  <c r="G19" i="1" s="1"/>
  <c r="F20" i="1"/>
  <c r="G20" i="1" s="1"/>
  <c r="E19" i="1"/>
  <c r="E18" i="1"/>
  <c r="E17" i="1"/>
  <c r="E20" i="1" l="1"/>
  <c r="G16" i="1"/>
  <c r="E16" i="1"/>
  <c r="G15" i="1"/>
  <c r="E15" i="1"/>
  <c r="G14" i="1"/>
  <c r="E14" i="1"/>
  <c r="E13" i="1"/>
  <c r="G21" i="1" l="1"/>
  <c r="F23" i="1" s="1"/>
  <c r="E21" i="1"/>
</calcChain>
</file>

<file path=xl/sharedStrings.xml><?xml version="1.0" encoding="utf-8"?>
<sst xmlns="http://schemas.openxmlformats.org/spreadsheetml/2006/main" count="35" uniqueCount="35">
  <si>
    <t>Plantilla de autocálculo para la presentación de ofertas en la negociación del expediente de</t>
  </si>
  <si>
    <t>Rellene únicamente las celdas en blanco.</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</si>
  <si>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</si>
  <si>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</si>
  <si>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</si>
  <si>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</si>
  <si>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</si>
  <si>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</si>
  <si>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</si>
  <si>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</si>
  <si>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</si>
  <si>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Dispensador Sede APB Planta Baja</t>
  </si>
  <si>
    <t>Dispensador Sede APB Planta Primera</t>
  </si>
  <si>
    <t>Dispensador Sede APB Planta Segunda</t>
  </si>
  <si>
    <t>Dispensador Control Muelles de Poniente</t>
  </si>
  <si>
    <t>Dispensador Control Dique del Oeste</t>
  </si>
  <si>
    <t>Dispensador Control Muelles Comerciales</t>
  </si>
  <si>
    <t>1.1</t>
  </si>
  <si>
    <t>1.2</t>
  </si>
  <si>
    <t>1.3</t>
  </si>
  <si>
    <t>1.4</t>
  </si>
  <si>
    <t>1.5</t>
  </si>
  <si>
    <t>1.6</t>
  </si>
  <si>
    <r>
      <rPr>
        <b/>
        <i/>
        <sz val="12"/>
        <color rgb="FFFF0000"/>
        <rFont val="Calibri"/>
        <family val="2"/>
        <scheme val="minor"/>
      </rPr>
      <t xml:space="preserve">ATENCIÓN: </t>
    </r>
    <r>
      <rPr>
        <i/>
        <sz val="12"/>
        <color rgb="FFFF0000"/>
        <rFont val="Calibri"/>
        <family val="2"/>
        <scheme val="minor"/>
      </rPr>
      <t xml:space="preserve">La cifra que debe introducir en la plataforma de contratación es esta  </t>
    </r>
    <r>
      <rPr>
        <b/>
        <i/>
        <sz val="12"/>
        <color rgb="FFFF0000"/>
        <rFont val="Calibri"/>
        <family val="2"/>
        <scheme val="minor"/>
      </rPr>
      <t xml:space="preserve"> ↗
</t>
    </r>
  </si>
  <si>
    <t>PRECIO UNITARIO DE DISPENSACIÓN DE BEBIDA CALIENTE</t>
  </si>
  <si>
    <t>SERVICIO DE DISPENSACIÓN DE BEBIDAS Y ALIMENTOS SÓLIDOS A TRAVÉS DE MÁQUINAS AUTOMÁTICAS EXPENDEDORAS EN LAS OFICINAS DEL PUERTO DE PALMA Y ALCÚDIA</t>
  </si>
  <si>
    <t>Expediente GST26-0022</t>
  </si>
  <si>
    <t>1.7</t>
  </si>
  <si>
    <t>1.8</t>
  </si>
  <si>
    <t>Dispensador Oficinas Alcúdia</t>
  </si>
  <si>
    <t>Dispensador Control Alcúdia</t>
  </si>
  <si>
    <t>DISPENSADORES DE BEBIDAS CALIENTES EN EL PUERTO DE PALMA Y ALCÚDIA</t>
  </si>
  <si>
    <r>
      <t xml:space="preserve">El licitador introducirá el precio unitario que oferta para un servicio de dispensación de bebida caliente en la celda en blanco inferior, la plantilla calculará de forma automática el total de la proposicón económica en base a este precio unitario.
</t>
    </r>
    <r>
      <rPr>
        <b/>
        <i/>
        <sz val="11"/>
        <color rgb="FFFF0000"/>
        <rFont val="Calibri"/>
        <family val="2"/>
        <scheme val="minor"/>
      </rPr>
      <t>ATENCIÓN: El precio unitario ofertado por el licitador no puede ser superior a 0,25 €, que es el máximo establecido en el PPTP.</t>
    </r>
  </si>
  <si>
    <t>Precio unitario de la dispensación ofertado por el licitador</t>
  </si>
  <si>
    <t xml:space="preserve">EMPRESA LICITADORA: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</si>
</sst>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0"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i/>
      <sz val="12"/>
      <color rgb="FFFF0000"/>
      <name val="Calibri"/>
      <family val="2"/>
      <scheme val="minor"/>
    </font>
    <font>
      <b/>
      <i/>
      <sz val="12"/>
      <color rgb="FFFF0000"/>
      <name val="Calibri"/>
      <family val="2"/>
      <scheme val="minor"/>
    </font>
    <font>
      <i/>
      <sz val="12"/>
      <color theme="1"/>
      <name val="Arial Narrow"/>
      <family val="2"/>
    </font>
    <font>
      <sz val="8"/>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0" fillId="0" borderId="0" xfId="0" applyProtection="1"/>
    <xf numFmtId="0" fontId="0" fillId="2" borderId="0" xfId="0" applyFill="1" applyBorder="1" applyProtection="1"/>
    <xf numFmtId="0" fontId="6" fillId="2" borderId="9" xfId="0" applyFont="1" applyFill="1" applyBorder="1" applyAlignment="1" applyProtection="1">
      <alignment vertical="center" wrapText="1"/>
    </xf>
    <xf numFmtId="0" fontId="6" fillId="2" borderId="9" xfId="0" applyFont="1" applyFill="1" applyBorder="1" applyAlignment="1" applyProtection="1">
      <alignment horizontal="center" vertical="center" wrapText="1"/>
    </xf>
    <xf numFmtId="0" fontId="9" fillId="2" borderId="10" xfId="0" applyFont="1" applyFill="1" applyBorder="1" applyAlignment="1" applyProtection="1">
      <alignment horizontal="center" vertical="center" wrapText="1"/>
    </xf>
    <xf numFmtId="0" fontId="8" fillId="4" borderId="13" xfId="0" applyFont="1" applyFill="1" applyBorder="1" applyAlignment="1" applyProtection="1">
      <alignment vertical="center" wrapText="1"/>
    </xf>
    <xf numFmtId="0" fontId="6" fillId="4" borderId="14" xfId="0" applyFont="1" applyFill="1" applyBorder="1" applyAlignment="1" applyProtection="1">
      <alignment vertical="center" wrapText="1"/>
    </xf>
    <xf numFmtId="0" fontId="8" fillId="4" borderId="14" xfId="0" applyFont="1" applyFill="1" applyBorder="1" applyAlignment="1" applyProtection="1">
      <alignment horizontal="center" vertical="center" wrapText="1"/>
    </xf>
    <xf numFmtId="0" fontId="8" fillId="4" borderId="15" xfId="0" applyFont="1" applyFill="1" applyBorder="1" applyAlignment="1" applyProtection="1">
      <alignment horizontal="center" vertical="center" wrapText="1"/>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xf numFmtId="0" fontId="8" fillId="2" borderId="2" xfId="0" applyFont="1" applyFill="1" applyBorder="1" applyAlignment="1" applyProtection="1">
      <alignment vertical="center" wrapText="1"/>
    </xf>
    <xf numFmtId="0" fontId="8" fillId="2" borderId="16" xfId="0" applyFont="1" applyFill="1" applyBorder="1" applyAlignment="1" applyProtection="1">
      <alignment vertical="center" wrapText="1"/>
    </xf>
    <xf numFmtId="164" fontId="10" fillId="2" borderId="11" xfId="0" applyNumberFormat="1" applyFont="1" applyFill="1" applyBorder="1" applyAlignment="1" applyProtection="1">
      <alignment vertical="center" wrapText="1"/>
    </xf>
    <xf numFmtId="0" fontId="8" fillId="2" borderId="17" xfId="0" applyFont="1" applyFill="1" applyBorder="1" applyAlignment="1" applyProtection="1">
      <alignment vertical="center" wrapText="1"/>
    </xf>
    <xf numFmtId="164" fontId="10"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7" fillId="0" borderId="0" xfId="0" applyNumberFormat="1" applyFont="1" applyFill="1" applyAlignment="1">
      <alignment vertical="top"/>
    </xf>
    <xf numFmtId="49" fontId="7" fillId="0" borderId="0" xfId="0" applyNumberFormat="1" applyFont="1" applyFill="1" applyAlignment="1">
      <alignment vertical="top" wrapText="1"/>
    </xf>
    <xf numFmtId="4" fontId="8" fillId="4" borderId="14"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protection locked="0"/>
    </xf>
    <xf numFmtId="0" fontId="5" fillId="2" borderId="0" xfId="0" applyFont="1" applyFill="1" applyBorder="1" applyAlignment="1" applyProtection="1"/>
    <xf numFmtId="0" fontId="5" fillId="2" borderId="0" xfId="0" applyFont="1" applyFill="1" applyBorder="1" applyAlignment="1" applyProtection="1">
      <alignment horizontal="right" wrapText="1"/>
    </xf>
    <xf numFmtId="0" fontId="14" fillId="2" borderId="21" xfId="0" applyFont="1" applyFill="1" applyBorder="1" applyAlignment="1" applyProtection="1">
      <alignment horizontal="left" wrapText="1"/>
    </xf>
    <xf numFmtId="0" fontId="15" fillId="2" borderId="0" xfId="0" applyFont="1" applyFill="1" applyBorder="1" applyAlignment="1" applyProtection="1">
      <alignment horizontal="left" vertical="top" wrapText="1"/>
    </xf>
    <xf numFmtId="0" fontId="14" fillId="2" borderId="0" xfId="0" applyFont="1" applyFill="1" applyBorder="1" applyAlignment="1" applyProtection="1">
      <alignment horizontal="left" wrapText="1"/>
    </xf>
    <xf numFmtId="0" fontId="9" fillId="2" borderId="0" xfId="0" quotePrefix="1" applyFont="1" applyFill="1" applyBorder="1" applyAlignment="1" applyProtection="1">
      <alignment horizontal="center" vertical="center" wrapText="1"/>
    </xf>
    <xf numFmtId="164" fontId="9" fillId="2" borderId="0" xfId="0" applyNumberFormat="1" applyFont="1" applyFill="1" applyBorder="1" applyAlignment="1" applyProtection="1">
      <alignment vertical="center" wrapText="1"/>
    </xf>
    <xf numFmtId="164" fontId="18" fillId="3" borderId="14" xfId="0" applyNumberFormat="1" applyFont="1" applyFill="1" applyBorder="1" applyAlignment="1" applyProtection="1">
      <alignment horizontal="center" vertical="center" wrapText="1"/>
      <protection locked="0"/>
    </xf>
    <xf numFmtId="0" fontId="14" fillId="2" borderId="0" xfId="0" applyFont="1" applyFill="1" applyBorder="1" applyAlignment="1" applyProtection="1">
      <alignment wrapText="1"/>
    </xf>
    <xf numFmtId="0" fontId="4" fillId="2" borderId="0" xfId="0" applyFont="1" applyFill="1" applyBorder="1" applyAlignment="1" applyProtection="1">
      <alignment horizontal="right" vertical="center" wrapText="1"/>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4" fillId="2" borderId="4"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2" borderId="8" xfId="0" applyFont="1" applyFill="1" applyBorder="1" applyAlignment="1" applyProtection="1">
      <alignment horizontal="center" vertical="center" wrapText="1"/>
    </xf>
    <xf numFmtId="0" fontId="13" fillId="2" borderId="0" xfId="0" applyFont="1" applyFill="1" applyBorder="1" applyAlignment="1" applyProtection="1">
      <alignment horizontal="center" vertical="center" wrapText="1"/>
    </xf>
    <xf numFmtId="0" fontId="16"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wrapText="1"/>
    </xf>
    <xf numFmtId="0" fontId="5" fillId="2" borderId="20" xfId="0" applyFont="1" applyFill="1" applyBorder="1" applyAlignment="1" applyProtection="1">
      <alignment horizontal="center" vertical="center" wrapText="1"/>
    </xf>
    <xf numFmtId="0" fontId="16" fillId="2" borderId="0" xfId="0" applyFont="1" applyFill="1" applyBorder="1" applyAlignment="1" applyProtection="1">
      <alignment horizontal="right" vertical="center" wrapText="1"/>
    </xf>
    <xf numFmtId="0" fontId="1" fillId="2" borderId="0" xfId="0" applyFont="1" applyFill="1" applyBorder="1" applyAlignment="1" applyProtection="1">
      <alignment horizontal="right" vertical="center" wrapText="1"/>
    </xf>
    <xf numFmtId="164" fontId="11" fillId="6" borderId="18" xfId="0" applyNumberFormat="1" applyFont="1" applyFill="1" applyBorder="1" applyAlignment="1" applyProtection="1">
      <alignment horizontal="center" vertical="center" wrapText="1"/>
    </xf>
    <xf numFmtId="164" fontId="11" fillId="6" borderId="19" xfId="0" applyNumberFormat="1" applyFont="1" applyFill="1" applyBorder="1" applyAlignment="1" applyProtection="1">
      <alignment horizontal="center" vertical="center" wrapText="1"/>
    </xf>
    <xf numFmtId="2" fontId="18" fillId="2" borderId="14" xfId="0" applyNumberFormat="1" applyFont="1" applyFill="1" applyBorder="1" applyAlignment="1" applyProtection="1">
      <alignment horizontal="right" vertical="center" wrapText="1"/>
    </xf>
    <xf numFmtId="0" fontId="14" fillId="2" borderId="0" xfId="0" applyFont="1" applyFill="1" applyBorder="1" applyAlignment="1" applyProtection="1">
      <alignment horizontal="left" vertical="center" wrapText="1"/>
    </xf>
    <xf numFmtId="0" fontId="11" fillId="4" borderId="22" xfId="0" applyFont="1" applyFill="1" applyBorder="1" applyAlignment="1" applyProtection="1">
      <alignment horizontal="center" vertical="center" wrapText="1"/>
    </xf>
    <xf numFmtId="0" fontId="11" fillId="4" borderId="23" xfId="0" applyFont="1" applyFill="1" applyBorder="1" applyAlignment="1" applyProtection="1">
      <alignment horizontal="center" vertical="center" wrapText="1"/>
    </xf>
    <xf numFmtId="0" fontId="11" fillId="4" borderId="24"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29"/>
  <sheetViews>
    <sheetView tabSelected="1" view="pageBreakPreview" zoomScale="85" zoomScaleNormal="100" zoomScaleSheetLayoutView="85" workbookViewId="0">
      <selection activeCell="F29" sqref="F29"/>
    </sheetView>
  </sheetViews>
  <sheetFormatPr baseColWidth="10" defaultColWidth="11.44140625" defaultRowHeight="14.4" x14ac:dyDescent="0.3"/>
  <cols>
    <col min="1" max="1" width="14.44140625" style="1" customWidth="1"/>
    <col min="2" max="2" width="71.21875" style="1" customWidth="1"/>
    <col min="3" max="3" width="16.77734375" style="1" customWidth="1"/>
    <col min="4" max="4" width="17.6640625" style="1" customWidth="1"/>
    <col min="5" max="5" width="15.21875" style="1" customWidth="1"/>
    <col min="6" max="6" width="16.6640625" style="1" customWidth="1"/>
    <col min="7" max="7" width="17.109375" style="1" customWidth="1"/>
    <col min="8" max="8" width="11.44140625" style="1"/>
    <col min="9" max="23" width="11.44140625" style="20"/>
    <col min="24" max="16384" width="11.44140625" style="1"/>
  </cols>
  <sheetData>
    <row r="1" spans="1:13" ht="15" customHeight="1" x14ac:dyDescent="0.3">
      <c r="A1" s="42" t="s">
        <v>0</v>
      </c>
      <c r="B1" s="43"/>
      <c r="C1" s="43"/>
      <c r="D1" s="43"/>
      <c r="E1" s="43"/>
      <c r="F1" s="43"/>
      <c r="G1" s="44"/>
    </row>
    <row r="2" spans="1:13" ht="15.6" x14ac:dyDescent="0.3">
      <c r="A2" s="45" t="s">
        <v>25</v>
      </c>
      <c r="B2" s="46"/>
      <c r="C2" s="46"/>
      <c r="D2" s="46"/>
      <c r="E2" s="46"/>
      <c r="F2" s="46"/>
      <c r="G2" s="47"/>
    </row>
    <row r="3" spans="1:13" ht="24.6" customHeight="1" thickBot="1" x14ac:dyDescent="0.35">
      <c r="A3" s="48" t="s">
        <v>26</v>
      </c>
      <c r="B3" s="49"/>
      <c r="C3" s="49"/>
      <c r="D3" s="49"/>
      <c r="E3" s="49"/>
      <c r="F3" s="49"/>
      <c r="G3" s="50"/>
    </row>
    <row r="4" spans="1:13" x14ac:dyDescent="0.3">
      <c r="A4" s="2"/>
      <c r="B4" s="2"/>
      <c r="C4" s="2"/>
      <c r="D4" s="2"/>
      <c r="E4" s="2"/>
      <c r="F4" s="2"/>
      <c r="G4" s="2"/>
    </row>
    <row r="5" spans="1:13" ht="20.399999999999999" customHeight="1" x14ac:dyDescent="0.3">
      <c r="A5" s="51" t="s">
        <v>10</v>
      </c>
      <c r="B5" s="51"/>
      <c r="C5" s="51"/>
      <c r="D5" s="51"/>
      <c r="E5" s="51"/>
      <c r="F5" s="51"/>
      <c r="G5" s="51"/>
    </row>
    <row r="6" spans="1:13" ht="15.6" x14ac:dyDescent="0.3">
      <c r="A6" s="52" t="s">
        <v>1</v>
      </c>
      <c r="B6" s="52"/>
      <c r="C6" s="52"/>
      <c r="D6" s="52"/>
      <c r="E6" s="52"/>
      <c r="F6" s="52"/>
      <c r="G6" s="52"/>
    </row>
    <row r="7" spans="1:13" ht="15" thickBot="1" x14ac:dyDescent="0.35">
      <c r="A7" s="2"/>
      <c r="B7" s="2"/>
      <c r="C7" s="2"/>
      <c r="D7" s="2"/>
      <c r="E7" s="2"/>
      <c r="F7" s="2"/>
      <c r="G7" s="2"/>
    </row>
    <row r="8" spans="1:13" ht="15" customHeight="1" x14ac:dyDescent="0.3">
      <c r="A8" s="35" t="s">
        <v>34</v>
      </c>
      <c r="B8" s="35"/>
      <c r="C8" s="36"/>
      <c r="D8" s="37"/>
      <c r="E8" s="37"/>
      <c r="F8" s="37"/>
      <c r="G8" s="38"/>
    </row>
    <row r="9" spans="1:13" ht="15.75" customHeight="1" thickBot="1" x14ac:dyDescent="0.35">
      <c r="A9" s="35"/>
      <c r="B9" s="35"/>
      <c r="C9" s="39"/>
      <c r="D9" s="40"/>
      <c r="E9" s="40"/>
      <c r="F9" s="40"/>
      <c r="G9" s="41"/>
    </row>
    <row r="10" spans="1:13" ht="15.75" customHeight="1" thickBot="1" x14ac:dyDescent="0.35">
      <c r="A10" s="24"/>
      <c r="B10" s="24"/>
      <c r="C10" s="25"/>
      <c r="D10" s="25"/>
      <c r="E10" s="25"/>
      <c r="F10" s="25"/>
      <c r="G10" s="25"/>
    </row>
    <row r="11" spans="1:13" ht="29.4" thickBot="1" x14ac:dyDescent="0.35">
      <c r="A11" s="4" t="s">
        <v>2</v>
      </c>
      <c r="B11" s="3" t="s">
        <v>3</v>
      </c>
      <c r="C11" s="4" t="s">
        <v>4</v>
      </c>
      <c r="D11" s="4" t="s">
        <v>5</v>
      </c>
      <c r="E11" s="4" t="s">
        <v>6</v>
      </c>
      <c r="F11" s="4" t="s">
        <v>7</v>
      </c>
      <c r="G11" s="4" t="s">
        <v>8</v>
      </c>
      <c r="K11" s="21"/>
      <c r="M11" s="21"/>
    </row>
    <row r="12" spans="1:13" x14ac:dyDescent="0.3">
      <c r="A12" s="6"/>
      <c r="B12" s="7" t="s">
        <v>31</v>
      </c>
      <c r="C12" s="8"/>
      <c r="D12" s="23"/>
      <c r="E12" s="8"/>
      <c r="F12" s="8"/>
      <c r="G12" s="9"/>
      <c r="K12" s="21"/>
      <c r="M12" s="21"/>
    </row>
    <row r="13" spans="1:13" x14ac:dyDescent="0.3">
      <c r="A13" s="5" t="s">
        <v>17</v>
      </c>
      <c r="B13" s="10" t="s">
        <v>11</v>
      </c>
      <c r="C13" s="11">
        <v>5000</v>
      </c>
      <c r="D13" s="12">
        <v>0.63</v>
      </c>
      <c r="E13" s="12">
        <f t="shared" ref="E13:E20" si="0">ROUND(C13*D13,2)</f>
        <v>3150</v>
      </c>
      <c r="F13" s="12">
        <f>IF($F$28=0,+$F$28,0.63+$F$28-0.25)</f>
        <v>0</v>
      </c>
      <c r="G13" s="13">
        <f>IF(F13&gt;D13,F13/0,ROUND(C13*F13,2))</f>
        <v>0</v>
      </c>
      <c r="K13" s="21"/>
      <c r="M13" s="21"/>
    </row>
    <row r="14" spans="1:13" x14ac:dyDescent="0.3">
      <c r="A14" s="5" t="s">
        <v>18</v>
      </c>
      <c r="B14" s="10" t="s">
        <v>12</v>
      </c>
      <c r="C14" s="11">
        <v>4000</v>
      </c>
      <c r="D14" s="12">
        <v>0.63</v>
      </c>
      <c r="E14" s="12">
        <f t="shared" si="0"/>
        <v>2520</v>
      </c>
      <c r="F14" s="12">
        <f t="shared" ref="F14:F20" si="1">IF($F$28=0,+$F$28,0.63+$F$28-0.25)</f>
        <v>0</v>
      </c>
      <c r="G14" s="13">
        <f t="shared" ref="G14:G20" si="2">IF(F14&gt;D14,F14/0,ROUND(C14*F14,2))</f>
        <v>0</v>
      </c>
      <c r="K14" s="21"/>
      <c r="M14" s="21"/>
    </row>
    <row r="15" spans="1:13" x14ac:dyDescent="0.3">
      <c r="A15" s="5" t="s">
        <v>19</v>
      </c>
      <c r="B15" s="10" t="s">
        <v>13</v>
      </c>
      <c r="C15" s="11">
        <v>4000</v>
      </c>
      <c r="D15" s="12">
        <v>0.63</v>
      </c>
      <c r="E15" s="12">
        <f t="shared" si="0"/>
        <v>2520</v>
      </c>
      <c r="F15" s="12">
        <f t="shared" si="1"/>
        <v>0</v>
      </c>
      <c r="G15" s="13">
        <f t="shared" si="2"/>
        <v>0</v>
      </c>
      <c r="K15" s="21"/>
      <c r="M15" s="21"/>
    </row>
    <row r="16" spans="1:13" x14ac:dyDescent="0.3">
      <c r="A16" s="5" t="s">
        <v>20</v>
      </c>
      <c r="B16" s="10" t="s">
        <v>14</v>
      </c>
      <c r="C16" s="11">
        <v>3200</v>
      </c>
      <c r="D16" s="12">
        <v>0.63</v>
      </c>
      <c r="E16" s="12">
        <f t="shared" si="0"/>
        <v>2016</v>
      </c>
      <c r="F16" s="12">
        <f t="shared" si="1"/>
        <v>0</v>
      </c>
      <c r="G16" s="13">
        <f t="shared" si="2"/>
        <v>0</v>
      </c>
      <c r="K16" s="21"/>
      <c r="M16" s="21"/>
    </row>
    <row r="17" spans="1:13" x14ac:dyDescent="0.3">
      <c r="A17" s="5" t="s">
        <v>21</v>
      </c>
      <c r="B17" s="10" t="s">
        <v>15</v>
      </c>
      <c r="C17" s="11">
        <v>3200</v>
      </c>
      <c r="D17" s="12">
        <v>0.63</v>
      </c>
      <c r="E17" s="12">
        <f t="shared" si="0"/>
        <v>2016</v>
      </c>
      <c r="F17" s="12">
        <f t="shared" si="1"/>
        <v>0</v>
      </c>
      <c r="G17" s="13">
        <f t="shared" si="2"/>
        <v>0</v>
      </c>
      <c r="K17" s="21"/>
      <c r="M17" s="21"/>
    </row>
    <row r="18" spans="1:13" x14ac:dyDescent="0.3">
      <c r="A18" s="5" t="s">
        <v>22</v>
      </c>
      <c r="B18" s="10" t="s">
        <v>16</v>
      </c>
      <c r="C18" s="11">
        <v>3200</v>
      </c>
      <c r="D18" s="12">
        <v>0.63</v>
      </c>
      <c r="E18" s="12">
        <f t="shared" ref="E18:E19" si="3">ROUND(C18*D18,2)</f>
        <v>2016</v>
      </c>
      <c r="F18" s="12">
        <f t="shared" si="1"/>
        <v>0</v>
      </c>
      <c r="G18" s="13">
        <f t="shared" ref="G18:G19" si="4">IF(F18&gt;D18,F18/0,ROUND(C18*F18,2))</f>
        <v>0</v>
      </c>
      <c r="K18" s="21"/>
      <c r="M18" s="21"/>
    </row>
    <row r="19" spans="1:13" x14ac:dyDescent="0.3">
      <c r="A19" s="5" t="s">
        <v>27</v>
      </c>
      <c r="B19" s="10" t="s">
        <v>29</v>
      </c>
      <c r="C19" s="11">
        <v>1500</v>
      </c>
      <c r="D19" s="12">
        <v>0.63</v>
      </c>
      <c r="E19" s="12">
        <f t="shared" si="3"/>
        <v>945</v>
      </c>
      <c r="F19" s="12">
        <f t="shared" si="1"/>
        <v>0</v>
      </c>
      <c r="G19" s="13">
        <f t="shared" si="4"/>
        <v>0</v>
      </c>
      <c r="K19" s="21"/>
      <c r="M19" s="21"/>
    </row>
    <row r="20" spans="1:13" ht="15" thickBot="1" x14ac:dyDescent="0.35">
      <c r="A20" s="5" t="s">
        <v>28</v>
      </c>
      <c r="B20" s="10" t="s">
        <v>30</v>
      </c>
      <c r="C20" s="11">
        <v>1500</v>
      </c>
      <c r="D20" s="12">
        <v>0.63</v>
      </c>
      <c r="E20" s="12">
        <f t="shared" si="0"/>
        <v>945</v>
      </c>
      <c r="F20" s="12">
        <f t="shared" si="1"/>
        <v>0</v>
      </c>
      <c r="G20" s="13">
        <f t="shared" si="2"/>
        <v>0</v>
      </c>
      <c r="K20" s="21"/>
      <c r="M20" s="21"/>
    </row>
    <row r="21" spans="1:13" ht="19.5" customHeight="1" x14ac:dyDescent="0.3">
      <c r="A21" s="14"/>
      <c r="B21" s="14"/>
      <c r="C21" s="14"/>
      <c r="D21" s="15"/>
      <c r="E21" s="16">
        <f>SUM(E12:E20)</f>
        <v>16128</v>
      </c>
      <c r="F21" s="17"/>
      <c r="G21" s="18">
        <f>+SUM(G12:G20)</f>
        <v>0</v>
      </c>
      <c r="K21" s="22"/>
    </row>
    <row r="22" spans="1:13" ht="15" thickBot="1" x14ac:dyDescent="0.4">
      <c r="A22" s="19"/>
      <c r="B22" s="19"/>
      <c r="C22" s="19"/>
      <c r="D22" s="19"/>
      <c r="E22" s="19"/>
      <c r="F22" s="19"/>
      <c r="G22" s="19"/>
    </row>
    <row r="23" spans="1:13" ht="16.2" thickBot="1" x14ac:dyDescent="0.35">
      <c r="A23" s="56" t="s">
        <v>9</v>
      </c>
      <c r="B23" s="56"/>
      <c r="C23" s="56"/>
      <c r="D23" s="56"/>
      <c r="E23" s="56"/>
      <c r="F23" s="57">
        <f>IF(G21&lt;=16128,G21,"ERROR: Límite superado")</f>
        <v>0</v>
      </c>
      <c r="G23" s="58"/>
    </row>
    <row r="24" spans="1:13" ht="39" customHeight="1" x14ac:dyDescent="0.3">
      <c r="A24" s="55" t="s">
        <v>23</v>
      </c>
      <c r="B24" s="55"/>
      <c r="C24" s="55"/>
      <c r="D24" s="55"/>
      <c r="E24" s="55"/>
      <c r="F24" s="55"/>
      <c r="G24" s="26"/>
    </row>
    <row r="25" spans="1:13" ht="83.4" customHeight="1" x14ac:dyDescent="0.3">
      <c r="A25" s="27"/>
      <c r="B25" s="34"/>
      <c r="C25" s="60" t="s">
        <v>32</v>
      </c>
      <c r="D25" s="60"/>
      <c r="E25" s="60"/>
      <c r="F25" s="60"/>
      <c r="G25" s="60"/>
    </row>
    <row r="26" spans="1:13" ht="16.2" customHeight="1" x14ac:dyDescent="0.3">
      <c r="A26" s="27"/>
      <c r="B26" s="30"/>
      <c r="C26" s="28"/>
      <c r="D26" s="27"/>
      <c r="E26" s="27"/>
      <c r="F26" s="27"/>
      <c r="G26" s="26"/>
    </row>
    <row r="27" spans="1:13" ht="22.8" customHeight="1" x14ac:dyDescent="0.3">
      <c r="A27" s="31"/>
      <c r="B27" s="29"/>
      <c r="C27" s="61" t="s">
        <v>24</v>
      </c>
      <c r="D27" s="62"/>
      <c r="E27" s="62"/>
      <c r="F27" s="63"/>
      <c r="G27" s="32"/>
      <c r="K27" s="21"/>
      <c r="M27" s="21"/>
    </row>
    <row r="28" spans="1:13" ht="18" x14ac:dyDescent="0.3">
      <c r="A28" s="31"/>
      <c r="B28" s="29"/>
      <c r="C28" s="59" t="s">
        <v>33</v>
      </c>
      <c r="D28" s="59"/>
      <c r="E28" s="59"/>
      <c r="F28" s="33">
        <v>0</v>
      </c>
      <c r="G28" s="32"/>
      <c r="K28" s="21"/>
      <c r="M28" s="21"/>
    </row>
    <row r="29" spans="1:13" ht="10.8" customHeight="1" x14ac:dyDescent="0.3">
      <c r="A29" s="27"/>
      <c r="B29" s="53"/>
      <c r="C29" s="54"/>
      <c r="D29" s="27"/>
      <c r="E29" s="27"/>
      <c r="F29" s="27"/>
      <c r="G29" s="26"/>
    </row>
  </sheetData>
  <sheetProtection algorithmName="SHA-512" hashValue="svMw40yijLaORYOQA8xqGCpHFjaaT3lQERiqqoUSRx/3bxETz7/e+DiEP0XDR0YEW3pPVj12DIK3TjE88gLECw==" saltValue="CTynOkTRMfV5rrPGRc06XQ==" spinCount="100000" sheet="1" objects="1" scenarios="1"/>
  <mergeCells count="14">
    <mergeCell ref="B29:C29"/>
    <mergeCell ref="A24:F24"/>
    <mergeCell ref="A23:E23"/>
    <mergeCell ref="F23:G23"/>
    <mergeCell ref="C28:E28"/>
    <mergeCell ref="C25:G25"/>
    <mergeCell ref="C27:F27"/>
    <mergeCell ref="A8:B9"/>
    <mergeCell ref="C8:G9"/>
    <mergeCell ref="A1:G1"/>
    <mergeCell ref="A2:G2"/>
    <mergeCell ref="A3:G3"/>
    <mergeCell ref="A5:G5"/>
    <mergeCell ref="A6:G6"/>
  </mergeCells>
  <phoneticPr fontId="19" type="noConversion"/>
  <pageMargins left="0.70866141732283472" right="0.70866141732283472" top="1.1417322834645669" bottom="0.94488188976377963" header="0.31496062992125984" footer="0.31496062992125984"/>
  <pageSetup paperSize="9" scale="51" fitToHeight="4"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Aleix Larruscain Monar</cp:lastModifiedBy>
  <cp:lastPrinted>2024-10-23T14:02:26Z</cp:lastPrinted>
  <dcterms:created xsi:type="dcterms:W3CDTF">2019-12-12T10:58:27Z</dcterms:created>
  <dcterms:modified xsi:type="dcterms:W3CDTF">2026-03-10T13:19:06Z</dcterms:modified>
</cp:coreProperties>
</file>