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G:\Palma\Projectes\RELACUDS\Po25\INV25-0113 Señalizacion peatonal. Eivissa\1_PREPARACION\1.0_AUXILIARES\"/>
    </mc:Choice>
  </mc:AlternateContent>
  <xr:revisionPtr revIDLastSave="0" documentId="14_{63971EF6-AE87-441D-80FE-1CDAA16BF427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PROPOSICION ECONOMICA " sheetId="2" r:id="rId1"/>
  </sheets>
  <externalReferences>
    <externalReference r:id="rId2"/>
  </externalReferences>
  <definedNames>
    <definedName name="ColumnTitleRegion2..G14.1">[1]Presupuesto!#REF!</definedName>
    <definedName name="TítuloColumna1">[1]!Presupuesto[[#Headers],[CANTIDAD]]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26" i="2" l="1"/>
  <c r="G28" i="2"/>
  <c r="G25" i="2"/>
  <c r="G17" i="2"/>
  <c r="G18" i="2"/>
  <c r="G19" i="2"/>
  <c r="G20" i="2"/>
  <c r="G21" i="2"/>
  <c r="G22" i="2"/>
  <c r="G23" i="2"/>
  <c r="G14" i="2"/>
  <c r="G13" i="2"/>
  <c r="E28" i="2"/>
  <c r="E19" i="2"/>
  <c r="E23" i="2"/>
  <c r="E22" i="2"/>
  <c r="E21" i="2"/>
  <c r="E20" i="2"/>
  <c r="E18" i="2"/>
  <c r="E17" i="2"/>
  <c r="E16" i="2"/>
  <c r="E13" i="2"/>
  <c r="E26" i="2" l="1"/>
  <c r="E14" i="2"/>
  <c r="G16" i="2"/>
  <c r="G29" i="2" s="1"/>
  <c r="G32" i="2" s="1"/>
  <c r="F34" i="2" s="1"/>
  <c r="E25" i="2"/>
  <c r="E29" i="2" l="1"/>
  <c r="E31" i="2" l="1"/>
  <c r="E30" i="2"/>
  <c r="E32" i="2" l="1"/>
</calcChain>
</file>

<file path=xl/sharedStrings.xml><?xml version="1.0" encoding="utf-8"?>
<sst xmlns="http://schemas.openxmlformats.org/spreadsheetml/2006/main" count="50" uniqueCount="50">
  <si>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</si>
  <si>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</si>
  <si>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</si>
  <si>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</si>
  <si>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</si>
  <si>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</si>
  <si>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</si>
  <si>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Importe ofertado</t>
  </si>
  <si>
    <t>TOTAL PROPOSICIÓN ECONÓMICA DEL LICITADOR (sin IVA):</t>
  </si>
  <si>
    <t>Plantilla de autocálculo para la presentación de ofertas del expediente</t>
  </si>
  <si>
    <t xml:space="preserve">ATENCIÓN: La cifra que debe introducir en la plataforma de contratación es esta   ↗
</t>
  </si>
  <si>
    <t>ESTUDIO DE ITINERIARIOS Y DISEÑO</t>
  </si>
  <si>
    <t>Estudio de itinerarios y planificación de flujos</t>
  </si>
  <si>
    <t>Diseño Gráfico, Arte Final y Validación de Muestras</t>
  </si>
  <si>
    <t>SEÑALIZACION VERTICAL</t>
  </si>
  <si>
    <t>Suministro y fabricación de tótems informativos.</t>
  </si>
  <si>
    <t xml:space="preserve">Suministro y fabricación de poste direccional modular (ALU/INOX) </t>
  </si>
  <si>
    <t>Suministro y fabricación de banderola direccional y accesorios de fijación</t>
  </si>
  <si>
    <t>KIT DE REPOSICIÓN PARA SUSTITUCIÓN INMEDIATA</t>
  </si>
  <si>
    <t>Cimentación y anclaje de tótem en exterior</t>
  </si>
  <si>
    <t>Anclaje de tótem en interior sobre base existente</t>
  </si>
  <si>
    <t>Cimentación y anclaje de poste direccional</t>
  </si>
  <si>
    <t>Instalación y fijación de banderola direccional</t>
  </si>
  <si>
    <t>SEÑALIZACION HORIZONTAL</t>
  </si>
  <si>
    <t>Señalización horizontal mediante rutas cromáticas (metacrilato MMA)</t>
  </si>
  <si>
    <t>Pintura de simbología y pictogramas en suelo (metacrilato MMA)</t>
  </si>
  <si>
    <t>SEGURIDAD Y SALUD</t>
  </si>
  <si>
    <t xml:space="preserve">Seguridad y salud </t>
  </si>
  <si>
    <t>13% BENEFICIO INDUSTRIAL</t>
  </si>
  <si>
    <t>INV25-0113:” Adecuación de señalización peatonal en entornos de alto tránsito en el puerto de Eivissa</t>
  </si>
  <si>
    <t xml:space="preserve">PROPOSICIÓN ECONÓMICA
</t>
  </si>
  <si>
    <t>1.01</t>
  </si>
  <si>
    <t>1.02</t>
  </si>
  <si>
    <t>2.01</t>
  </si>
  <si>
    <t>2.02</t>
  </si>
  <si>
    <t>2.03</t>
  </si>
  <si>
    <t>2.04</t>
  </si>
  <si>
    <t>2.05</t>
  </si>
  <si>
    <t>2.06</t>
  </si>
  <si>
    <t>2.07</t>
  </si>
  <si>
    <t>2.08</t>
  </si>
  <si>
    <t>3.01</t>
  </si>
  <si>
    <t>3.02</t>
  </si>
  <si>
    <t>4.01</t>
  </si>
  <si>
    <t>PRESUPUESTO DE EJECUCIÓN MATERIAL</t>
  </si>
  <si>
    <t>6% GASTO GENERALES</t>
  </si>
  <si>
    <t>PRESUPUESTO DE LICITACIÓN (SIN IVA)</t>
  </si>
  <si>
    <t>Precio unitario ofertado</t>
  </si>
  <si>
    <t>_____% G.G</t>
  </si>
  <si>
    <t>_____% B.I.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</si>
</sst>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74" formatCode="#,##0.000\ &quot;€&quot;"/>
  </numFmts>
  <fonts count="22" x14ac:knownFonts="1">
    <font>
      <sz val="11"/>
      <color theme="1"/>
      <name val="Calibri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i/>
      <sz val="10"/>
      <color theme="1"/>
      <name val="Arial Narrow"/>
      <family val="2"/>
    </font>
    <font>
      <i/>
      <sz val="12"/>
      <color theme="1"/>
      <name val="Calibri"/>
      <family val="2"/>
    </font>
    <font>
      <b/>
      <i/>
      <sz val="12"/>
      <color theme="1"/>
      <name val="Arial Narrow"/>
      <family val="2"/>
    </font>
    <font>
      <b/>
      <i/>
      <sz val="10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7F7F7F"/>
      </patternFill>
    </fill>
    <fill>
      <patternFill patternType="solid">
        <fgColor theme="0" tint="-0.34998626667073579"/>
        <bgColor rgb="FF7F7F7F"/>
      </patternFill>
    </fill>
    <fill>
      <patternFill patternType="solid">
        <fgColor theme="0"/>
        <bgColor rgb="FFD8D8D8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5">
    <xf numFmtId="0" fontId="0" fillId="0" borderId="0"/>
    <xf numFmtId="44" fontId="15" fillId="0" borderId="0" applyFont="0" applyFill="0" applyBorder="0" applyAlignment="0" applyProtection="0"/>
    <xf numFmtId="0" fontId="16" fillId="0" borderId="12">
      <alignment horizontal="left" vertical="center" wrapText="1"/>
    </xf>
    <xf numFmtId="10" fontId="17" fillId="0" borderId="12" applyFont="0" applyFill="0" applyBorder="0" applyProtection="0">
      <alignment horizontal="right" vertical="center"/>
    </xf>
    <xf numFmtId="44" fontId="17" fillId="0" borderId="12" applyFont="0" applyFill="0" applyBorder="0" applyProtection="0">
      <alignment horizontal="right" vertical="center"/>
    </xf>
  </cellStyleXfs>
  <cellXfs count="87">
    <xf numFmtId="0" fontId="0" fillId="0" borderId="0" xfId="0" applyFont="1" applyAlignment="1"/>
    <xf numFmtId="164" fontId="10" fillId="3" borderId="8" xfId="0" applyNumberFormat="1" applyFont="1" applyFill="1" applyBorder="1" applyAlignment="1" applyProtection="1">
      <alignment vertical="center" wrapText="1"/>
      <protection locked="0"/>
    </xf>
    <xf numFmtId="164" fontId="10" fillId="3" borderId="32" xfId="0" applyNumberFormat="1" applyFont="1" applyFill="1" applyBorder="1" applyAlignment="1" applyProtection="1">
      <alignment vertical="center" wrapText="1"/>
      <protection locked="0"/>
    </xf>
    <xf numFmtId="164" fontId="18" fillId="3" borderId="8" xfId="0" applyNumberFormat="1" applyFont="1" applyFill="1" applyBorder="1" applyAlignment="1" applyProtection="1">
      <alignment vertical="center" wrapText="1"/>
      <protection locked="0"/>
    </xf>
    <xf numFmtId="164" fontId="10" fillId="3" borderId="40" xfId="0" applyNumberFormat="1" applyFont="1" applyFill="1" applyBorder="1" applyAlignment="1" applyProtection="1">
      <alignment vertical="center" wrapText="1"/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protection locked="0"/>
    </xf>
    <xf numFmtId="4" fontId="9" fillId="0" borderId="0" xfId="0" applyNumberFormat="1" applyFont="1" applyAlignment="1" applyProtection="1">
      <alignment vertical="top"/>
      <protection locked="0"/>
    </xf>
    <xf numFmtId="164" fontId="10" fillId="10" borderId="27" xfId="0" applyNumberFormat="1" applyFont="1" applyFill="1" applyBorder="1" applyAlignment="1" applyProtection="1">
      <alignment vertical="center" wrapText="1"/>
      <protection locked="0"/>
    </xf>
    <xf numFmtId="49" fontId="9" fillId="0" borderId="0" xfId="0" applyNumberFormat="1" applyFont="1" applyAlignment="1" applyProtection="1">
      <alignment vertical="top" wrapText="1"/>
      <protection locked="0"/>
    </xf>
    <xf numFmtId="0" fontId="10" fillId="6" borderId="19" xfId="0" applyFont="1" applyFill="1" applyBorder="1" applyAlignment="1" applyProtection="1">
      <alignment horizontal="center" vertical="center" wrapText="1"/>
    </xf>
    <xf numFmtId="0" fontId="10" fillId="6" borderId="12" xfId="0" applyFont="1" applyFill="1" applyBorder="1" applyAlignment="1" applyProtection="1">
      <alignment horizontal="center" vertical="center" wrapText="1"/>
    </xf>
    <xf numFmtId="0" fontId="10" fillId="6" borderId="20" xfId="0" applyFont="1" applyFill="1" applyBorder="1" applyAlignment="1" applyProtection="1">
      <alignment horizontal="center" vertical="center" wrapText="1"/>
    </xf>
    <xf numFmtId="0" fontId="3" fillId="2" borderId="16" xfId="0" applyFont="1" applyFill="1" applyBorder="1" applyAlignment="1" applyProtection="1">
      <alignment horizontal="center" vertical="center" wrapText="1"/>
    </xf>
    <xf numFmtId="0" fontId="1" fillId="0" borderId="17" xfId="0" applyFont="1" applyBorder="1" applyAlignment="1" applyProtection="1">
      <alignment wrapText="1"/>
    </xf>
    <xf numFmtId="0" fontId="1" fillId="0" borderId="18" xfId="0" applyFont="1" applyBorder="1" applyAlignment="1" applyProtection="1">
      <alignment wrapText="1"/>
    </xf>
    <xf numFmtId="0" fontId="4" fillId="6" borderId="29" xfId="0" applyFont="1" applyFill="1" applyBorder="1" applyAlignment="1" applyProtection="1">
      <alignment horizontal="center" vertical="top" wrapText="1"/>
    </xf>
    <xf numFmtId="0" fontId="1" fillId="7" borderId="30" xfId="0" applyFont="1" applyFill="1" applyBorder="1" applyProtection="1"/>
    <xf numFmtId="0" fontId="1" fillId="7" borderId="31" xfId="0" applyFont="1" applyFill="1" applyBorder="1" applyProtection="1"/>
    <xf numFmtId="0" fontId="2" fillId="2" borderId="19" xfId="0" applyFont="1" applyFill="1" applyBorder="1" applyProtection="1"/>
    <xf numFmtId="0" fontId="2" fillId="2" borderId="12" xfId="0" applyFont="1" applyFill="1" applyBorder="1" applyProtection="1"/>
    <xf numFmtId="0" fontId="2" fillId="2" borderId="20" xfId="0" applyFont="1" applyFill="1" applyBorder="1" applyProtection="1"/>
    <xf numFmtId="0" fontId="5" fillId="2" borderId="19" xfId="0" applyFont="1" applyFill="1" applyBorder="1" applyAlignment="1" applyProtection="1">
      <alignment horizontal="center" vertical="center" wrapText="1"/>
    </xf>
    <xf numFmtId="0" fontId="1" fillId="0" borderId="12" xfId="0" applyFont="1" applyBorder="1" applyProtection="1"/>
    <xf numFmtId="0" fontId="1" fillId="0" borderId="20" xfId="0" applyFont="1" applyBorder="1" applyProtection="1"/>
    <xf numFmtId="0" fontId="6" fillId="2" borderId="19" xfId="0" applyFont="1" applyFill="1" applyBorder="1" applyAlignment="1" applyProtection="1">
      <alignment horizontal="center" vertical="center"/>
    </xf>
    <xf numFmtId="0" fontId="7" fillId="2" borderId="19" xfId="0" applyFont="1" applyFill="1" applyBorder="1" applyAlignment="1" applyProtection="1">
      <alignment horizontal="center" vertical="center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1" fillId="0" borderId="4" xfId="0" applyFont="1" applyBorder="1" applyProtection="1"/>
    <xf numFmtId="0" fontId="1" fillId="0" borderId="23" xfId="0" applyFont="1" applyBorder="1" applyProtection="1"/>
    <xf numFmtId="0" fontId="1" fillId="0" borderId="19" xfId="0" applyFont="1" applyBorder="1" applyProtection="1"/>
    <xf numFmtId="0" fontId="1" fillId="0" borderId="5" xfId="0" applyFont="1" applyBorder="1" applyProtection="1"/>
    <xf numFmtId="0" fontId="1" fillId="0" borderId="6" xfId="0" applyFont="1" applyBorder="1" applyProtection="1"/>
    <xf numFmtId="0" fontId="1" fillId="0" borderId="22" xfId="0" applyFont="1" applyBorder="1" applyProtection="1"/>
    <xf numFmtId="0" fontId="2" fillId="2" borderId="21" xfId="0" applyFont="1" applyFill="1" applyBorder="1" applyProtection="1"/>
    <xf numFmtId="0" fontId="2" fillId="2" borderId="6" xfId="0" applyFont="1" applyFill="1" applyBorder="1" applyProtection="1"/>
    <xf numFmtId="0" fontId="2" fillId="2" borderId="22" xfId="0" applyFont="1" applyFill="1" applyBorder="1" applyProtection="1"/>
    <xf numFmtId="0" fontId="8" fillId="2" borderId="24" xfId="0" applyFont="1" applyFill="1" applyBorder="1" applyAlignment="1" applyProtection="1">
      <alignment vertical="center" wrapText="1"/>
    </xf>
    <xf numFmtId="0" fontId="8" fillId="2" borderId="7" xfId="0" applyFont="1" applyFill="1" applyBorder="1" applyAlignment="1" applyProtection="1">
      <alignment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25" xfId="0" applyFont="1" applyFill="1" applyBorder="1" applyAlignment="1" applyProtection="1">
      <alignment horizontal="center" vertical="center" wrapText="1"/>
    </xf>
    <xf numFmtId="0" fontId="11" fillId="9" borderId="38" xfId="0" applyFont="1" applyFill="1" applyBorder="1" applyAlignment="1" applyProtection="1">
      <alignment horizontal="center" vertical="center" wrapText="1"/>
    </xf>
    <xf numFmtId="2" fontId="11" fillId="9" borderId="34" xfId="0" applyNumberFormat="1" applyFont="1" applyFill="1" applyBorder="1" applyAlignment="1" applyProtection="1">
      <alignment horizontal="left" vertical="center" wrapText="1"/>
    </xf>
    <xf numFmtId="2" fontId="11" fillId="9" borderId="35" xfId="0" applyNumberFormat="1" applyFont="1" applyFill="1" applyBorder="1" applyAlignment="1" applyProtection="1">
      <alignment horizontal="left" vertical="center" wrapText="1"/>
    </xf>
    <xf numFmtId="2" fontId="11" fillId="9" borderId="36" xfId="0" applyNumberFormat="1" applyFont="1" applyFill="1" applyBorder="1" applyAlignment="1" applyProtection="1">
      <alignment horizontal="left" vertical="center" wrapText="1"/>
    </xf>
    <xf numFmtId="0" fontId="10" fillId="8" borderId="28" xfId="0" applyFont="1" applyFill="1" applyBorder="1" applyAlignment="1" applyProtection="1">
      <alignment horizontal="center" vertical="center" wrapText="1"/>
    </xf>
    <xf numFmtId="2" fontId="10" fillId="8" borderId="8" xfId="0" applyNumberFormat="1" applyFont="1" applyFill="1" applyBorder="1" applyAlignment="1" applyProtection="1">
      <alignment vertical="center" wrapText="1"/>
    </xf>
    <xf numFmtId="2" fontId="10" fillId="8" borderId="8" xfId="1" applyNumberFormat="1" applyFont="1" applyFill="1" applyBorder="1" applyAlignment="1" applyProtection="1">
      <alignment vertical="center" wrapText="1"/>
    </xf>
    <xf numFmtId="174" fontId="10" fillId="8" borderId="8" xfId="0" applyNumberFormat="1" applyFont="1" applyFill="1" applyBorder="1" applyAlignment="1" applyProtection="1">
      <alignment vertical="center" wrapText="1"/>
    </xf>
    <xf numFmtId="164" fontId="10" fillId="8" borderId="8" xfId="0" applyNumberFormat="1" applyFont="1" applyFill="1" applyBorder="1" applyAlignment="1" applyProtection="1">
      <alignment vertical="center" wrapText="1"/>
    </xf>
    <xf numFmtId="0" fontId="11" fillId="9" borderId="26" xfId="0" applyFont="1" applyFill="1" applyBorder="1" applyAlignment="1" applyProtection="1">
      <alignment horizontal="center" vertical="center" wrapText="1"/>
    </xf>
    <xf numFmtId="164" fontId="10" fillId="2" borderId="33" xfId="0" applyNumberFormat="1" applyFont="1" applyFill="1" applyBorder="1" applyAlignment="1" applyProtection="1">
      <alignment vertical="center" wrapText="1"/>
    </xf>
    <xf numFmtId="0" fontId="10" fillId="2" borderId="28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vertical="center" wrapText="1"/>
    </xf>
    <xf numFmtId="174" fontId="10" fillId="2" borderId="8" xfId="0" applyNumberFormat="1" applyFont="1" applyFill="1" applyBorder="1" applyAlignment="1" applyProtection="1">
      <alignment vertical="center" wrapText="1"/>
    </xf>
    <xf numFmtId="164" fontId="10" fillId="2" borderId="8" xfId="0" applyNumberFormat="1" applyFont="1" applyFill="1" applyBorder="1" applyAlignment="1" applyProtection="1">
      <alignment vertical="center" wrapText="1"/>
    </xf>
    <xf numFmtId="2" fontId="11" fillId="9" borderId="8" xfId="0" applyNumberFormat="1" applyFont="1" applyFill="1" applyBorder="1" applyAlignment="1" applyProtection="1">
      <alignment vertical="center" wrapText="1"/>
    </xf>
    <xf numFmtId="164" fontId="10" fillId="9" borderId="8" xfId="0" applyNumberFormat="1" applyFont="1" applyFill="1" applyBorder="1" applyAlignment="1" applyProtection="1">
      <alignment vertical="center" wrapText="1"/>
    </xf>
    <xf numFmtId="2" fontId="10" fillId="2" borderId="8" xfId="0" applyNumberFormat="1" applyFont="1" applyFill="1" applyBorder="1" applyAlignment="1" applyProtection="1">
      <alignment vertical="center" wrapText="1"/>
    </xf>
    <xf numFmtId="0" fontId="10" fillId="2" borderId="39" xfId="0" applyFont="1" applyFill="1" applyBorder="1" applyAlignment="1" applyProtection="1">
      <alignment horizontal="center" vertical="center" wrapText="1"/>
    </xf>
    <xf numFmtId="0" fontId="10" fillId="2" borderId="40" xfId="0" applyFont="1" applyFill="1" applyBorder="1" applyAlignment="1" applyProtection="1">
      <alignment vertical="center" wrapText="1"/>
    </xf>
    <xf numFmtId="2" fontId="10" fillId="2" borderId="40" xfId="0" applyNumberFormat="1" applyFont="1" applyFill="1" applyBorder="1" applyAlignment="1" applyProtection="1">
      <alignment vertical="center" wrapText="1"/>
    </xf>
    <xf numFmtId="164" fontId="10" fillId="2" borderId="40" xfId="0" applyNumberFormat="1" applyFont="1" applyFill="1" applyBorder="1" applyAlignment="1" applyProtection="1">
      <alignment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1" fillId="2" borderId="12" xfId="0" applyFont="1" applyFill="1" applyBorder="1" applyAlignment="1" applyProtection="1">
      <alignment vertical="center" wrapText="1"/>
    </xf>
    <xf numFmtId="2" fontId="11" fillId="2" borderId="12" xfId="0" applyNumberFormat="1" applyFont="1" applyFill="1" applyBorder="1" applyAlignment="1" applyProtection="1">
      <alignment vertical="center" wrapText="1"/>
    </xf>
    <xf numFmtId="164" fontId="21" fillId="2" borderId="15" xfId="0" applyNumberFormat="1" applyFont="1" applyFill="1" applyBorder="1" applyAlignment="1" applyProtection="1">
      <alignment horizontal="right" vertical="center"/>
    </xf>
    <xf numFmtId="164" fontId="21" fillId="2" borderId="9" xfId="0" applyNumberFormat="1" applyFont="1" applyFill="1" applyBorder="1" applyAlignment="1" applyProtection="1">
      <alignment vertical="center" wrapText="1"/>
    </xf>
    <xf numFmtId="0" fontId="10" fillId="2" borderId="12" xfId="0" applyFont="1" applyFill="1" applyBorder="1" applyAlignment="1" applyProtection="1">
      <alignment vertical="center" wrapText="1"/>
    </xf>
    <xf numFmtId="2" fontId="10" fillId="2" borderId="12" xfId="0" applyNumberFormat="1" applyFont="1" applyFill="1" applyBorder="1" applyAlignment="1" applyProtection="1">
      <alignment vertical="center" wrapText="1"/>
    </xf>
    <xf numFmtId="164" fontId="18" fillId="2" borderId="15" xfId="0" applyNumberFormat="1" applyFont="1" applyFill="1" applyBorder="1" applyAlignment="1" applyProtection="1">
      <alignment horizontal="right" vertical="center"/>
    </xf>
    <xf numFmtId="164" fontId="18" fillId="2" borderId="9" xfId="0" applyNumberFormat="1" applyFont="1" applyFill="1" applyBorder="1" applyAlignment="1" applyProtection="1">
      <alignment vertical="center" wrapText="1"/>
    </xf>
    <xf numFmtId="0" fontId="12" fillId="2" borderId="12" xfId="0" applyFont="1" applyFill="1" applyBorder="1" applyAlignment="1" applyProtection="1">
      <alignment vertical="center" wrapText="1"/>
    </xf>
    <xf numFmtId="0" fontId="19" fillId="2" borderId="12" xfId="0" applyFont="1" applyFill="1" applyBorder="1" applyAlignment="1" applyProtection="1">
      <alignment vertical="center" wrapText="1"/>
    </xf>
    <xf numFmtId="0" fontId="7" fillId="2" borderId="15" xfId="0" applyFont="1" applyFill="1" applyBorder="1" applyAlignment="1" applyProtection="1">
      <alignment horizontal="right" vertical="center"/>
    </xf>
    <xf numFmtId="164" fontId="20" fillId="2" borderId="9" xfId="0" applyNumberFormat="1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wrapText="1"/>
    </xf>
    <xf numFmtId="0" fontId="13" fillId="2" borderId="11" xfId="0" applyFont="1" applyFill="1" applyBorder="1" applyAlignment="1" applyProtection="1">
      <alignment horizontal="right" vertical="center" wrapText="1"/>
    </xf>
    <xf numFmtId="0" fontId="1" fillId="0" borderId="1" xfId="0" applyFont="1" applyBorder="1" applyProtection="1"/>
    <xf numFmtId="0" fontId="11" fillId="9" borderId="27" xfId="0" applyFont="1" applyFill="1" applyBorder="1" applyAlignment="1" applyProtection="1">
      <alignment vertical="center" wrapText="1"/>
    </xf>
    <xf numFmtId="164" fontId="10" fillId="2" borderId="27" xfId="0" applyNumberFormat="1" applyFont="1" applyFill="1" applyBorder="1" applyAlignment="1" applyProtection="1">
      <alignment vertical="center" wrapText="1"/>
    </xf>
    <xf numFmtId="164" fontId="10" fillId="2" borderId="37" xfId="0" applyNumberFormat="1" applyFont="1" applyFill="1" applyBorder="1" applyAlignment="1" applyProtection="1">
      <alignment vertical="center" wrapText="1"/>
    </xf>
    <xf numFmtId="164" fontId="20" fillId="4" borderId="10" xfId="0" applyNumberFormat="1" applyFont="1" applyFill="1" applyBorder="1" applyAlignment="1" applyProtection="1">
      <alignment vertical="center" wrapText="1"/>
    </xf>
    <xf numFmtId="164" fontId="14" fillId="5" borderId="13" xfId="0" applyNumberFormat="1" applyFont="1" applyFill="1" applyBorder="1" applyAlignment="1" applyProtection="1">
      <alignment horizontal="center" vertical="center" wrapText="1"/>
    </xf>
    <xf numFmtId="0" fontId="1" fillId="0" borderId="14" xfId="0" applyFont="1" applyBorder="1" applyProtection="1"/>
    <xf numFmtId="0" fontId="6" fillId="6" borderId="12" xfId="0" applyFont="1" applyFill="1" applyBorder="1" applyAlignment="1" applyProtection="1">
      <alignment horizontal="right" wrapText="1"/>
    </xf>
    <xf numFmtId="0" fontId="1" fillId="7" borderId="12" xfId="0" applyFont="1" applyFill="1" applyBorder="1" applyAlignment="1" applyProtection="1"/>
  </cellXfs>
  <cellStyles count="5">
    <cellStyle name="Moneda" xfId="1" builtinId="4"/>
    <cellStyle name="Moneda 2" xfId="4" xr:uid="{B920AD77-22FB-4C08-8323-FA93EC5EB46B}"/>
    <cellStyle name="Normal" xfId="0" builtinId="0"/>
    <cellStyle name="Normal 2" xfId="2" xr:uid="{4621EE10-B547-4865-BE6D-D9832E5D410F}"/>
    <cellStyle name="Porcentaje 2" xfId="3" xr:uid="{981D5832-D85A-41AF-96C9-EA72ABF8FA7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%20c&#225;lculo%20de%20impuestos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1"/>
      <sheetName val="Presupuesto con cálculo de impu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45AE8-BDB5-4B37-B9A8-E9A89D59B1F6}">
  <dimension ref="A1:Z646"/>
  <sheetViews>
    <sheetView tabSelected="1" workbookViewId="0">
      <selection activeCell="H35" sqref="H35"/>
    </sheetView>
  </sheetViews>
  <sheetFormatPr baseColWidth="10" defaultColWidth="14.42578125" defaultRowHeight="15" x14ac:dyDescent="0.25"/>
  <cols>
    <col min="1" max="1" width="9.5703125" style="6" customWidth="1"/>
    <col min="2" max="2" width="58.85546875" style="6" customWidth="1"/>
    <col min="3" max="3" width="14.5703125" style="6" customWidth="1"/>
    <col min="4" max="4" width="12.140625" style="6" bestFit="1" customWidth="1"/>
    <col min="5" max="6" width="14.5703125" style="6" customWidth="1"/>
    <col min="7" max="7" width="16.140625" style="6" customWidth="1"/>
    <col min="8" max="8" width="12.7109375" style="6" bestFit="1" customWidth="1"/>
    <col min="9" max="26" width="11.42578125" style="6" customWidth="1"/>
    <col min="27" max="16384" width="14.42578125" style="6"/>
  </cols>
  <sheetData>
    <row r="1" spans="1:26" ht="15" customHeight="1" thickBot="1" x14ac:dyDescent="0.3">
      <c r="A1" s="10" t="s">
        <v>9</v>
      </c>
      <c r="B1" s="11"/>
      <c r="C1" s="11"/>
      <c r="D1" s="11"/>
      <c r="E1" s="11"/>
      <c r="F1" s="11"/>
      <c r="G1" s="12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</row>
    <row r="2" spans="1:26" ht="31.5" customHeight="1" x14ac:dyDescent="0.25">
      <c r="A2" s="13" t="s">
        <v>29</v>
      </c>
      <c r="B2" s="14"/>
      <c r="C2" s="14"/>
      <c r="D2" s="14"/>
      <c r="E2" s="14"/>
      <c r="F2" s="14"/>
      <c r="G2" s="1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15.75" customHeight="1" thickBot="1" x14ac:dyDescent="0.3">
      <c r="A3" s="16"/>
      <c r="B3" s="17"/>
      <c r="C3" s="17"/>
      <c r="D3" s="17"/>
      <c r="E3" s="17"/>
      <c r="F3" s="17"/>
      <c r="G3" s="18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4.25" customHeight="1" x14ac:dyDescent="0.25">
      <c r="A4" s="19"/>
      <c r="B4" s="20"/>
      <c r="C4" s="20"/>
      <c r="D4" s="20"/>
      <c r="E4" s="20"/>
      <c r="F4" s="20"/>
      <c r="G4" s="21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32.25" customHeight="1" x14ac:dyDescent="0.25">
      <c r="A5" s="22" t="s">
        <v>30</v>
      </c>
      <c r="B5" s="23"/>
      <c r="C5" s="23"/>
      <c r="D5" s="23"/>
      <c r="E5" s="23"/>
      <c r="F5" s="23"/>
      <c r="G5" s="24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4.25" customHeight="1" x14ac:dyDescent="0.25">
      <c r="A6" s="25" t="s">
        <v>0</v>
      </c>
      <c r="B6" s="23"/>
      <c r="C6" s="23"/>
      <c r="D6" s="23"/>
      <c r="E6" s="23"/>
      <c r="F6" s="23"/>
      <c r="G6" s="24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14.25" customHeight="1" thickBot="1" x14ac:dyDescent="0.3">
      <c r="A7" s="19"/>
      <c r="B7" s="20"/>
      <c r="C7" s="20"/>
      <c r="D7" s="20"/>
      <c r="E7" s="20"/>
      <c r="F7" s="20"/>
      <c r="G7" s="21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spans="1:26" ht="15" customHeight="1" x14ac:dyDescent="0.25">
      <c r="A8" s="26" t="s">
        <v>1</v>
      </c>
      <c r="B8" s="23"/>
      <c r="C8" s="27"/>
      <c r="D8" s="28"/>
      <c r="E8" s="28"/>
      <c r="F8" s="28"/>
      <c r="G8" s="29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spans="1:26" ht="15.75" customHeight="1" thickBot="1" x14ac:dyDescent="0.3">
      <c r="A9" s="30"/>
      <c r="B9" s="23"/>
      <c r="C9" s="31"/>
      <c r="D9" s="32"/>
      <c r="E9" s="32"/>
      <c r="F9" s="32"/>
      <c r="G9" s="3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spans="1:26" ht="14.25" customHeight="1" thickBot="1" x14ac:dyDescent="0.3">
      <c r="A10" s="34"/>
      <c r="B10" s="35"/>
      <c r="C10" s="35"/>
      <c r="D10" s="35"/>
      <c r="E10" s="35"/>
      <c r="F10" s="35"/>
      <c r="G10" s="36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spans="1:26" ht="38.450000000000003" customHeight="1" thickBot="1" x14ac:dyDescent="0.3">
      <c r="A11" s="37" t="s">
        <v>2</v>
      </c>
      <c r="B11" s="38" t="s">
        <v>3</v>
      </c>
      <c r="C11" s="39" t="s">
        <v>4</v>
      </c>
      <c r="D11" s="39" t="s">
        <v>5</v>
      </c>
      <c r="E11" s="39" t="s">
        <v>6</v>
      </c>
      <c r="F11" s="39" t="s">
        <v>47</v>
      </c>
      <c r="G11" s="40" t="s">
        <v>7</v>
      </c>
      <c r="H11" s="5"/>
      <c r="I11" s="5"/>
      <c r="J11" s="5"/>
      <c r="K11" s="7"/>
      <c r="L11" s="5"/>
      <c r="M11" s="7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spans="1:26" ht="14.25" customHeight="1" x14ac:dyDescent="0.25">
      <c r="A12" s="41">
        <v>1</v>
      </c>
      <c r="B12" s="42" t="s">
        <v>11</v>
      </c>
      <c r="C12" s="43"/>
      <c r="D12" s="43"/>
      <c r="E12" s="43"/>
      <c r="F12" s="43"/>
      <c r="G12" s="44"/>
      <c r="H12" s="5"/>
      <c r="I12" s="5"/>
      <c r="J12" s="5"/>
      <c r="K12" s="7"/>
      <c r="L12" s="5"/>
      <c r="M12" s="7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spans="1:26" ht="14.25" customHeight="1" x14ac:dyDescent="0.25">
      <c r="A13" s="45" t="s">
        <v>31</v>
      </c>
      <c r="B13" s="46" t="s">
        <v>12</v>
      </c>
      <c r="C13" s="47">
        <v>1</v>
      </c>
      <c r="D13" s="48">
        <v>3465</v>
      </c>
      <c r="E13" s="49">
        <f>+C13*D13</f>
        <v>3465</v>
      </c>
      <c r="F13" s="2"/>
      <c r="G13" s="51">
        <f t="shared" ref="G13" si="0">IF(F13&gt;D13,F13/0,ROUND(C13*F13,2))</f>
        <v>0</v>
      </c>
      <c r="H13" s="5"/>
      <c r="I13" s="5"/>
      <c r="J13" s="5"/>
      <c r="K13" s="7"/>
      <c r="L13" s="5"/>
      <c r="M13" s="7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spans="1:26" ht="14.25" customHeight="1" thickBot="1" x14ac:dyDescent="0.3">
      <c r="A14" s="45" t="s">
        <v>32</v>
      </c>
      <c r="B14" s="46" t="s">
        <v>13</v>
      </c>
      <c r="C14" s="47">
        <v>1</v>
      </c>
      <c r="D14" s="48">
        <v>2751</v>
      </c>
      <c r="E14" s="49">
        <f>+C14*D14</f>
        <v>2751</v>
      </c>
      <c r="F14" s="2"/>
      <c r="G14" s="51">
        <f t="shared" ref="G14:G28" si="1">IF(F14&gt;D14,F14/0,ROUND(C14*F14,2))</f>
        <v>0</v>
      </c>
      <c r="H14" s="5"/>
      <c r="I14" s="5"/>
      <c r="J14" s="5"/>
      <c r="K14" s="7"/>
      <c r="L14" s="5"/>
      <c r="M14" s="7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spans="1:26" ht="14.25" customHeight="1" x14ac:dyDescent="0.25">
      <c r="A15" s="50">
        <v>2</v>
      </c>
      <c r="B15" s="42" t="s">
        <v>14</v>
      </c>
      <c r="C15" s="43"/>
      <c r="D15" s="43"/>
      <c r="E15" s="43"/>
      <c r="F15" s="43"/>
      <c r="G15" s="44"/>
      <c r="H15" s="5"/>
      <c r="I15" s="5"/>
      <c r="J15" s="5"/>
      <c r="K15" s="7"/>
      <c r="L15" s="5"/>
      <c r="M15" s="7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spans="1:26" ht="14.25" customHeight="1" x14ac:dyDescent="0.25">
      <c r="A16" s="52" t="s">
        <v>33</v>
      </c>
      <c r="B16" s="53" t="s">
        <v>15</v>
      </c>
      <c r="C16" s="47">
        <v>20</v>
      </c>
      <c r="D16" s="54">
        <v>2853.69</v>
      </c>
      <c r="E16" s="55">
        <f>+C16*D16</f>
        <v>57073.8</v>
      </c>
      <c r="F16" s="2"/>
      <c r="G16" s="51">
        <f t="shared" si="1"/>
        <v>0</v>
      </c>
      <c r="H16" s="5"/>
      <c r="I16" s="5"/>
      <c r="J16" s="5"/>
      <c r="K16" s="7"/>
      <c r="L16" s="5"/>
      <c r="M16" s="7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26" ht="14.25" customHeight="1" x14ac:dyDescent="0.25">
      <c r="A17" s="52" t="s">
        <v>34</v>
      </c>
      <c r="B17" s="53" t="s">
        <v>16</v>
      </c>
      <c r="C17" s="47">
        <v>50</v>
      </c>
      <c r="D17" s="54">
        <v>539.28800000000001</v>
      </c>
      <c r="E17" s="55">
        <f t="shared" ref="E17:E23" si="2">+C17*D17</f>
        <v>26964.400000000001</v>
      </c>
      <c r="F17" s="2"/>
      <c r="G17" s="51">
        <f t="shared" si="1"/>
        <v>0</v>
      </c>
      <c r="H17" s="5"/>
      <c r="I17" s="5"/>
      <c r="J17" s="5"/>
      <c r="K17" s="7"/>
      <c r="L17" s="5"/>
      <c r="M17" s="7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26" ht="14.25" customHeight="1" x14ac:dyDescent="0.25">
      <c r="A18" s="52" t="s">
        <v>35</v>
      </c>
      <c r="B18" s="53" t="s">
        <v>17</v>
      </c>
      <c r="C18" s="47">
        <v>250</v>
      </c>
      <c r="D18" s="54">
        <v>174.14</v>
      </c>
      <c r="E18" s="55">
        <f t="shared" si="2"/>
        <v>43535</v>
      </c>
      <c r="F18" s="2"/>
      <c r="G18" s="51">
        <f t="shared" si="1"/>
        <v>0</v>
      </c>
      <c r="H18" s="5"/>
      <c r="I18" s="5"/>
      <c r="J18" s="5"/>
      <c r="K18" s="7"/>
      <c r="L18" s="5"/>
      <c r="M18" s="7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26" ht="14.25" customHeight="1" x14ac:dyDescent="0.25">
      <c r="A19" s="52" t="s">
        <v>36</v>
      </c>
      <c r="B19" s="53" t="s">
        <v>18</v>
      </c>
      <c r="C19" s="47">
        <v>1</v>
      </c>
      <c r="D19" s="54">
        <v>3597.4</v>
      </c>
      <c r="E19" s="55">
        <f t="shared" si="2"/>
        <v>3597.4</v>
      </c>
      <c r="F19" s="2"/>
      <c r="G19" s="51">
        <f t="shared" si="1"/>
        <v>0</v>
      </c>
      <c r="H19" s="5"/>
      <c r="I19" s="5"/>
      <c r="J19" s="5"/>
      <c r="K19" s="7"/>
      <c r="L19" s="5"/>
      <c r="M19" s="7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26" ht="14.25" customHeight="1" x14ac:dyDescent="0.25">
      <c r="A20" s="52" t="s">
        <v>37</v>
      </c>
      <c r="B20" s="53" t="s">
        <v>19</v>
      </c>
      <c r="C20" s="47">
        <v>11</v>
      </c>
      <c r="D20" s="54">
        <v>362.66</v>
      </c>
      <c r="E20" s="55">
        <f t="shared" si="2"/>
        <v>3989.26</v>
      </c>
      <c r="F20" s="2"/>
      <c r="G20" s="51">
        <f t="shared" si="1"/>
        <v>0</v>
      </c>
      <c r="H20" s="5"/>
      <c r="I20" s="5"/>
      <c r="J20" s="5"/>
      <c r="K20" s="7"/>
      <c r="L20" s="5"/>
      <c r="M20" s="7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spans="1:26" ht="14.25" customHeight="1" x14ac:dyDescent="0.25">
      <c r="A21" s="52" t="s">
        <v>38</v>
      </c>
      <c r="B21" s="53" t="s">
        <v>20</v>
      </c>
      <c r="C21" s="47">
        <v>9</v>
      </c>
      <c r="D21" s="54">
        <v>146.05500000000001</v>
      </c>
      <c r="E21" s="55">
        <f t="shared" si="2"/>
        <v>1314.4950000000001</v>
      </c>
      <c r="F21" s="2"/>
      <c r="G21" s="51">
        <f t="shared" si="1"/>
        <v>0</v>
      </c>
      <c r="H21" s="5"/>
      <c r="I21" s="5"/>
      <c r="J21" s="5"/>
      <c r="K21" s="7"/>
      <c r="L21" s="5"/>
      <c r="M21" s="7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spans="1:26" ht="14.25" customHeight="1" x14ac:dyDescent="0.25">
      <c r="A22" s="52" t="s">
        <v>39</v>
      </c>
      <c r="B22" s="53" t="s">
        <v>21</v>
      </c>
      <c r="C22" s="47">
        <v>50</v>
      </c>
      <c r="D22" s="54">
        <v>224.7</v>
      </c>
      <c r="E22" s="55">
        <f t="shared" si="2"/>
        <v>11235</v>
      </c>
      <c r="F22" s="2"/>
      <c r="G22" s="51">
        <f t="shared" si="1"/>
        <v>0</v>
      </c>
      <c r="H22" s="5"/>
      <c r="I22" s="5"/>
      <c r="J22" s="5"/>
      <c r="K22" s="7"/>
      <c r="L22" s="5"/>
      <c r="M22" s="7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spans="1:26" ht="14.25" customHeight="1" x14ac:dyDescent="0.25">
      <c r="A23" s="52" t="s">
        <v>40</v>
      </c>
      <c r="B23" s="53" t="s">
        <v>22</v>
      </c>
      <c r="C23" s="47">
        <v>250</v>
      </c>
      <c r="D23" s="54">
        <v>89.88</v>
      </c>
      <c r="E23" s="55">
        <f t="shared" si="2"/>
        <v>22470</v>
      </c>
      <c r="F23" s="2"/>
      <c r="G23" s="51">
        <f t="shared" si="1"/>
        <v>0</v>
      </c>
      <c r="H23" s="5"/>
      <c r="I23" s="5"/>
      <c r="J23" s="5"/>
      <c r="K23" s="7"/>
      <c r="L23" s="5"/>
      <c r="M23" s="7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spans="1:26" ht="14.25" customHeight="1" x14ac:dyDescent="0.25">
      <c r="A24" s="50">
        <v>3</v>
      </c>
      <c r="B24" s="56" t="s">
        <v>23</v>
      </c>
      <c r="C24" s="57"/>
      <c r="D24" s="57"/>
      <c r="E24" s="57"/>
      <c r="F24" s="57"/>
      <c r="G24" s="79"/>
      <c r="H24" s="5"/>
      <c r="I24" s="5"/>
      <c r="J24" s="5"/>
      <c r="K24" s="7"/>
      <c r="L24" s="5"/>
      <c r="M24" s="7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spans="1:26" ht="14.25" customHeight="1" x14ac:dyDescent="0.25">
      <c r="A25" s="52" t="s">
        <v>41</v>
      </c>
      <c r="B25" s="53" t="s">
        <v>24</v>
      </c>
      <c r="C25" s="58">
        <v>900</v>
      </c>
      <c r="D25" s="54">
        <v>31.3</v>
      </c>
      <c r="E25" s="55">
        <f>ROUND(C25*D25,2)</f>
        <v>28170</v>
      </c>
      <c r="F25" s="1"/>
      <c r="G25" s="80">
        <f t="shared" si="1"/>
        <v>0</v>
      </c>
      <c r="H25" s="5"/>
      <c r="I25" s="5"/>
      <c r="J25" s="5"/>
      <c r="K25" s="7"/>
      <c r="L25" s="5"/>
      <c r="M25" s="7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spans="1:26" ht="14.25" customHeight="1" x14ac:dyDescent="0.25">
      <c r="A26" s="52" t="s">
        <v>42</v>
      </c>
      <c r="B26" s="53" t="s">
        <v>25</v>
      </c>
      <c r="C26" s="58">
        <v>100</v>
      </c>
      <c r="D26" s="54">
        <v>483.96</v>
      </c>
      <c r="E26" s="55">
        <f>ROUND(C26*D26,2)</f>
        <v>48396</v>
      </c>
      <c r="F26" s="1"/>
      <c r="G26" s="80">
        <f t="shared" si="1"/>
        <v>0</v>
      </c>
      <c r="H26" s="5"/>
      <c r="I26" s="5"/>
      <c r="J26" s="5"/>
      <c r="K26" s="7"/>
      <c r="L26" s="5"/>
      <c r="M26" s="7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spans="1:26" ht="14.25" customHeight="1" x14ac:dyDescent="0.25">
      <c r="A27" s="50">
        <v>4</v>
      </c>
      <c r="B27" s="56" t="s">
        <v>26</v>
      </c>
      <c r="C27" s="57"/>
      <c r="D27" s="57"/>
      <c r="E27" s="57"/>
      <c r="F27" s="57"/>
      <c r="G27" s="79"/>
      <c r="H27" s="5"/>
      <c r="I27" s="5"/>
      <c r="J27" s="5"/>
      <c r="K27" s="7"/>
      <c r="L27" s="5"/>
      <c r="M27" s="7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spans="1:26" ht="14.25" customHeight="1" thickBot="1" x14ac:dyDescent="0.3">
      <c r="A28" s="59" t="s">
        <v>43</v>
      </c>
      <c r="B28" s="60" t="s">
        <v>27</v>
      </c>
      <c r="C28" s="61">
        <v>1</v>
      </c>
      <c r="D28" s="62">
        <v>6325.16</v>
      </c>
      <c r="E28" s="62">
        <f>+C28*D28</f>
        <v>6325.16</v>
      </c>
      <c r="F28" s="4"/>
      <c r="G28" s="80">
        <f t="shared" si="1"/>
        <v>0</v>
      </c>
      <c r="H28" s="5"/>
      <c r="I28" s="5"/>
      <c r="J28" s="5"/>
      <c r="K28" s="7"/>
      <c r="L28" s="5"/>
      <c r="M28" s="7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spans="1:26" ht="14.25" customHeight="1" x14ac:dyDescent="0.25">
      <c r="A29" s="63"/>
      <c r="B29" s="64"/>
      <c r="C29" s="65"/>
      <c r="D29" s="66" t="s">
        <v>44</v>
      </c>
      <c r="E29" s="67">
        <f>SUM(E12:E28)</f>
        <v>259286.51500000001</v>
      </c>
      <c r="F29" s="67"/>
      <c r="G29" s="81">
        <f>SUM(G12:G28)</f>
        <v>0</v>
      </c>
      <c r="H29" s="5"/>
      <c r="I29" s="5"/>
      <c r="J29" s="5"/>
      <c r="K29" s="7"/>
      <c r="L29" s="5"/>
      <c r="M29" s="7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spans="1:26" ht="14.25" customHeight="1" x14ac:dyDescent="0.25">
      <c r="A30" s="63"/>
      <c r="B30" s="68"/>
      <c r="C30" s="69"/>
      <c r="D30" s="70" t="s">
        <v>45</v>
      </c>
      <c r="E30" s="71">
        <f>+E29*0.06</f>
        <v>15557.1909</v>
      </c>
      <c r="F30" s="3" t="s">
        <v>48</v>
      </c>
      <c r="G30" s="8"/>
      <c r="H30" s="5"/>
      <c r="I30" s="5"/>
      <c r="J30" s="5"/>
      <c r="K30" s="7"/>
      <c r="L30" s="5"/>
      <c r="M30" s="7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spans="1:26" ht="14.25" customHeight="1" x14ac:dyDescent="0.25">
      <c r="A31" s="63"/>
      <c r="B31" s="68"/>
      <c r="C31" s="69"/>
      <c r="D31" s="70" t="s">
        <v>28</v>
      </c>
      <c r="E31" s="71">
        <f>+E29*0.13</f>
        <v>33707.246950000001</v>
      </c>
      <c r="F31" s="3" t="s">
        <v>49</v>
      </c>
      <c r="G31" s="8"/>
      <c r="H31" s="5"/>
      <c r="I31" s="5"/>
      <c r="J31" s="5"/>
      <c r="K31" s="7"/>
      <c r="L31" s="5"/>
      <c r="M31" s="7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spans="1:26" ht="19.5" customHeight="1" x14ac:dyDescent="0.25">
      <c r="A32" s="72"/>
      <c r="B32" s="73"/>
      <c r="C32" s="73"/>
      <c r="D32" s="74" t="s">
        <v>46</v>
      </c>
      <c r="E32" s="75">
        <f>ROUNDUP(SUM(E29:E31),2)</f>
        <v>308550.96000000002</v>
      </c>
      <c r="F32" s="75"/>
      <c r="G32" s="82">
        <f>ROUNDUP(SUM(G29:G31),2)</f>
        <v>0</v>
      </c>
      <c r="H32" s="5"/>
      <c r="I32" s="5"/>
      <c r="J32" s="5"/>
      <c r="K32" s="9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spans="1:26" ht="14.25" customHeight="1" thickBot="1" x14ac:dyDescent="0.3">
      <c r="A33" s="76"/>
      <c r="B33" s="76"/>
      <c r="C33" s="76"/>
      <c r="D33" s="76"/>
      <c r="E33" s="76"/>
      <c r="F33" s="76"/>
      <c r="G33" s="76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spans="1:26" ht="14.25" customHeight="1" thickBot="1" x14ac:dyDescent="0.3">
      <c r="A34" s="77" t="s">
        <v>8</v>
      </c>
      <c r="B34" s="78"/>
      <c r="C34" s="78"/>
      <c r="D34" s="78"/>
      <c r="E34" s="23"/>
      <c r="F34" s="83">
        <f>+G32</f>
        <v>0</v>
      </c>
      <c r="G34" s="84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spans="1:26" ht="36" customHeight="1" x14ac:dyDescent="0.25">
      <c r="A35" s="85" t="s">
        <v>10</v>
      </c>
      <c r="B35" s="85"/>
      <c r="C35" s="85"/>
      <c r="D35" s="85"/>
      <c r="E35" s="85"/>
      <c r="F35" s="85"/>
      <c r="G35" s="86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spans="1:26" ht="14.2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26" ht="14.2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26" ht="14.2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26" ht="14.2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spans="1:26" ht="14.2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4.2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4.2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4.2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4.2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4.2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4.2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4.2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spans="1:26" ht="14.2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spans="1:26" ht="14.2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spans="1:26" ht="14.2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spans="1:26" ht="14.2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spans="1:26" ht="14.2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spans="1:26" ht="14.2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spans="1:26" ht="14.2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spans="1:26" ht="14.2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spans="1:26" ht="14.2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spans="1:26" ht="14.2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spans="1:26" ht="14.2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spans="1:26" ht="14.2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spans="1:26" ht="14.2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spans="1:26" ht="14.2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spans="1:26" ht="14.2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spans="1:26" ht="14.2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spans="1:26" ht="14.2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spans="1:26" ht="14.2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spans="1:26" ht="14.2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spans="1:26" ht="14.2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spans="1:26" ht="14.2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spans="1:26" ht="14.2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spans="1:26" ht="14.2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spans="1:26" ht="14.2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spans="1:26" ht="14.2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spans="1:26" ht="14.2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spans="1:26" ht="14.2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spans="1:26" ht="14.2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spans="1:26" ht="14.2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spans="1:26" ht="14.2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spans="1:26" ht="14.2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spans="1:26" ht="14.2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spans="1:26" ht="14.2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spans="1:26" ht="14.2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spans="1:26" ht="14.2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spans="1:26" ht="14.2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spans="1:26" ht="14.2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spans="1:26" ht="14.2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spans="1:26" ht="14.2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spans="1:26" ht="14.2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spans="1:26" ht="14.2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spans="1:26" ht="14.2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spans="1:26" ht="14.2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spans="1:26" ht="14.2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spans="1:26" ht="14.2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spans="1:26" ht="14.2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spans="1:26" ht="14.2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spans="1:26" ht="14.2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spans="1:26" ht="14.2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spans="1:26" ht="14.2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spans="1:26" ht="14.2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spans="1:26" ht="14.2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spans="1:26" ht="14.2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spans="1:26" ht="14.2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spans="1:26" ht="14.2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spans="1:26" ht="14.2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spans="1:26" ht="14.2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spans="1:26" ht="14.2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spans="1:26" ht="14.2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spans="1:26" ht="14.2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spans="1:26" ht="14.2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spans="1:26" ht="14.2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spans="1:26" ht="14.2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spans="1:26" ht="14.2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4.2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spans="1:26" ht="14.2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spans="1:26" ht="14.2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spans="1:26" ht="14.2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spans="1:26" ht="14.2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spans="1:26" ht="14.2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spans="1:26" ht="14.2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spans="1:26" ht="14.2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spans="1:26" ht="14.2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spans="1:26" ht="14.2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spans="1:26" ht="14.2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spans="1:26" ht="14.2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spans="1:26" ht="14.2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:26" ht="14.2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:26" ht="14.2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:26" ht="14.2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spans="1:26" ht="14.2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spans="1:26" ht="14.2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spans="1:26" ht="14.2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spans="1:26" ht="14.2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spans="1:26" ht="14.2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spans="1:26" ht="14.2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spans="1:26" ht="14.2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spans="1:26" ht="14.2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spans="1:26" ht="14.2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spans="1:26" ht="14.2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spans="1:26" ht="14.2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spans="1:26" ht="14.2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spans="1:26" ht="14.2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spans="1:26" ht="14.2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spans="1:26" ht="14.2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spans="1:26" ht="14.2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spans="1:26" ht="14.2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spans="1:26" ht="14.2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spans="1:26" ht="14.2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spans="1:26" ht="14.2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spans="1:26" ht="14.2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spans="1:26" ht="14.2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spans="1:26" ht="14.2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spans="1:26" ht="14.2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spans="1:26" ht="14.2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spans="1:26" ht="14.2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spans="1:26" ht="14.2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spans="1:26" ht="14.2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spans="1:26" ht="14.2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spans="1:26" ht="14.2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spans="1:26" ht="14.2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spans="1:26" ht="14.2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spans="1:26" ht="14.2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spans="1:26" ht="14.2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spans="1:26" ht="14.2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spans="1:26" ht="14.2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spans="1:26" ht="14.2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spans="1:26" ht="14.2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spans="1:26" ht="14.2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spans="1:26" ht="14.2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spans="1:26" ht="14.2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spans="1:26" ht="14.2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spans="1:26" ht="14.2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spans="1:26" ht="14.2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spans="1:26" ht="14.2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spans="1:26" ht="14.2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spans="1:26" ht="14.2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spans="1:26" ht="14.2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spans="1:26" ht="14.2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spans="1:26" ht="14.2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spans="1:26" ht="14.2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spans="1:26" ht="14.2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spans="1:26" ht="14.2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spans="1:26" ht="14.2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spans="1:26" ht="14.2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spans="1:26" ht="14.2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spans="1:26" ht="14.2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spans="1:26" ht="14.2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spans="1:26" ht="14.2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spans="1:26" ht="14.2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spans="1:26" ht="14.2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spans="1:26" ht="14.2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spans="1:26" ht="14.2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spans="1:26" ht="14.2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spans="1:26" ht="14.2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spans="1:26" ht="14.2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spans="1:26" ht="14.2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spans="1:26" ht="14.2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spans="1:26" ht="14.2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spans="1:26" ht="14.2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spans="1:26" ht="14.2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spans="1:26" ht="14.2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spans="1:26" ht="14.2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spans="1:26" ht="14.2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spans="1:26" ht="14.2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spans="1:26" ht="14.2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spans="1:26" ht="14.2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spans="1:26" ht="14.2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spans="1:26" ht="14.2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spans="1:26" ht="14.2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spans="1:26" ht="14.2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spans="1:26" ht="14.2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spans="1:26" ht="14.2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spans="1:26" ht="14.2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spans="1:26" ht="14.2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spans="1:26" ht="14.2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spans="1:26" ht="14.2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spans="1:26" ht="14.2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spans="1:26" ht="14.2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spans="1:26" ht="14.2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spans="1:26" ht="14.2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spans="1:26" ht="14.2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spans="1:26" ht="14.2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spans="1:26" ht="14.2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spans="1:26" ht="14.2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spans="1:26" ht="14.2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spans="1:26" ht="14.2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spans="1:26" ht="14.2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spans="1:26" ht="14.2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spans="1:26" ht="14.2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spans="1:26" ht="14.2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spans="1:26" ht="14.2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spans="1:26" ht="14.2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spans="1:26" ht="14.2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spans="1:26" ht="14.2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spans="1:26" ht="14.2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spans="1:26" ht="14.2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spans="1:26" ht="14.2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spans="1:26" ht="14.2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spans="1:26" ht="14.2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spans="1:26" ht="14.2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spans="1:26" ht="14.2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spans="1:26" ht="14.2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spans="1:26" ht="14.2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spans="1:26" ht="14.2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spans="1:26" ht="14.2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spans="1:26" ht="14.2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spans="1:26" ht="14.2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spans="1:26" ht="14.2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spans="1:26" ht="14.2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spans="1:26" ht="14.2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spans="1:26" ht="14.2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spans="1:26" ht="14.2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spans="1:26" ht="14.2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spans="1:26" ht="14.2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spans="1:26" ht="14.2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spans="1:26" ht="14.2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spans="1:26" ht="14.2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spans="1:26" ht="14.2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spans="1:26" ht="14.2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spans="1:26" ht="14.2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spans="1:26" ht="14.2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spans="1:26" ht="14.2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spans="1:26" ht="14.2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spans="1:26" ht="14.2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spans="1:26" ht="14.2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spans="1:26" ht="14.2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spans="1:26" ht="14.2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spans="1:26" ht="14.2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spans="1:26" ht="14.2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spans="1:26" ht="14.2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spans="1:26" ht="14.2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spans="1:26" ht="14.2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spans="1:26" ht="14.2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spans="1:26" ht="14.2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spans="1:26" ht="14.2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spans="1:26" ht="14.2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spans="1:26" ht="14.2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spans="1:26" ht="14.2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spans="1:26" ht="14.2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spans="1:26" ht="14.2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spans="1:26" ht="14.2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spans="1:26" ht="14.2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spans="1:26" ht="14.2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spans="1:26" ht="14.2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spans="1:26" ht="14.2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spans="1:26" ht="14.2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spans="1:26" ht="14.2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spans="1:26" ht="14.2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spans="1:26" ht="14.2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spans="1:26" ht="14.2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spans="1:26" ht="14.2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spans="1:26" ht="14.2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spans="1:26" ht="14.2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spans="1:26" ht="14.2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spans="1:26" ht="14.2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spans="1:26" ht="14.2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spans="1:26" ht="14.2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spans="1:26" ht="14.2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spans="1:26" ht="14.2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spans="1:26" ht="14.2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spans="1:26" ht="14.2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spans="1:26" ht="14.2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spans="1:26" ht="14.2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spans="1:26" ht="14.2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spans="1:26" ht="14.2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spans="1:26" ht="14.2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spans="1:26" ht="14.2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spans="1:26" ht="14.2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spans="1:26" ht="14.2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spans="1:26" ht="14.2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spans="1:26" ht="14.2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spans="1:26" ht="14.2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spans="1:26" ht="14.2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spans="1:26" ht="14.2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spans="1:26" ht="14.2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spans="1:26" ht="14.2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spans="1:26" ht="14.2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spans="1:26" ht="14.2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spans="1:26" ht="14.2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spans="1:26" ht="14.2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spans="1:26" ht="14.2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spans="1:26" ht="14.2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spans="1:26" ht="14.2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spans="1:26" ht="14.2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spans="1:26" ht="14.2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spans="1:26" ht="14.2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spans="1:26" ht="14.2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spans="1:26" ht="14.2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spans="1:26" ht="14.2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spans="1:26" ht="14.2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spans="1:26" ht="14.2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spans="1:26" ht="14.2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spans="1:26" ht="14.2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spans="1:26" ht="14.2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spans="1:26" ht="14.2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spans="1:26" ht="14.2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spans="1:26" ht="14.2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spans="1:26" ht="14.2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spans="1:26" ht="14.2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spans="1:26" ht="14.2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spans="1:26" ht="14.2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spans="1:26" ht="14.2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spans="1:26" ht="14.2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spans="1:26" ht="14.2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spans="1:26" ht="14.2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spans="1:26" ht="14.2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spans="1:26" ht="14.2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spans="1:26" ht="14.2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spans="1:26" ht="14.2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spans="1:26" ht="14.2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spans="1:26" ht="14.2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spans="1:26" ht="14.2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spans="1:26" ht="14.2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spans="1:26" ht="14.2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spans="1:26" ht="14.2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spans="1:26" ht="14.2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spans="1:26" ht="14.2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spans="1:26" ht="14.2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spans="1:26" ht="14.2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spans="1:26" ht="14.2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spans="1:26" ht="14.2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spans="1:26" ht="14.2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spans="1:26" ht="14.2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spans="1:26" ht="14.2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spans="1:26" ht="14.2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spans="1:26" ht="14.2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spans="1:26" ht="14.2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spans="1:26" ht="14.2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spans="1:26" ht="14.2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spans="1:26" ht="14.2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spans="1:26" ht="14.2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spans="1:26" ht="14.2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spans="1:26" ht="14.2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spans="1:26" ht="14.2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spans="1:26" ht="14.2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spans="1:26" ht="14.2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spans="1:26" ht="14.2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spans="1:26" ht="14.2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spans="1:26" ht="14.2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spans="1:26" ht="14.2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spans="1:26" ht="14.2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spans="1:26" ht="14.2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spans="1:26" ht="14.2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spans="1:26" ht="14.2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spans="1:26" ht="14.2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spans="1:26" ht="14.2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spans="1:26" ht="14.2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spans="1:26" ht="14.2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spans="1:26" ht="14.2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spans="1:26" ht="14.2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spans="1:26" ht="14.2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spans="1:26" ht="14.2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spans="1:26" ht="14.2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spans="1:26" ht="14.2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spans="1:26" ht="14.2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spans="1:26" ht="14.2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spans="1:26" ht="14.2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spans="1:26" ht="14.2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spans="1:26" ht="14.2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spans="1:26" ht="14.2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spans="1:26" ht="14.2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spans="1:26" ht="14.2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spans="1:26" ht="14.2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spans="1:26" ht="14.2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spans="1:26" ht="14.2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spans="1:26" ht="14.2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spans="1:26" ht="14.2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spans="1:26" ht="14.2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spans="1:26" ht="14.2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spans="1:26" ht="14.2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spans="1:26" ht="14.2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spans="1:26" ht="14.2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spans="1:26" ht="14.2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spans="1:26" ht="14.2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spans="1:26" ht="14.2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spans="1:26" ht="14.2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spans="1:26" ht="14.2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spans="1:26" ht="14.2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spans="1:26" ht="14.2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spans="1:26" ht="14.2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spans="1:26" ht="14.2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spans="1:26" ht="14.2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spans="1:26" ht="14.2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spans="1:26" ht="14.2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spans="1:26" ht="14.2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spans="1:26" ht="14.2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spans="1:26" ht="14.2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spans="1:26" ht="14.2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spans="1:26" ht="14.2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spans="1:26" ht="14.2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spans="1:26" ht="14.2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spans="1:26" ht="14.2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spans="1:26" ht="14.2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spans="1:26" ht="14.2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spans="1:26" ht="14.2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spans="1:26" ht="14.2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spans="1:26" ht="14.2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spans="1:26" ht="14.2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spans="1:26" ht="14.2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spans="1:26" ht="14.2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spans="1:26" ht="14.2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spans="1:26" ht="14.2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spans="1:26" ht="14.2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spans="1:26" ht="14.2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spans="1:26" ht="14.2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spans="1:26" ht="14.2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spans="1:26" ht="14.2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spans="1:26" ht="14.2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spans="1:26" ht="14.2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spans="1:26" ht="14.2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spans="1:26" ht="14.2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spans="1:26" ht="14.2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spans="1:26" ht="14.2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spans="1:26" ht="14.2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spans="1:26" ht="14.2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spans="1:26" ht="14.2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spans="1:26" ht="14.2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spans="1:26" ht="14.2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spans="1:26" ht="14.2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spans="1:26" ht="14.2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spans="1:26" ht="14.2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spans="1:26" ht="14.2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spans="1:26" ht="14.2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spans="1:26" ht="14.2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spans="1:26" ht="14.2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spans="1:26" ht="14.2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spans="1:26" ht="14.2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spans="1:26" ht="14.2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spans="1:26" ht="14.2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spans="1:26" ht="14.2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spans="1:26" ht="14.2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spans="1:26" ht="14.2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spans="1:26" ht="14.2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spans="1:26" ht="14.2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spans="1:26" ht="14.2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spans="1:26" ht="14.2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spans="1:26" ht="14.2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spans="1:26" ht="14.2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spans="1:26" ht="14.2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spans="1:26" ht="14.2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spans="1:26" ht="14.2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spans="1:26" ht="14.2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spans="1:26" ht="14.2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spans="1:26" ht="14.2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spans="1:26" ht="14.2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spans="1:26" ht="14.2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spans="1:26" ht="14.2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spans="1:26" ht="14.2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spans="1:26" ht="14.2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spans="1:26" ht="14.2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spans="1:26" ht="14.2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spans="1:26" ht="14.2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spans="1:26" ht="14.2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spans="1:26" ht="14.2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spans="1:26" ht="14.2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spans="1:26" ht="14.2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spans="1:26" ht="14.2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spans="1:26" ht="14.2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spans="1:26" ht="14.2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spans="1:26" ht="14.2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spans="1:26" ht="14.2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spans="1:26" ht="14.2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spans="1:26" ht="14.2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spans="1:26" ht="14.2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spans="1:26" ht="14.2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spans="1:26" ht="14.2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spans="1:26" ht="14.2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spans="1:26" ht="14.2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spans="1:26" ht="14.2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spans="1:26" ht="14.2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spans="1:26" ht="14.2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spans="1:26" ht="14.2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spans="1:26" ht="14.2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spans="1:26" ht="14.2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spans="1:26" ht="14.2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spans="1:26" ht="14.2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spans="1:26" ht="14.2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spans="1:26" ht="14.2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spans="1:26" ht="14.2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spans="1:26" ht="14.2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spans="1:26" ht="14.2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spans="1:26" ht="14.2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spans="1:26" ht="14.2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spans="1:26" ht="14.2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spans="1:26" ht="14.2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spans="1:26" ht="14.2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spans="1:26" ht="14.2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spans="1:26" ht="14.2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spans="1:26" ht="14.2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spans="1:26" ht="14.2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spans="1:26" ht="14.2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spans="1:26" ht="14.2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spans="1:26" ht="14.2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spans="1:26" ht="14.2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spans="1:26" ht="14.2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spans="1:26" ht="14.2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spans="1:26" ht="14.2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spans="1:26" ht="14.2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spans="1:26" ht="14.2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spans="1:26" ht="14.2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spans="1:26" ht="14.2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spans="1:26" ht="14.2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spans="1:26" ht="14.2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spans="1:26" ht="14.2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spans="1:26" ht="14.2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spans="1:26" ht="14.2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spans="1:26" ht="14.2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spans="1:26" ht="14.2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spans="1:26" ht="14.2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spans="1:26" ht="14.2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spans="1:26" ht="14.2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spans="1:26" ht="14.2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spans="1:26" ht="14.2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spans="1:26" ht="14.2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spans="1:26" ht="14.2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spans="1:26" ht="14.2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spans="1:26" ht="14.2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spans="1:26" ht="14.2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spans="1:26" ht="14.2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spans="1:26" ht="14.2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spans="1:26" ht="14.2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spans="1:26" ht="14.2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spans="1:26" ht="14.2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spans="1:26" ht="14.2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spans="1:26" ht="14.2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spans="1:26" ht="14.2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spans="1:26" ht="14.2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spans="1:26" ht="14.2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spans="1:26" ht="14.2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spans="1:26" ht="14.2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spans="1:26" ht="14.2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spans="1:26" ht="14.2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spans="1:26" ht="14.2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spans="1:26" ht="14.2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spans="1:26" ht="14.2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spans="1:26" ht="14.2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spans="1:26" ht="14.2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spans="1:26" ht="14.2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spans="1:26" ht="14.2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spans="1:26" ht="14.2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spans="1:26" ht="14.2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spans="1:26" ht="14.2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spans="1:26" ht="14.2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spans="1:26" ht="14.2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spans="1:26" ht="14.2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spans="1:26" ht="14.2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spans="1:26" ht="14.2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spans="1:26" ht="14.2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spans="1:26" ht="14.2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spans="1:26" ht="14.2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spans="1:26" ht="14.2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spans="1:26" ht="14.2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spans="1:26" ht="14.2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spans="1:26" ht="14.2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spans="1:26" ht="14.2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spans="1:26" ht="14.2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spans="1:26" ht="14.2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spans="1:26" ht="14.2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spans="1:26" ht="14.2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spans="1:26" ht="14.2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spans="1:26" ht="14.2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spans="1:26" ht="14.2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spans="1:26" ht="14.2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spans="1:26" ht="14.2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spans="1:26" ht="14.2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spans="1:26" ht="14.2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spans="1:26" ht="14.2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spans="1:26" ht="14.2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spans="1:26" ht="14.2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spans="1:26" ht="14.2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spans="1:26" ht="14.2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spans="1:26" ht="14.2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spans="1:26" ht="14.2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spans="1:26" ht="14.2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spans="1:26" ht="14.2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spans="1:26" ht="14.2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spans="1:26" ht="14.2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spans="1:26" ht="14.2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spans="1:26" ht="14.2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spans="1:26" ht="14.2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spans="1:26" ht="14.2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spans="1:26" ht="14.2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spans="1:26" ht="14.2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spans="1:26" ht="14.2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spans="1:26" ht="14.2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spans="1:26" ht="14.2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spans="1:26" ht="14.2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spans="1:26" ht="14.2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spans="1:26" ht="14.2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spans="1:26" ht="14.2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spans="1:26" ht="14.2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spans="1:26" ht="14.2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spans="1:26" ht="14.2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spans="1:26" ht="14.2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spans="1:26" ht="14.2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spans="1:26" ht="14.2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spans="1:26" ht="14.2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spans="1:26" ht="14.2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spans="1:26" ht="14.2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spans="1:26" ht="14.2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spans="1:26" ht="14.2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spans="1:26" ht="14.2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spans="1:26" ht="14.2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spans="1:26" ht="14.2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spans="1:26" ht="14.2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spans="1:26" ht="14.2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</sheetData>
  <sheetProtection algorithmName="SHA-512" hashValue="HhVpFarH3dx1dj0G/+SacJ/ndxcvq21xuUgkP+hvDP+eM8zXNHKow17QF43JtPZMLZyX49dwH7AaA3Rv0Hg3gg==" saltValue="zPy9PSCOZUz7cg2Y0I9o1Q==" spinCount="100000" sheet="1" objects="1" scenarios="1"/>
  <protectedRanges>
    <protectedRange algorithmName="SHA-512" hashValue="7X4njOR+U4BoNLfMXTR6+GBjgz0beTegX5+gZoXcUftVs0CNszdBn1czkuIXT8se6sbyYlY35H/J28q1a1MoLg==" saltValue="SC359YgIs2IMFmOw2DKVAQ==" spinCount="100000" sqref="F25:F28 F30:F31" name="Rango7"/>
    <protectedRange algorithmName="SHA-512" hashValue="yUdOeut/45x0BJhszzH49BVCxUiO4C/O0sg/yFsHYs6j6gGyF1K8kCwrJU45qGPmGIgUbpTUqi9oaHFaAOi6nQ==" saltValue="W+EBRGqEMKoofmKv8PXEAg==" spinCount="100000" sqref="F16:F23 F13:F14" name="Rango6"/>
    <protectedRange algorithmName="SHA-512" hashValue="biOX+xgQQ+K+Ia9xic8GO1KL/rC2TGZ+sAm0apdfNZGuLPgxfR6Z8rc2mEP4b1N/4MGDVM3oL8pcP1VXPBPs/w==" saltValue="KescD9ZJRQLn13UHwB/Xwg==" spinCount="100000" sqref="C8" name="Rango5"/>
  </protectedRanges>
  <mergeCells count="12">
    <mergeCell ref="B12:G12"/>
    <mergeCell ref="A34:E34"/>
    <mergeCell ref="F34:G34"/>
    <mergeCell ref="A35:F35"/>
    <mergeCell ref="A1:G1"/>
    <mergeCell ref="A2:G2"/>
    <mergeCell ref="A3:G3"/>
    <mergeCell ref="A5:G5"/>
    <mergeCell ref="A6:G6"/>
    <mergeCell ref="A8:B9"/>
    <mergeCell ref="C8:G9"/>
    <mergeCell ref="B15:G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PROPOSICION ECONOMICA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d'Amico Rebord, María Virginia</cp:lastModifiedBy>
  <cp:lastPrinted>2026-01-29T12:27:13Z</cp:lastPrinted>
  <dcterms:created xsi:type="dcterms:W3CDTF">2019-12-12T10:58:27Z</dcterms:created>
  <dcterms:modified xsi:type="dcterms:W3CDTF">2026-03-20T13:58:53Z</dcterms:modified>
</cp:coreProperties>
</file>