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INV26-0035 Sustitución tornos APB Palma\"/>
    </mc:Choice>
  </mc:AlternateContent>
  <xr:revisionPtr revIDLastSave="0" documentId="13_ncr:1_{F791EE02-23AA-4626-8FFB-EA8DBE5B3DF3}" xr6:coauthVersionLast="47" xr6:coauthVersionMax="47" xr10:uidLastSave="{00000000-0000-0000-0000-000000000000}"/>
  <bookViews>
    <workbookView xWindow="17160" yWindow="3300" windowWidth="19030" windowHeight="1563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1" l="1"/>
  <c r="E26" i="1"/>
  <c r="G25" i="1"/>
  <c r="E25" i="1"/>
  <c r="G15" i="1"/>
  <c r="G14" i="1"/>
  <c r="G16" i="1" s="1"/>
  <c r="E15" i="1" l="1"/>
  <c r="E14" i="1"/>
  <c r="E16" i="1" l="1"/>
  <c r="F18" i="1" l="1"/>
</calcChain>
</file>

<file path=xl/sharedStrings.xml><?xml version="1.0" encoding="utf-8"?>
<sst xmlns="http://schemas.openxmlformats.org/spreadsheetml/2006/main" count="31" uniqueCount="31">
  <si>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</si>
  <si>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</si>
  <si>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</si>
  <si>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</si>
  <si>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</si>
  <si>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</si>
  <si>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</si>
  <si>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</si>
  <si>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</si>
  <si>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</si>
  <si>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</si>
  <si>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</si>
  <si>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</si>
  <si>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01.02</t>
  </si>
  <si>
    <t>COSTE HORA DE MANO DE OBRA PARA MANTENIMIENTO CORRECTIVO</t>
  </si>
  <si>
    <t>Coste hora Oficial de 1ª</t>
  </si>
  <si>
    <t>SUSTITUCIÓN DE LOS TORNOS DE CONTROL DE ACCESO PARA LAS OFICINAS EN EL PUERTO DE PALMA DE LA AUTORIDAD PORTUARIA DE BALEARES.</t>
  </si>
  <si>
    <t>Expediente INV26-0035</t>
  </si>
  <si>
    <t>Sustitución de Torno de acceso</t>
  </si>
  <si>
    <t>Pasillo acceso</t>
  </si>
  <si>
    <t>Varios</t>
  </si>
  <si>
    <t>COSTE DE MANO DE OBRA</t>
  </si>
  <si>
    <t xml:space="preserve">El licitador introducirá el coste de mano de obra que se utilizará en los trabajos varios a justificar. No podrá ser, en ningún caso, inferior al establecido en el convenio laboral vigente. </t>
  </si>
  <si>
    <t>Coste hora Peon especializado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</si>
  <si>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5.000,00 € de trabajos varios que se mantienen inalterables)</t>
    </r>
  </si>
  <si>
    <t xml:space="preserve">El licitador introducirá el descuento sobre los precios del libro de la construcción del COAATM que aplicará para la determinación de los precios de trabajos varios e imprevistos. </t>
  </si>
  <si>
    <t>DESCUENTOS SOBRE LIBRO DE PRECIOS DEL COAATM</t>
  </si>
  <si>
    <t>Descuento sobre material</t>
  </si>
  <si>
    <t>Descuento sobre maquinaria</t>
  </si>
  <si>
    <t>DESCUENTOS PARTIDA DE VARIOS</t>
  </si>
  <si>
    <t>Los descuentos y costes de mano de obra ofertados se mantendrán inalterables durante la vigencia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</si>
</sst>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  <font>
      <i/>
      <sz val="11"/>
      <color rgb="FF000000"/>
      <name val="Arial Narrow"/>
    </font>
    <font>
      <i/>
      <sz val="11"/>
      <color theme="1"/>
      <name val="Arial Narrow"/>
    </font>
    <font>
      <sz val="11"/>
      <color theme="1"/>
      <name val="Calibri"/>
    </font>
    <font>
      <b/>
      <i/>
      <sz val="14"/>
      <color theme="1"/>
      <name val="Calibri"/>
      <family val="2"/>
    </font>
    <font>
      <sz val="8"/>
      <color theme="1"/>
      <name val="Calibri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/>
    <xf numFmtId="0" fontId="4" fillId="0" borderId="5"/>
    <xf numFmtId="0" fontId="3" fillId="0" borderId="5"/>
    <xf numFmtId="0" fontId="2" fillId="0" borderId="5"/>
    <xf numFmtId="0" fontId="1" fillId="0" borderId="5"/>
    <xf numFmtId="9" fontId="29" fillId="0" borderId="0" applyFont="0" applyFill="0" applyBorder="0" applyAlignment="0" applyProtection="0"/>
  </cellStyleXfs>
  <cellXfs count="87">
    <xf numFmtId="0" fontId="0" fillId="0" borderId="0" xfId="0" applyFont="1" applyAlignment="1"/>
    <xf numFmtId="0" fontId="7" fillId="0" borderId="0" xfId="0" applyFont="1"/>
    <xf numFmtId="0" fontId="7" fillId="2" borderId="4" xfId="0" applyFont="1" applyFill="1" applyBorder="1"/>
    <xf numFmtId="4" fontId="14" fillId="0" borderId="0" xfId="0" applyNumberFormat="1" applyFont="1" applyAlignment="1">
      <alignment vertical="top"/>
    </xf>
    <xf numFmtId="49" fontId="14" fillId="0" borderId="0" xfId="0" applyNumberFormat="1" applyFont="1" applyAlignment="1">
      <alignment vertical="top" wrapText="1"/>
    </xf>
    <xf numFmtId="0" fontId="7" fillId="2" borderId="13" xfId="0" applyFont="1" applyFill="1" applyBorder="1"/>
    <xf numFmtId="0" fontId="7" fillId="2" borderId="2" xfId="0" applyFont="1" applyFill="1" applyBorder="1"/>
    <xf numFmtId="0" fontId="7" fillId="2" borderId="14" xfId="0" applyFont="1" applyFill="1" applyBorder="1"/>
    <xf numFmtId="0" fontId="7" fillId="2" borderId="9" xfId="0" applyFont="1" applyFill="1" applyBorder="1"/>
    <xf numFmtId="0" fontId="7" fillId="2" borderId="5" xfId="0" applyFont="1" applyFill="1" applyBorder="1"/>
    <xf numFmtId="0" fontId="7" fillId="2" borderId="10" xfId="0" applyFont="1" applyFill="1" applyBorder="1"/>
    <xf numFmtId="0" fontId="7" fillId="2" borderId="11" xfId="0" applyFont="1" applyFill="1" applyBorder="1"/>
    <xf numFmtId="0" fontId="7" fillId="2" borderId="12" xfId="0" applyFont="1" applyFill="1" applyBorder="1"/>
    <xf numFmtId="0" fontId="7" fillId="2" borderId="9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0" xfId="0" applyFont="1" applyFill="1" applyBorder="1" applyAlignment="1">
      <alignment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2" fontId="21" fillId="4" borderId="18" xfId="0" applyNumberFormat="1" applyFont="1" applyFill="1" applyBorder="1" applyAlignment="1">
      <alignment vertical="center" wrapText="1"/>
    </xf>
    <xf numFmtId="164" fontId="15" fillId="4" borderId="18" xfId="0" applyNumberFormat="1" applyFont="1" applyFill="1" applyBorder="1" applyAlignment="1">
      <alignment vertical="center" wrapText="1"/>
    </xf>
    <xf numFmtId="0" fontId="15" fillId="2" borderId="18" xfId="0" applyFont="1" applyFill="1" applyBorder="1" applyAlignment="1">
      <alignment vertical="center" wrapText="1"/>
    </xf>
    <xf numFmtId="2" fontId="15" fillId="2" borderId="18" xfId="0" applyNumberFormat="1" applyFont="1" applyFill="1" applyBorder="1" applyAlignment="1">
      <alignment vertical="center" wrapText="1"/>
    </xf>
    <xf numFmtId="164" fontId="15" fillId="2" borderId="18" xfId="0" applyNumberFormat="1" applyFont="1" applyFill="1" applyBorder="1" applyAlignment="1">
      <alignment vertical="center" wrapText="1"/>
    </xf>
    <xf numFmtId="164" fontId="15" fillId="3" borderId="18" xfId="0" applyNumberFormat="1" applyFont="1" applyFill="1" applyBorder="1" applyAlignment="1" applyProtection="1">
      <alignment vertical="center" wrapText="1"/>
      <protection locked="0"/>
    </xf>
    <xf numFmtId="1" fontId="15" fillId="2" borderId="23" xfId="0" applyNumberFormat="1" applyFont="1" applyFill="1" applyBorder="1" applyAlignment="1">
      <alignment horizontal="center" vertical="center" wrapText="1"/>
    </xf>
    <xf numFmtId="1" fontId="21" fillId="4" borderId="23" xfId="0" applyNumberFormat="1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vertical="center" wrapText="1"/>
    </xf>
    <xf numFmtId="164" fontId="16" fillId="2" borderId="22" xfId="0" applyNumberFormat="1" applyFont="1" applyFill="1" applyBorder="1" applyAlignment="1">
      <alignment vertical="center" wrapText="1"/>
    </xf>
    <xf numFmtId="164" fontId="16" fillId="5" borderId="22" xfId="0" applyNumberFormat="1" applyFont="1" applyFill="1" applyBorder="1" applyAlignment="1">
      <alignment vertical="center" wrapText="1"/>
    </xf>
    <xf numFmtId="0" fontId="0" fillId="0" borderId="0" xfId="0"/>
    <xf numFmtId="0" fontId="17" fillId="2" borderId="6" xfId="0" applyFont="1" applyFill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6" fillId="7" borderId="10" xfId="0" applyFont="1" applyFill="1" applyBorder="1" applyAlignment="1"/>
    <xf numFmtId="0" fontId="11" fillId="2" borderId="9" xfId="0" applyFont="1" applyFill="1" applyBorder="1" applyAlignment="1">
      <alignment horizontal="right" wrapText="1"/>
    </xf>
    <xf numFmtId="0" fontId="11" fillId="2" borderId="5" xfId="0" applyFont="1" applyFill="1" applyBorder="1" applyAlignment="1">
      <alignment horizontal="right" wrapText="1"/>
    </xf>
    <xf numFmtId="164" fontId="24" fillId="2" borderId="18" xfId="0" applyNumberFormat="1" applyFont="1" applyFill="1" applyBorder="1" applyAlignment="1">
      <alignment vertical="center" wrapText="1"/>
    </xf>
    <xf numFmtId="164" fontId="25" fillId="2" borderId="24" xfId="0" applyNumberFormat="1" applyFont="1" applyFill="1" applyBorder="1" applyAlignment="1">
      <alignment vertical="center" wrapText="1"/>
    </xf>
    <xf numFmtId="0" fontId="26" fillId="2" borderId="9" xfId="0" applyFont="1" applyFill="1" applyBorder="1" applyAlignment="1">
      <alignment horizontal="center" wrapText="1"/>
    </xf>
    <xf numFmtId="0" fontId="27" fillId="2" borderId="5" xfId="0" applyFont="1" applyFill="1" applyBorder="1" applyAlignment="1">
      <alignment horizontal="left"/>
    </xf>
    <xf numFmtId="0" fontId="26" fillId="2" borderId="5" xfId="0" applyFont="1" applyFill="1" applyBorder="1" applyAlignment="1">
      <alignment horizontal="center" wrapText="1"/>
    </xf>
    <xf numFmtId="0" fontId="26" fillId="2" borderId="10" xfId="0" applyFont="1" applyFill="1" applyBorder="1" applyAlignment="1">
      <alignment horizontal="center" wrapText="1"/>
    </xf>
    <xf numFmtId="0" fontId="26" fillId="0" borderId="0" xfId="0" applyFont="1"/>
    <xf numFmtId="0" fontId="17" fillId="2" borderId="5" xfId="0" applyFont="1" applyFill="1" applyBorder="1" applyAlignment="1">
      <alignment horizontal="left" wrapText="1"/>
    </xf>
    <xf numFmtId="0" fontId="26" fillId="2" borderId="5" xfId="0" applyFont="1" applyFill="1" applyBorder="1" applyAlignment="1">
      <alignment horizontal="left" wrapText="1"/>
    </xf>
    <xf numFmtId="0" fontId="19" fillId="8" borderId="27" xfId="0" applyFont="1" applyFill="1" applyBorder="1" applyAlignment="1">
      <alignment horizontal="left"/>
    </xf>
    <xf numFmtId="0" fontId="26" fillId="8" borderId="28" xfId="0" applyFont="1" applyFill="1" applyBorder="1" applyAlignment="1">
      <alignment horizontal="center" wrapText="1"/>
    </xf>
    <xf numFmtId="0" fontId="26" fillId="8" borderId="29" xfId="0" applyFont="1" applyFill="1" applyBorder="1" applyAlignment="1">
      <alignment horizontal="center" wrapText="1"/>
    </xf>
    <xf numFmtId="4" fontId="28" fillId="0" borderId="0" xfId="0" applyNumberFormat="1" applyFont="1" applyAlignment="1">
      <alignment vertical="top"/>
    </xf>
    <xf numFmtId="0" fontId="25" fillId="2" borderId="30" xfId="0" applyFont="1" applyFill="1" applyBorder="1" applyAlignment="1">
      <alignment vertical="center" wrapText="1"/>
    </xf>
    <xf numFmtId="2" fontId="25" fillId="2" borderId="31" xfId="0" applyNumberFormat="1" applyFont="1" applyFill="1" applyBorder="1" applyAlignment="1">
      <alignment vertical="center" wrapText="1"/>
    </xf>
    <xf numFmtId="164" fontId="25" fillId="2" borderId="31" xfId="0" applyNumberFormat="1" applyFont="1" applyFill="1" applyBorder="1" applyAlignment="1">
      <alignment vertical="center" wrapText="1"/>
    </xf>
    <xf numFmtId="164" fontId="25" fillId="3" borderId="31" xfId="0" applyNumberFormat="1" applyFont="1" applyFill="1" applyBorder="1" applyAlignment="1" applyProtection="1">
      <alignment vertical="center" wrapText="1"/>
      <protection locked="0"/>
    </xf>
    <xf numFmtId="164" fontId="25" fillId="2" borderId="32" xfId="0" applyNumberFormat="1" applyFont="1" applyFill="1" applyBorder="1" applyAlignment="1">
      <alignment vertical="center" wrapText="1"/>
    </xf>
    <xf numFmtId="0" fontId="20" fillId="2" borderId="5" xfId="0" applyFont="1" applyFill="1" applyBorder="1" applyAlignment="1">
      <alignment horizontal="left"/>
    </xf>
    <xf numFmtId="0" fontId="26" fillId="2" borderId="15" xfId="0" applyFont="1" applyFill="1" applyBorder="1" applyAlignment="1">
      <alignment horizontal="center" wrapText="1"/>
    </xf>
    <xf numFmtId="0" fontId="26" fillId="2" borderId="16" xfId="0" applyFont="1" applyFill="1" applyBorder="1" applyAlignment="1">
      <alignment horizontal="center" wrapText="1"/>
    </xf>
    <xf numFmtId="0" fontId="26" fillId="2" borderId="17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horizontal="right" wrapText="1"/>
    </xf>
    <xf numFmtId="0" fontId="11" fillId="2" borderId="5" xfId="0" applyFont="1" applyFill="1" applyBorder="1" applyAlignment="1">
      <alignment horizontal="right" wrapText="1"/>
    </xf>
    <xf numFmtId="0" fontId="12" fillId="2" borderId="9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9" xfId="0" applyFont="1" applyBorder="1"/>
    <xf numFmtId="0" fontId="18" fillId="2" borderId="9" xfId="0" applyFont="1" applyFill="1" applyBorder="1" applyAlignment="1">
      <alignment horizontal="right" vertical="center" wrapText="1"/>
    </xf>
    <xf numFmtId="164" fontId="19" fillId="6" borderId="25" xfId="0" applyNumberFormat="1" applyFont="1" applyFill="1" applyBorder="1" applyAlignment="1">
      <alignment horizontal="center" vertical="center" wrapText="1"/>
    </xf>
    <xf numFmtId="0" fontId="6" fillId="0" borderId="26" xfId="0" applyFont="1" applyBorder="1"/>
    <xf numFmtId="0" fontId="5" fillId="2" borderId="6" xfId="0" applyFont="1" applyFill="1" applyBorder="1" applyAlignment="1">
      <alignment horizontal="center" wrapText="1"/>
    </xf>
    <xf numFmtId="0" fontId="6" fillId="0" borderId="7" xfId="0" applyFont="1" applyBorder="1"/>
    <xf numFmtId="0" fontId="6" fillId="0" borderId="8" xfId="0" applyFont="1" applyBorder="1"/>
    <xf numFmtId="0" fontId="8" fillId="2" borderId="9" xfId="0" applyFont="1" applyFill="1" applyBorder="1" applyAlignment="1">
      <alignment horizontal="center" vertical="center" wrapText="1"/>
    </xf>
    <xf numFmtId="0" fontId="6" fillId="0" borderId="10" xfId="0" applyFont="1" applyBorder="1"/>
    <xf numFmtId="0" fontId="9" fillId="2" borderId="11" xfId="0" applyFont="1" applyFill="1" applyBorder="1" applyAlignment="1">
      <alignment horizontal="center" vertical="top" wrapText="1"/>
    </xf>
    <xf numFmtId="0" fontId="6" fillId="0" borderId="4" xfId="0" applyFont="1" applyBorder="1"/>
    <xf numFmtId="0" fontId="6" fillId="0" borderId="12" xfId="0" applyFont="1" applyBorder="1"/>
    <xf numFmtId="0" fontId="1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Protection="1">
      <protection locked="0"/>
    </xf>
    <xf numFmtId="0" fontId="6" fillId="0" borderId="14" xfId="0" applyFont="1" applyBorder="1" applyProtection="1">
      <protection locked="0"/>
    </xf>
    <xf numFmtId="0" fontId="6" fillId="0" borderId="3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6" fillId="0" borderId="12" xfId="0" applyFont="1" applyBorder="1" applyProtection="1">
      <protection locked="0"/>
    </xf>
    <xf numFmtId="0" fontId="9" fillId="2" borderId="9" xfId="0" applyFont="1" applyFill="1" applyBorder="1" applyAlignment="1">
      <alignment horizontal="center" vertical="center" wrapText="1"/>
    </xf>
    <xf numFmtId="0" fontId="23" fillId="0" borderId="5" xfId="0" applyFont="1" applyBorder="1"/>
    <xf numFmtId="0" fontId="23" fillId="0" borderId="10" xfId="0" applyFont="1" applyBorder="1"/>
    <xf numFmtId="9" fontId="25" fillId="3" borderId="31" xfId="5" applyFont="1" applyFill="1" applyBorder="1" applyAlignment="1" applyProtection="1">
      <alignment vertical="center" wrapText="1"/>
      <protection locked="0"/>
    </xf>
  </cellXfs>
  <cellStyles count="6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  <cellStyle name="Normal 5" xfId="4" xr:uid="{D2F48402-2555-43DD-ABA8-A471F9359F1A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37"/>
  <sheetViews>
    <sheetView tabSelected="1" workbookViewId="0">
      <selection activeCell="B36" sqref="B36"/>
    </sheetView>
  </sheetViews>
  <sheetFormatPr baseColWidth="10" defaultColWidth="14.453125" defaultRowHeight="15" customHeight="1" x14ac:dyDescent="0.35"/>
  <cols>
    <col min="1" max="1" width="7.7265625" customWidth="1"/>
    <col min="2" max="2" width="58.7265625" customWidth="1"/>
    <col min="3" max="6" width="14.54296875" customWidth="1"/>
    <col min="7" max="7" width="16.26953125" customWidth="1"/>
    <col min="8" max="26" width="11.453125" customWidth="1"/>
  </cols>
  <sheetData>
    <row r="1" spans="1:26" ht="15" customHeight="1" x14ac:dyDescent="0.35">
      <c r="A1" s="67" t="s">
        <v>0</v>
      </c>
      <c r="B1" s="68"/>
      <c r="C1" s="68"/>
      <c r="D1" s="68"/>
      <c r="E1" s="68"/>
      <c r="F1" s="68"/>
      <c r="G1" s="6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 x14ac:dyDescent="0.35">
      <c r="A2" s="70" t="s">
        <v>16</v>
      </c>
      <c r="B2" s="62"/>
      <c r="C2" s="62"/>
      <c r="D2" s="62"/>
      <c r="E2" s="62"/>
      <c r="F2" s="62"/>
      <c r="G2" s="7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5">
      <c r="A3" s="83"/>
      <c r="B3" s="84"/>
      <c r="C3" s="84"/>
      <c r="D3" s="84"/>
      <c r="E3" s="84"/>
      <c r="F3" s="84"/>
      <c r="G3" s="8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4">
      <c r="A4" s="72" t="s">
        <v>17</v>
      </c>
      <c r="B4" s="73"/>
      <c r="C4" s="73"/>
      <c r="D4" s="73"/>
      <c r="E4" s="73"/>
      <c r="F4" s="73"/>
      <c r="G4" s="7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5">
      <c r="A6" s="75" t="s">
        <v>1</v>
      </c>
      <c r="B6" s="62"/>
      <c r="C6" s="62"/>
      <c r="D6" s="62"/>
      <c r="E6" s="62"/>
      <c r="F6" s="62"/>
      <c r="G6" s="7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5">
      <c r="A7" s="76" t="s">
        <v>2</v>
      </c>
      <c r="B7" s="62"/>
      <c r="C7" s="62"/>
      <c r="D7" s="62"/>
      <c r="E7" s="62"/>
      <c r="F7" s="62"/>
      <c r="G7" s="7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4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5">
      <c r="A9" s="61" t="s">
        <v>3</v>
      </c>
      <c r="B9" s="62"/>
      <c r="C9" s="77"/>
      <c r="D9" s="78"/>
      <c r="E9" s="78"/>
      <c r="F9" s="78"/>
      <c r="G9" s="7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4">
      <c r="A10" s="63"/>
      <c r="B10" s="62"/>
      <c r="C10" s="80"/>
      <c r="D10" s="81"/>
      <c r="E10" s="81"/>
      <c r="F10" s="81"/>
      <c r="G10" s="8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4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x14ac:dyDescent="0.35">
      <c r="A12" s="16" t="s">
        <v>4</v>
      </c>
      <c r="B12" s="17" t="s">
        <v>5</v>
      </c>
      <c r="C12" s="18" t="s">
        <v>6</v>
      </c>
      <c r="D12" s="18" t="s">
        <v>7</v>
      </c>
      <c r="E12" s="18" t="s">
        <v>8</v>
      </c>
      <c r="F12" s="18" t="s">
        <v>9</v>
      </c>
      <c r="G12" s="19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5">
      <c r="A13" s="27">
        <v>1</v>
      </c>
      <c r="B13" s="20" t="s">
        <v>18</v>
      </c>
      <c r="C13" s="20"/>
      <c r="D13" s="20"/>
      <c r="E13" s="21"/>
      <c r="F13" s="21"/>
      <c r="G13" s="28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26" t="s">
        <v>12</v>
      </c>
      <c r="B14" s="22" t="s">
        <v>19</v>
      </c>
      <c r="C14" s="23">
        <v>2</v>
      </c>
      <c r="D14" s="24">
        <v>20443.2</v>
      </c>
      <c r="E14" s="24">
        <f>+D14*C14</f>
        <v>40886.400000000001</v>
      </c>
      <c r="F14" s="25"/>
      <c r="G14" s="38">
        <f t="shared" ref="G14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thickBot="1" x14ac:dyDescent="0.4">
      <c r="A15" s="26" t="s">
        <v>13</v>
      </c>
      <c r="B15" s="22" t="s">
        <v>20</v>
      </c>
      <c r="C15" s="23">
        <v>1</v>
      </c>
      <c r="D15" s="24">
        <v>5000</v>
      </c>
      <c r="E15" s="24">
        <f>+D15*C15</f>
        <v>5000</v>
      </c>
      <c r="F15" s="37">
        <v>5000</v>
      </c>
      <c r="G15" s="38">
        <f t="shared" ref="G15" si="1">IF(F15&gt;D15,F15/0,ROUND(C15*F15,2))</f>
        <v>5000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thickBot="1" x14ac:dyDescent="0.4">
      <c r="A16" s="32"/>
      <c r="B16" s="33"/>
      <c r="C16" s="33"/>
      <c r="D16" s="33"/>
      <c r="E16" s="29">
        <f>SUM(E13:E15)</f>
        <v>45886.400000000001</v>
      </c>
      <c r="F16" s="33"/>
      <c r="G16" s="30">
        <f>IF(SUM(G13:G15)=5000,0,SUM(G13:G15))</f>
        <v>0</v>
      </c>
      <c r="H16" s="1"/>
      <c r="I16" s="1"/>
      <c r="J16" s="1"/>
      <c r="K16" s="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 x14ac:dyDescent="0.4">
      <c r="A17" s="13"/>
      <c r="B17" s="14"/>
      <c r="C17" s="14"/>
      <c r="D17" s="14"/>
      <c r="E17" s="14"/>
      <c r="F17" s="14"/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4">
      <c r="A18" s="64" t="s">
        <v>11</v>
      </c>
      <c r="B18" s="62"/>
      <c r="C18" s="62"/>
      <c r="D18" s="62"/>
      <c r="E18" s="62"/>
      <c r="F18" s="65">
        <f>IF(G16&lt;=E16,G16,"ERROR: Límite superado")</f>
        <v>0</v>
      </c>
      <c r="G18" s="6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6" customHeight="1" x14ac:dyDescent="0.35">
      <c r="A19" s="59" t="s">
        <v>24</v>
      </c>
      <c r="B19" s="60"/>
      <c r="C19" s="60"/>
      <c r="D19" s="60"/>
      <c r="E19" s="60"/>
      <c r="F19" s="60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35">
      <c r="A20" s="35"/>
      <c r="B20" s="36"/>
      <c r="C20" s="36"/>
      <c r="D20" s="36"/>
      <c r="E20" s="36"/>
      <c r="F20" s="36"/>
      <c r="G20" s="3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31" customFormat="1" ht="14.25" customHeight="1" x14ac:dyDescent="0.45">
      <c r="A21" s="39"/>
      <c r="B21" s="40" t="s">
        <v>21</v>
      </c>
      <c r="C21" s="41"/>
      <c r="D21" s="41"/>
      <c r="E21" s="41"/>
      <c r="F21" s="41"/>
      <c r="G21" s="42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s="31" customFormat="1" ht="44.25" customHeight="1" x14ac:dyDescent="0.35">
      <c r="A22" s="39"/>
      <c r="B22" s="44" t="s">
        <v>22</v>
      </c>
      <c r="C22" s="41"/>
      <c r="D22" s="41"/>
      <c r="E22" s="41"/>
      <c r="F22" s="41"/>
      <c r="G22" s="42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s="31" customFormat="1" ht="14.25" customHeight="1" x14ac:dyDescent="0.35">
      <c r="A23" s="39"/>
      <c r="B23" s="45"/>
      <c r="C23" s="41"/>
      <c r="D23" s="41"/>
      <c r="E23" s="41"/>
      <c r="F23" s="41"/>
      <c r="G23" s="42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s="31" customFormat="1" ht="16.5" customHeight="1" x14ac:dyDescent="0.35">
      <c r="A24" s="39"/>
      <c r="B24" s="46" t="s">
        <v>14</v>
      </c>
      <c r="C24" s="47"/>
      <c r="D24" s="47"/>
      <c r="E24" s="47"/>
      <c r="F24" s="47"/>
      <c r="G24" s="48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spans="1:26" s="31" customFormat="1" ht="14.25" customHeight="1" x14ac:dyDescent="0.35">
      <c r="A25" s="39"/>
      <c r="B25" s="50" t="s">
        <v>15</v>
      </c>
      <c r="C25" s="51">
        <v>1</v>
      </c>
      <c r="D25" s="52">
        <v>35</v>
      </c>
      <c r="E25" s="52">
        <f t="shared" ref="E25" si="2">ROUND(D25*C25,2)</f>
        <v>35</v>
      </c>
      <c r="F25" s="53"/>
      <c r="G25" s="54">
        <f t="shared" ref="G25" si="3">IF(F25&gt;D25,F25/0,ROUND(C25*F25,2))</f>
        <v>0</v>
      </c>
      <c r="H25" s="43"/>
      <c r="I25" s="43"/>
      <c r="J25" s="43"/>
      <c r="K25" s="49"/>
      <c r="L25" s="43"/>
      <c r="M25" s="49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s="31" customFormat="1" ht="14.25" customHeight="1" x14ac:dyDescent="0.35">
      <c r="A26" s="39"/>
      <c r="B26" s="50" t="s">
        <v>23</v>
      </c>
      <c r="C26" s="51">
        <v>1</v>
      </c>
      <c r="D26" s="52">
        <v>27</v>
      </c>
      <c r="E26" s="52">
        <f t="shared" ref="E26" si="4">ROUND(D26*C26,2)</f>
        <v>27</v>
      </c>
      <c r="F26" s="53"/>
      <c r="G26" s="54">
        <f t="shared" ref="G26" si="5">IF(F26&gt;D26,F26/0,ROUND(C26*F26,2))</f>
        <v>0</v>
      </c>
      <c r="H26" s="43"/>
      <c r="I26" s="43"/>
      <c r="J26" s="43"/>
      <c r="K26" s="49"/>
      <c r="L26" s="43"/>
      <c r="M26" s="49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s="31" customFormat="1" ht="14.25" customHeight="1" x14ac:dyDescent="0.35">
      <c r="A27" s="39"/>
      <c r="B27" s="41"/>
      <c r="C27" s="41"/>
      <c r="D27" s="41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s="31" customFormat="1" ht="17.25" customHeight="1" x14ac:dyDescent="0.45">
      <c r="A28" s="39"/>
      <c r="B28" s="40" t="s">
        <v>29</v>
      </c>
      <c r="C28" s="41"/>
      <c r="D28" s="41"/>
      <c r="E28" s="41"/>
      <c r="F28" s="41"/>
      <c r="G28" s="42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spans="1:26" s="31" customFormat="1" ht="47" customHeight="1" x14ac:dyDescent="0.35">
      <c r="A29" s="39"/>
      <c r="B29" s="44" t="s">
        <v>25</v>
      </c>
      <c r="C29" s="41"/>
      <c r="D29" s="41"/>
      <c r="E29" s="41"/>
      <c r="F29" s="41"/>
      <c r="G29" s="42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spans="1:26" s="31" customFormat="1" ht="17.25" customHeight="1" x14ac:dyDescent="0.35">
      <c r="A30" s="39"/>
      <c r="B30" s="55"/>
      <c r="C30" s="41"/>
      <c r="D30" s="41"/>
      <c r="E30" s="41"/>
      <c r="F30" s="41"/>
      <c r="G30" s="42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spans="1:26" s="31" customFormat="1" ht="17.25" customHeight="1" x14ac:dyDescent="0.35">
      <c r="A31" s="39"/>
      <c r="B31" s="46" t="s">
        <v>26</v>
      </c>
      <c r="C31" s="47"/>
      <c r="D31" s="41"/>
      <c r="E31" s="41"/>
      <c r="F31" s="41"/>
      <c r="G31" s="42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spans="1:26" s="31" customFormat="1" ht="17.25" customHeight="1" x14ac:dyDescent="0.35">
      <c r="A32" s="39"/>
      <c r="B32" s="50" t="s">
        <v>27</v>
      </c>
      <c r="C32" s="86"/>
      <c r="D32" s="41"/>
      <c r="E32" s="41"/>
      <c r="F32" s="41"/>
      <c r="G32" s="42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spans="1:26" s="31" customFormat="1" ht="17.25" customHeight="1" x14ac:dyDescent="0.35">
      <c r="A33" s="39"/>
      <c r="B33" s="50" t="s">
        <v>28</v>
      </c>
      <c r="C33" s="86"/>
      <c r="D33" s="41"/>
      <c r="E33" s="41"/>
      <c r="F33" s="41"/>
      <c r="G33" s="4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spans="1:26" s="31" customFormat="1" ht="17.25" customHeight="1" x14ac:dyDescent="0.35">
      <c r="A34" s="39"/>
      <c r="B34" s="55"/>
      <c r="C34" s="41"/>
      <c r="D34" s="41"/>
      <c r="E34" s="41"/>
      <c r="F34" s="41"/>
      <c r="G34" s="42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spans="1:26" s="31" customFormat="1" ht="17.25" customHeight="1" x14ac:dyDescent="0.35">
      <c r="A35" s="39"/>
      <c r="B35" s="55" t="s">
        <v>30</v>
      </c>
      <c r="C35" s="41"/>
      <c r="D35" s="41"/>
      <c r="E35" s="41"/>
      <c r="F35" s="41"/>
      <c r="G35" s="42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spans="1:26" s="31" customFormat="1" ht="14.25" customHeight="1" thickBot="1" x14ac:dyDescent="0.4">
      <c r="A36" s="56"/>
      <c r="B36" s="57"/>
      <c r="C36" s="57"/>
      <c r="D36" s="57"/>
      <c r="E36" s="57"/>
      <c r="F36" s="57"/>
      <c r="G36" s="58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</sheetData>
  <sheetProtection algorithmName="SHA-512" hashValue="lULVlxxQe1oj8Ly576dbnc28PmHj9gzd2c3JweNCr5PcXnOTV6Uy5UW0f2wImNAoip/ZzCim9MzvGE7Iwyxmag==" saltValue="2Yo1Dnk9qGVKqUOzYvTJBg==" spinCount="100000" sheet="1" objects="1" scenarios="1"/>
  <mergeCells count="11">
    <mergeCell ref="A19:F19"/>
    <mergeCell ref="A9:B10"/>
    <mergeCell ref="A18:E18"/>
    <mergeCell ref="F18:G18"/>
    <mergeCell ref="A1:G1"/>
    <mergeCell ref="A2:G2"/>
    <mergeCell ref="A4:G4"/>
    <mergeCell ref="A6:G6"/>
    <mergeCell ref="A7:G7"/>
    <mergeCell ref="C9:G10"/>
    <mergeCell ref="A3:G3"/>
  </mergeCells>
  <phoneticPr fontId="22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2026-04-24T16:42:39Z</dcterms:modified>
</cp:coreProperties>
</file>