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Palma\Conservacio\Expedientes\2026\GST26-0064 Iluminación Navidad\1 Pliegos\"/>
    </mc:Choice>
  </mc:AlternateContent>
  <xr:revisionPtr revIDLastSave="0" documentId="13_ncr:1_{D13C0766-CA0E-4A2E-AF67-B343CABDAD0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9" i="1" l="1"/>
  <c r="G17" i="1" l="1"/>
  <c r="G18" i="1"/>
  <c r="G19" i="1"/>
  <c r="G20" i="1"/>
  <c r="G21" i="1"/>
  <c r="G22" i="1"/>
  <c r="G23" i="1"/>
  <c r="G24" i="1"/>
  <c r="G25" i="1"/>
  <c r="G27" i="1"/>
  <c r="G29" i="1"/>
  <c r="G30" i="1"/>
  <c r="G31" i="1"/>
  <c r="G32" i="1"/>
  <c r="G34" i="1"/>
  <c r="G35" i="1"/>
  <c r="G38" i="1"/>
  <c r="G39" i="1"/>
  <c r="G40" i="1"/>
  <c r="G41" i="1"/>
  <c r="G42" i="1"/>
  <c r="G43" i="1"/>
  <c r="G44" i="1"/>
  <c r="G45" i="1"/>
  <c r="G46" i="1"/>
  <c r="G47" i="1"/>
  <c r="G49" i="1"/>
  <c r="G51" i="1"/>
  <c r="G52" i="1"/>
  <c r="G53" i="1"/>
  <c r="G54" i="1"/>
  <c r="G56" i="1"/>
  <c r="G58" i="1"/>
  <c r="G16" i="1"/>
  <c r="E17" i="1"/>
  <c r="E18" i="1"/>
  <c r="E19" i="1"/>
  <c r="E20" i="1"/>
  <c r="E21" i="1"/>
  <c r="E22" i="1"/>
  <c r="E23" i="1"/>
  <c r="E24" i="1"/>
  <c r="E25" i="1"/>
  <c r="E27" i="1"/>
  <c r="E29" i="1"/>
  <c r="E30" i="1"/>
  <c r="E31" i="1"/>
  <c r="E32" i="1"/>
  <c r="E34" i="1"/>
  <c r="E35" i="1"/>
  <c r="E38" i="1"/>
  <c r="E39" i="1"/>
  <c r="E40" i="1"/>
  <c r="E41" i="1"/>
  <c r="E42" i="1"/>
  <c r="E43" i="1"/>
  <c r="E44" i="1"/>
  <c r="E45" i="1"/>
  <c r="E46" i="1"/>
  <c r="E47" i="1"/>
  <c r="E49" i="1"/>
  <c r="E51" i="1"/>
  <c r="E52" i="1"/>
  <c r="E53" i="1"/>
  <c r="E54" i="1"/>
  <c r="E56" i="1"/>
  <c r="E58" i="1"/>
  <c r="E16" i="1"/>
  <c r="G59" i="1" l="1"/>
  <c r="F61" i="1" l="1"/>
</calcChain>
</file>

<file path=xl/sharedStrings.xml><?xml version="1.0" encoding="utf-8"?>
<sst xmlns="http://schemas.openxmlformats.org/spreadsheetml/2006/main" count="62" uniqueCount="44">
  <si>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</si>
  <si>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</si>
  <si>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</si>
  <si>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</si>
  <si>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</si>
  <si>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</si>
  <si>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</si>
  <si>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</si>
  <si>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</si>
  <si>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</si>
  <si>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</si>
  <si>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</si>
  <si>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Expediente GST26-0064</t>
  </si>
  <si>
    <t>SUMINISTRO EN ALQUILER, MONTAJE, DESMONTAJE Y MANTENIMIENTO DE LAS LUCES DE NAVIDAD EN LOS PUERTOS DE PALMA Y ALCUDIA</t>
  </si>
  <si>
    <t>LUCES DE NAVIDAD PUERTO DE PALMA</t>
  </si>
  <si>
    <t>MONTAJE/DESMONTAJE</t>
  </si>
  <si>
    <t>GRANDES ESTRUCTURAS</t>
  </si>
  <si>
    <t>Photocall estrella transitable 3D</t>
  </si>
  <si>
    <t>Estrella naciente 3D para colocar en suelo</t>
  </si>
  <si>
    <t>Estrella fugaz transitable 3D</t>
  </si>
  <si>
    <t>Bola 3D para colocar en el suelo</t>
  </si>
  <si>
    <t>Animal decorativo 3D</t>
  </si>
  <si>
    <t>Paseo luminoso con caida de cordones</t>
  </si>
  <si>
    <t>Regalo falso 3D para colocar en suelo</t>
  </si>
  <si>
    <t>Árbol cónico de 8m con estrella</t>
  </si>
  <si>
    <t>Arco transitable en forma de estrella</t>
  </si>
  <si>
    <t>Árbol cónico de 20m con estrella</t>
  </si>
  <si>
    <t>FACHADAS EDIFICIOS</t>
  </si>
  <si>
    <t>Cortina para fachada</t>
  </si>
  <si>
    <t>ILUMINACION CONTINUA</t>
  </si>
  <si>
    <t>Elemento en 2D para colocar en farolas</t>
  </si>
  <si>
    <t>Elemento en 2D para colocar en farolas grandes</t>
  </si>
  <si>
    <t>Cordón luminoso para colocar en palmera</t>
  </si>
  <si>
    <t>Cordón luminoso para ramas de árbol</t>
  </si>
  <si>
    <t>CUADROS ELÉCTRICOS Y LEGALIZACIÓN</t>
  </si>
  <si>
    <t>Cuadros eléctricos</t>
  </si>
  <si>
    <t>Legalización</t>
  </si>
  <si>
    <t>ALQUILER Y MANTENIMIENTO</t>
  </si>
  <si>
    <t>Árbol cónico con estrella</t>
  </si>
  <si>
    <t>CUADROS ELÉCTRICOS</t>
  </si>
  <si>
    <t>PARTIDA ALZADA</t>
  </si>
  <si>
    <t>Partida alzada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</si>
  <si>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20.000,00 € de partida alzada que se mantienen inalterables)</t>
    </r>
  </si>
  <si>
    <t>LOTE 1: puerto de Palma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</si>
</sst>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  <font>
      <b/>
      <i/>
      <sz val="11"/>
      <color rgb="FF000000"/>
      <name val="Arial Narrow"/>
      <family val="2"/>
    </font>
    <font>
      <b/>
      <sz val="13"/>
      <color theme="1"/>
      <name val="Calibri"/>
      <family val="2"/>
    </font>
    <font>
      <sz val="8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3"/>
    <xf numFmtId="0" fontId="2" fillId="0" borderId="3"/>
    <xf numFmtId="0" fontId="1" fillId="0" borderId="3"/>
  </cellStyleXfs>
  <cellXfs count="58">
    <xf numFmtId="0" fontId="0" fillId="0" borderId="0" xfId="0" applyFont="1" applyAlignment="1"/>
    <xf numFmtId="0" fontId="6" fillId="0" borderId="0" xfId="0" applyFont="1"/>
    <xf numFmtId="0" fontId="6" fillId="2" borderId="2" xfId="0" applyFont="1" applyFill="1" applyBorder="1"/>
    <xf numFmtId="4" fontId="12" fillId="0" borderId="0" xfId="0" applyNumberFormat="1" applyFont="1" applyAlignment="1">
      <alignment vertical="top"/>
    </xf>
    <xf numFmtId="49" fontId="12" fillId="0" borderId="0" xfId="0" applyNumberFormat="1" applyFont="1" applyAlignment="1">
      <alignment vertical="top" wrapText="1"/>
    </xf>
    <xf numFmtId="0" fontId="6" fillId="2" borderId="11" xfId="0" applyFont="1" applyFill="1" applyBorder="1"/>
    <xf numFmtId="0" fontId="6" fillId="2" borderId="1" xfId="0" applyFont="1" applyFill="1" applyBorder="1"/>
    <xf numFmtId="0" fontId="6" fillId="2" borderId="12" xfId="0" applyFont="1" applyFill="1" applyBorder="1"/>
    <xf numFmtId="0" fontId="6" fillId="2" borderId="7" xfId="0" applyFont="1" applyFill="1" applyBorder="1"/>
    <xf numFmtId="0" fontId="6" fillId="2" borderId="3" xfId="0" applyFont="1" applyFill="1" applyBorder="1"/>
    <xf numFmtId="0" fontId="6" fillId="2" borderId="8" xfId="0" applyFont="1" applyFill="1" applyBorder="1"/>
    <xf numFmtId="0" fontId="6" fillId="2" borderId="9" xfId="0" applyFont="1" applyFill="1" applyBorder="1"/>
    <xf numFmtId="0" fontId="6" fillId="2" borderId="10" xfId="0" applyFont="1" applyFill="1" applyBorder="1"/>
    <xf numFmtId="0" fontId="6" fillId="2" borderId="7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wrapText="1"/>
    </xf>
    <xf numFmtId="164" fontId="13" fillId="2" borderId="13" xfId="0" applyNumberFormat="1" applyFont="1" applyFill="1" applyBorder="1" applyAlignment="1">
      <alignment vertical="center" wrapText="1"/>
    </xf>
    <xf numFmtId="164" fontId="13" fillId="3" borderId="13" xfId="0" applyNumberFormat="1" applyFont="1" applyFill="1" applyBorder="1" applyAlignment="1" applyProtection="1">
      <alignment vertical="center" wrapText="1"/>
      <protection locked="0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164" fontId="13" fillId="2" borderId="17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2" fontId="19" fillId="4" borderId="19" xfId="0" applyNumberFormat="1" applyFont="1" applyFill="1" applyBorder="1" applyAlignment="1">
      <alignment vertical="center" wrapText="1"/>
    </xf>
    <xf numFmtId="2" fontId="19" fillId="4" borderId="20" xfId="0" applyNumberFormat="1" applyFont="1" applyFill="1" applyBorder="1" applyAlignment="1">
      <alignment vertical="center" wrapText="1"/>
    </xf>
    <xf numFmtId="164" fontId="13" fillId="4" borderId="20" xfId="0" applyNumberFormat="1" applyFont="1" applyFill="1" applyBorder="1" applyAlignment="1" applyProtection="1">
      <alignment vertical="center" wrapText="1"/>
    </xf>
    <xf numFmtId="0" fontId="14" fillId="4" borderId="21" xfId="0" applyFont="1" applyFill="1" applyBorder="1" applyAlignment="1" applyProtection="1">
      <alignment vertical="center" wrapText="1"/>
    </xf>
    <xf numFmtId="0" fontId="13" fillId="2" borderId="22" xfId="0" applyFont="1" applyFill="1" applyBorder="1" applyAlignment="1">
      <alignment horizontal="center" vertical="center" wrapText="1"/>
    </xf>
    <xf numFmtId="164" fontId="14" fillId="2" borderId="18" xfId="0" applyNumberFormat="1" applyFont="1" applyFill="1" applyBorder="1" applyAlignment="1">
      <alignment vertical="center" wrapText="1"/>
    </xf>
    <xf numFmtId="164" fontId="14" fillId="5" borderId="18" xfId="0" applyNumberFormat="1" applyFont="1" applyFill="1" applyBorder="1" applyAlignment="1">
      <alignment vertical="center" wrapText="1"/>
    </xf>
    <xf numFmtId="0" fontId="5" fillId="7" borderId="8" xfId="0" applyFont="1" applyFill="1" applyBorder="1" applyAlignment="1"/>
    <xf numFmtId="0" fontId="15" fillId="2" borderId="4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right" wrapText="1"/>
    </xf>
    <xf numFmtId="0" fontId="9" fillId="2" borderId="3" xfId="0" applyFont="1" applyFill="1" applyBorder="1" applyAlignment="1">
      <alignment horizontal="right" wrapText="1"/>
    </xf>
    <xf numFmtId="0" fontId="10" fillId="2" borderId="7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7" xfId="0" applyFont="1" applyBorder="1"/>
    <xf numFmtId="0" fontId="16" fillId="2" borderId="7" xfId="0" applyFont="1" applyFill="1" applyBorder="1" applyAlignment="1">
      <alignment horizontal="right" vertical="center" wrapText="1"/>
    </xf>
    <xf numFmtId="164" fontId="17" fillId="6" borderId="23" xfId="0" applyNumberFormat="1" applyFont="1" applyFill="1" applyBorder="1" applyAlignment="1">
      <alignment horizontal="center" vertical="center" wrapText="1"/>
    </xf>
    <xf numFmtId="0" fontId="5" fillId="0" borderId="24" xfId="0" applyFont="1" applyBorder="1"/>
    <xf numFmtId="0" fontId="4" fillId="2" borderId="4" xfId="0" applyFont="1" applyFill="1" applyBorder="1" applyAlignment="1">
      <alignment horizontal="center" wrapText="1"/>
    </xf>
    <xf numFmtId="0" fontId="5" fillId="0" borderId="5" xfId="0" applyFont="1" applyBorder="1"/>
    <xf numFmtId="0" fontId="5" fillId="0" borderId="6" xfId="0" applyFont="1" applyBorder="1"/>
    <xf numFmtId="0" fontId="20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7" fillId="2" borderId="9" xfId="0" applyFont="1" applyFill="1" applyBorder="1" applyAlignment="1">
      <alignment horizontal="center" vertical="top" wrapText="1"/>
    </xf>
    <xf numFmtId="0" fontId="5" fillId="0" borderId="2" xfId="0" applyFont="1" applyBorder="1"/>
    <xf numFmtId="0" fontId="5" fillId="0" borderId="10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164" fontId="13" fillId="3" borderId="25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6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7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8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29" xfId="0" applyNumberFormat="1" applyFont="1" applyFill="1" applyBorder="1" applyAlignment="1" applyProtection="1">
      <alignment horizontal="center" vertical="center" wrapText="1"/>
      <protection locked="0"/>
    </xf>
    <xf numFmtId="164" fontId="13" fillId="3" borderId="30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 xr:uid="{00000000-0005-0000-0000-000001000000}"/>
    <cellStyle name="Normal 3" xfId="2" xr:uid="{8D96BC0D-96A4-4DD8-8608-36EC2EE8E225}"/>
    <cellStyle name="Normal 4" xfId="3" xr:uid="{886FA04E-6A54-4F95-8E65-F2FD44B70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64"/>
  <sheetViews>
    <sheetView tabSelected="1" zoomScale="85" zoomScaleNormal="85" workbookViewId="0">
      <selection activeCell="C9" sqref="C9:G10"/>
    </sheetView>
  </sheetViews>
  <sheetFormatPr baseColWidth="10" defaultColWidth="14.44140625" defaultRowHeight="15" customHeight="1" x14ac:dyDescent="0.3"/>
  <cols>
    <col min="1" max="1" width="7.77734375" customWidth="1"/>
    <col min="2" max="2" width="58.77734375" customWidth="1"/>
    <col min="3" max="6" width="14.5546875" customWidth="1"/>
    <col min="7" max="7" width="16.21875" customWidth="1"/>
    <col min="8" max="26" width="11.44140625" customWidth="1"/>
  </cols>
  <sheetData>
    <row r="1" spans="1:26" ht="15" customHeight="1" x14ac:dyDescent="0.3">
      <c r="A1" s="42" t="s">
        <v>0</v>
      </c>
      <c r="B1" s="43"/>
      <c r="C1" s="43"/>
      <c r="D1" s="43"/>
      <c r="E1" s="43"/>
      <c r="F1" s="43"/>
      <c r="G1" s="4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5" t="s">
        <v>13</v>
      </c>
      <c r="B2" s="37"/>
      <c r="C2" s="37"/>
      <c r="D2" s="37"/>
      <c r="E2" s="37"/>
      <c r="F2" s="37"/>
      <c r="G2" s="4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45" t="s">
        <v>43</v>
      </c>
      <c r="B3" s="37"/>
      <c r="C3" s="37"/>
      <c r="D3" s="37"/>
      <c r="E3" s="37"/>
      <c r="F3" s="37"/>
      <c r="G3" s="4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5">
      <c r="A4" s="47" t="s">
        <v>12</v>
      </c>
      <c r="B4" s="48"/>
      <c r="C4" s="48"/>
      <c r="D4" s="48"/>
      <c r="E4" s="48"/>
      <c r="F4" s="48"/>
      <c r="G4" s="49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5"/>
      <c r="B5" s="6"/>
      <c r="C5" s="6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0" t="s">
        <v>1</v>
      </c>
      <c r="B6" s="37"/>
      <c r="C6" s="37"/>
      <c r="D6" s="37"/>
      <c r="E6" s="37"/>
      <c r="F6" s="37"/>
      <c r="G6" s="46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51" t="s">
        <v>2</v>
      </c>
      <c r="B7" s="37"/>
      <c r="C7" s="37"/>
      <c r="D7" s="37"/>
      <c r="E7" s="37"/>
      <c r="F7" s="37"/>
      <c r="G7" s="46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8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36" t="s">
        <v>3</v>
      </c>
      <c r="B9" s="37"/>
      <c r="C9" s="52"/>
      <c r="D9" s="53"/>
      <c r="E9" s="53"/>
      <c r="F9" s="53"/>
      <c r="G9" s="54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>
      <c r="A10" s="38"/>
      <c r="B10" s="37"/>
      <c r="C10" s="55"/>
      <c r="D10" s="56"/>
      <c r="E10" s="56"/>
      <c r="F10" s="56"/>
      <c r="G10" s="5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11"/>
      <c r="B11" s="2"/>
      <c r="C11" s="2"/>
      <c r="D11" s="2"/>
      <c r="E11" s="2"/>
      <c r="F11" s="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50000000000003" customHeight="1" thickBot="1" x14ac:dyDescent="0.35">
      <c r="A12" s="18" t="s">
        <v>4</v>
      </c>
      <c r="B12" s="19" t="s">
        <v>5</v>
      </c>
      <c r="C12" s="20" t="s">
        <v>6</v>
      </c>
      <c r="D12" s="20" t="s">
        <v>7</v>
      </c>
      <c r="E12" s="20" t="s">
        <v>8</v>
      </c>
      <c r="F12" s="20" t="s">
        <v>9</v>
      </c>
      <c r="G12" s="21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thickBot="1" x14ac:dyDescent="0.35">
      <c r="A13" s="24">
        <v>1</v>
      </c>
      <c r="B13" s="25" t="s">
        <v>14</v>
      </c>
      <c r="C13" s="25"/>
      <c r="D13" s="25"/>
      <c r="E13" s="26"/>
      <c r="F13" s="26"/>
      <c r="G13" s="27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 x14ac:dyDescent="0.35">
      <c r="A14" s="24"/>
      <c r="B14" s="25" t="s">
        <v>15</v>
      </c>
      <c r="C14" s="25"/>
      <c r="D14" s="25"/>
      <c r="E14" s="25"/>
      <c r="F14" s="25"/>
      <c r="G14" s="25"/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4"/>
      <c r="B15" s="25" t="s">
        <v>16</v>
      </c>
      <c r="C15" s="25"/>
      <c r="D15" s="25"/>
      <c r="E15" s="25"/>
      <c r="F15" s="25"/>
      <c r="G15" s="25"/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8"/>
      <c r="B16" s="23" t="s">
        <v>17</v>
      </c>
      <c r="C16" s="23">
        <v>8</v>
      </c>
      <c r="D16" s="23">
        <v>1863.77</v>
      </c>
      <c r="E16" s="16">
        <f t="shared" ref="E16:E58" si="0">+D16*C16</f>
        <v>14910.16</v>
      </c>
      <c r="F16" s="17"/>
      <c r="G16" s="22">
        <f t="shared" ref="G16:G58" si="1">IF(F16&gt;D16,F16/0,ROUND(C16*F16,2))</f>
        <v>0</v>
      </c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8"/>
      <c r="B17" s="23" t="s">
        <v>18</v>
      </c>
      <c r="C17" s="23">
        <v>32</v>
      </c>
      <c r="D17" s="16">
        <v>310.62</v>
      </c>
      <c r="E17" s="16">
        <f t="shared" si="0"/>
        <v>9939.84</v>
      </c>
      <c r="F17" s="17"/>
      <c r="G17" s="22">
        <f t="shared" si="1"/>
        <v>0</v>
      </c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8"/>
      <c r="B18" s="23" t="s">
        <v>19</v>
      </c>
      <c r="C18" s="23">
        <v>2</v>
      </c>
      <c r="D18" s="16">
        <v>3727.52</v>
      </c>
      <c r="E18" s="16">
        <f t="shared" si="0"/>
        <v>7455.04</v>
      </c>
      <c r="F18" s="17"/>
      <c r="G18" s="22">
        <f t="shared" si="1"/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8"/>
      <c r="B19" s="23" t="s">
        <v>20</v>
      </c>
      <c r="C19" s="23">
        <v>48</v>
      </c>
      <c r="D19" s="16">
        <v>103.54</v>
      </c>
      <c r="E19" s="16">
        <f t="shared" si="0"/>
        <v>4969.92</v>
      </c>
      <c r="F19" s="17"/>
      <c r="G19" s="22">
        <f t="shared" si="1"/>
        <v>0</v>
      </c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8"/>
      <c r="B20" s="23" t="s">
        <v>21</v>
      </c>
      <c r="C20" s="23">
        <v>6</v>
      </c>
      <c r="D20" s="16">
        <v>414.15</v>
      </c>
      <c r="E20" s="16">
        <f t="shared" si="0"/>
        <v>2484.8999999999996</v>
      </c>
      <c r="F20" s="17"/>
      <c r="G20" s="22">
        <f t="shared" si="1"/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8"/>
      <c r="B21" s="23" t="s">
        <v>22</v>
      </c>
      <c r="C21" s="23">
        <v>2</v>
      </c>
      <c r="D21" s="16">
        <v>18119.78</v>
      </c>
      <c r="E21" s="16">
        <f t="shared" si="0"/>
        <v>36239.56</v>
      </c>
      <c r="F21" s="17"/>
      <c r="G21" s="22">
        <f t="shared" si="1"/>
        <v>0</v>
      </c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3"/>
      <c r="B22" s="23" t="s">
        <v>23</v>
      </c>
      <c r="C22" s="23">
        <v>4</v>
      </c>
      <c r="D22" s="23">
        <v>663.62</v>
      </c>
      <c r="E22" s="16">
        <f t="shared" si="0"/>
        <v>2654.48</v>
      </c>
      <c r="F22" s="17"/>
      <c r="G22" s="22">
        <f t="shared" si="1"/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8"/>
      <c r="B23" s="23" t="s">
        <v>24</v>
      </c>
      <c r="C23" s="23">
        <v>4</v>
      </c>
      <c r="D23" s="16">
        <v>3727.52</v>
      </c>
      <c r="E23" s="16">
        <f t="shared" si="0"/>
        <v>14910.08</v>
      </c>
      <c r="F23" s="17"/>
      <c r="G23" s="22">
        <f t="shared" si="1"/>
        <v>0</v>
      </c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8"/>
      <c r="B24" s="23" t="s">
        <v>25</v>
      </c>
      <c r="C24" s="23">
        <v>2</v>
      </c>
      <c r="D24" s="16">
        <v>1553.14</v>
      </c>
      <c r="E24" s="16">
        <f t="shared" si="0"/>
        <v>3106.28</v>
      </c>
      <c r="F24" s="17"/>
      <c r="G24" s="22">
        <f t="shared" si="1"/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thickBot="1" x14ac:dyDescent="0.35">
      <c r="A25" s="28"/>
      <c r="B25" s="23" t="s">
        <v>26</v>
      </c>
      <c r="C25" s="23">
        <v>2</v>
      </c>
      <c r="D25" s="16">
        <v>10354.17</v>
      </c>
      <c r="E25" s="16">
        <f t="shared" si="0"/>
        <v>20708.34</v>
      </c>
      <c r="F25" s="17"/>
      <c r="G25" s="22">
        <f t="shared" si="1"/>
        <v>0</v>
      </c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5"/>
      <c r="B26" s="25" t="s">
        <v>27</v>
      </c>
      <c r="C26" s="25"/>
      <c r="D26" s="25"/>
      <c r="E26" s="25"/>
      <c r="F26" s="25"/>
      <c r="G26" s="25"/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thickBot="1" x14ac:dyDescent="0.35">
      <c r="A27" s="28"/>
      <c r="B27" s="23" t="s">
        <v>28</v>
      </c>
      <c r="C27" s="23">
        <v>18</v>
      </c>
      <c r="D27" s="16">
        <v>51.77</v>
      </c>
      <c r="E27" s="16">
        <f t="shared" si="0"/>
        <v>931.86</v>
      </c>
      <c r="F27" s="17"/>
      <c r="G27" s="22">
        <f t="shared" si="1"/>
        <v>0</v>
      </c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5"/>
      <c r="B28" s="25" t="s">
        <v>29</v>
      </c>
      <c r="C28" s="25"/>
      <c r="D28" s="25"/>
      <c r="E28" s="25"/>
      <c r="F28" s="25"/>
      <c r="G28" s="25"/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8"/>
      <c r="B29" s="23" t="s">
        <v>30</v>
      </c>
      <c r="C29" s="23">
        <v>400</v>
      </c>
      <c r="D29" s="16">
        <v>103.54</v>
      </c>
      <c r="E29" s="16">
        <f t="shared" si="0"/>
        <v>41416</v>
      </c>
      <c r="F29" s="17"/>
      <c r="G29" s="22">
        <f t="shared" si="1"/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8"/>
      <c r="B30" s="23" t="s">
        <v>31</v>
      </c>
      <c r="C30" s="23">
        <v>120</v>
      </c>
      <c r="D30" s="16">
        <v>155.31</v>
      </c>
      <c r="E30" s="16">
        <f t="shared" si="0"/>
        <v>18637.2</v>
      </c>
      <c r="F30" s="17"/>
      <c r="G30" s="22">
        <f t="shared" si="1"/>
        <v>0</v>
      </c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8"/>
      <c r="B31" s="23" t="s">
        <v>32</v>
      </c>
      <c r="C31" s="23">
        <v>100</v>
      </c>
      <c r="D31" s="16">
        <v>103.54</v>
      </c>
      <c r="E31" s="16">
        <f t="shared" si="0"/>
        <v>10354</v>
      </c>
      <c r="F31" s="17"/>
      <c r="G31" s="22">
        <f t="shared" si="1"/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thickBot="1" x14ac:dyDescent="0.35">
      <c r="A32" s="28"/>
      <c r="B32" s="23" t="s">
        <v>33</v>
      </c>
      <c r="C32" s="23">
        <v>80</v>
      </c>
      <c r="D32" s="16">
        <v>103.54</v>
      </c>
      <c r="E32" s="16">
        <f t="shared" si="0"/>
        <v>8283.2000000000007</v>
      </c>
      <c r="F32" s="17"/>
      <c r="G32" s="22">
        <f t="shared" si="1"/>
        <v>0</v>
      </c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5"/>
      <c r="B33" s="25" t="s">
        <v>34</v>
      </c>
      <c r="C33" s="25"/>
      <c r="D33" s="25"/>
      <c r="E33" s="25"/>
      <c r="F33" s="25"/>
      <c r="G33" s="25"/>
      <c r="H33" s="1"/>
      <c r="I33" s="1"/>
      <c r="J33" s="1"/>
      <c r="K33" s="3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8"/>
      <c r="B34" s="23" t="s">
        <v>35</v>
      </c>
      <c r="C34" s="23">
        <v>2</v>
      </c>
      <c r="D34" s="16">
        <v>1656.68</v>
      </c>
      <c r="E34" s="16">
        <f t="shared" si="0"/>
        <v>3313.36</v>
      </c>
      <c r="F34" s="17"/>
      <c r="G34" s="22">
        <f t="shared" si="1"/>
        <v>0</v>
      </c>
      <c r="H34" s="1"/>
      <c r="I34" s="1"/>
      <c r="J34" s="1"/>
      <c r="K34" s="3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thickBot="1" x14ac:dyDescent="0.35">
      <c r="A35" s="28"/>
      <c r="B35" s="23" t="s">
        <v>36</v>
      </c>
      <c r="C35" s="23">
        <v>1</v>
      </c>
      <c r="D35" s="16">
        <v>7500</v>
      </c>
      <c r="E35" s="16">
        <f t="shared" si="0"/>
        <v>7500</v>
      </c>
      <c r="F35" s="17"/>
      <c r="G35" s="22">
        <f t="shared" si="1"/>
        <v>0</v>
      </c>
      <c r="H35" s="1"/>
      <c r="I35" s="1"/>
      <c r="J35" s="1"/>
      <c r="K35" s="3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thickBot="1" x14ac:dyDescent="0.35">
      <c r="A36" s="25"/>
      <c r="B36" s="25" t="s">
        <v>37</v>
      </c>
      <c r="C36" s="25"/>
      <c r="D36" s="25"/>
      <c r="E36" s="25"/>
      <c r="F36" s="25"/>
      <c r="G36" s="25"/>
      <c r="H36" s="1"/>
      <c r="I36" s="1"/>
      <c r="J36" s="1"/>
      <c r="K36" s="3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5"/>
      <c r="B37" s="25" t="s">
        <v>16</v>
      </c>
      <c r="C37" s="25"/>
      <c r="D37" s="25"/>
      <c r="E37" s="25"/>
      <c r="F37" s="25"/>
      <c r="G37" s="25"/>
      <c r="H37" s="1"/>
      <c r="I37" s="1"/>
      <c r="J37" s="1"/>
      <c r="K37" s="3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8"/>
      <c r="B38" s="23" t="s">
        <v>17</v>
      </c>
      <c r="C38" s="23">
        <v>4</v>
      </c>
      <c r="D38" s="16">
        <v>2050.75</v>
      </c>
      <c r="E38" s="16">
        <f t="shared" si="0"/>
        <v>8203</v>
      </c>
      <c r="F38" s="17"/>
      <c r="G38" s="22">
        <f t="shared" si="1"/>
        <v>0</v>
      </c>
      <c r="H38" s="1"/>
      <c r="I38" s="1"/>
      <c r="J38" s="1"/>
      <c r="K38" s="3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8"/>
      <c r="B39" s="23" t="s">
        <v>18</v>
      </c>
      <c r="C39" s="23">
        <v>16</v>
      </c>
      <c r="D39" s="16">
        <v>726.04</v>
      </c>
      <c r="E39" s="16">
        <f t="shared" si="0"/>
        <v>11616.64</v>
      </c>
      <c r="F39" s="17"/>
      <c r="G39" s="22">
        <f t="shared" si="1"/>
        <v>0</v>
      </c>
      <c r="H39" s="1"/>
      <c r="I39" s="1"/>
      <c r="J39" s="1"/>
      <c r="K39" s="3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8"/>
      <c r="B40" s="23" t="s">
        <v>19</v>
      </c>
      <c r="C40" s="23">
        <v>1</v>
      </c>
      <c r="D40" s="16">
        <v>7920.23</v>
      </c>
      <c r="E40" s="16">
        <f t="shared" si="0"/>
        <v>7920.23</v>
      </c>
      <c r="F40" s="17"/>
      <c r="G40" s="22">
        <f t="shared" si="1"/>
        <v>0</v>
      </c>
      <c r="H40" s="1"/>
      <c r="I40" s="1"/>
      <c r="J40" s="1"/>
      <c r="K40" s="3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8"/>
      <c r="B41" s="23" t="s">
        <v>20</v>
      </c>
      <c r="C41" s="23">
        <v>24</v>
      </c>
      <c r="D41" s="16">
        <v>239.91</v>
      </c>
      <c r="E41" s="16">
        <f t="shared" si="0"/>
        <v>5757.84</v>
      </c>
      <c r="F41" s="17"/>
      <c r="G41" s="22">
        <f t="shared" si="1"/>
        <v>0</v>
      </c>
      <c r="H41" s="1"/>
      <c r="I41" s="1"/>
      <c r="J41" s="1"/>
      <c r="K41" s="3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8"/>
      <c r="B42" s="23" t="s">
        <v>21</v>
      </c>
      <c r="C42" s="23">
        <v>3</v>
      </c>
      <c r="D42" s="16">
        <v>887.74</v>
      </c>
      <c r="E42" s="16">
        <f t="shared" si="0"/>
        <v>2663.2200000000003</v>
      </c>
      <c r="F42" s="17"/>
      <c r="G42" s="22">
        <f t="shared" si="1"/>
        <v>0</v>
      </c>
      <c r="H42" s="1"/>
      <c r="I42" s="1"/>
      <c r="J42" s="1"/>
      <c r="K42" s="3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8"/>
      <c r="B43" s="23" t="s">
        <v>22</v>
      </c>
      <c r="C43" s="23">
        <v>1</v>
      </c>
      <c r="D43" s="16">
        <v>33428.78</v>
      </c>
      <c r="E43" s="16">
        <f t="shared" si="0"/>
        <v>33428.78</v>
      </c>
      <c r="F43" s="17"/>
      <c r="G43" s="22">
        <f t="shared" si="1"/>
        <v>0</v>
      </c>
      <c r="H43" s="1"/>
      <c r="I43" s="1"/>
      <c r="J43" s="1"/>
      <c r="K43" s="3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8"/>
      <c r="B44" s="23" t="s">
        <v>23</v>
      </c>
      <c r="C44" s="23">
        <v>2</v>
      </c>
      <c r="D44" s="16">
        <v>1434.54</v>
      </c>
      <c r="E44" s="16">
        <f t="shared" si="0"/>
        <v>2869.08</v>
      </c>
      <c r="F44" s="17"/>
      <c r="G44" s="22">
        <f t="shared" si="1"/>
        <v>0</v>
      </c>
      <c r="H44" s="1"/>
      <c r="I44" s="1"/>
      <c r="J44" s="1"/>
      <c r="K44" s="3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8"/>
      <c r="B45" s="23" t="s">
        <v>38</v>
      </c>
      <c r="C45" s="23">
        <v>2</v>
      </c>
      <c r="D45" s="16">
        <v>7647.46</v>
      </c>
      <c r="E45" s="16">
        <f t="shared" si="0"/>
        <v>15294.92</v>
      </c>
      <c r="F45" s="17"/>
      <c r="G45" s="22">
        <f t="shared" si="1"/>
        <v>0</v>
      </c>
      <c r="H45" s="1"/>
      <c r="I45" s="1"/>
      <c r="J45" s="1"/>
      <c r="K45" s="3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8"/>
      <c r="B46" s="23" t="s">
        <v>25</v>
      </c>
      <c r="C46" s="23">
        <v>1</v>
      </c>
      <c r="D46" s="16">
        <v>1570.91</v>
      </c>
      <c r="E46" s="16">
        <f t="shared" si="0"/>
        <v>1570.91</v>
      </c>
      <c r="F46" s="17"/>
      <c r="G46" s="22">
        <f t="shared" si="1"/>
        <v>0</v>
      </c>
      <c r="H46" s="1"/>
      <c r="I46" s="1"/>
      <c r="J46" s="1"/>
      <c r="K46" s="3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thickBot="1" x14ac:dyDescent="0.35">
      <c r="A47" s="28"/>
      <c r="B47" s="23" t="s">
        <v>26</v>
      </c>
      <c r="C47" s="23">
        <v>1</v>
      </c>
      <c r="D47" s="16">
        <v>21976.52</v>
      </c>
      <c r="E47" s="16">
        <f t="shared" si="0"/>
        <v>21976.52</v>
      </c>
      <c r="F47" s="17"/>
      <c r="G47" s="22">
        <f t="shared" si="1"/>
        <v>0</v>
      </c>
      <c r="H47" s="1"/>
      <c r="I47" s="1"/>
      <c r="J47" s="1"/>
      <c r="K47" s="3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5"/>
      <c r="B48" s="25" t="s">
        <v>27</v>
      </c>
      <c r="C48" s="25"/>
      <c r="D48" s="25"/>
      <c r="E48" s="25"/>
      <c r="F48" s="25"/>
      <c r="G48" s="25"/>
      <c r="H48" s="1"/>
      <c r="I48" s="1"/>
      <c r="J48" s="1"/>
      <c r="K48" s="3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thickBot="1" x14ac:dyDescent="0.35">
      <c r="A49" s="28"/>
      <c r="B49" s="23" t="s">
        <v>28</v>
      </c>
      <c r="C49" s="23">
        <v>9</v>
      </c>
      <c r="D49" s="16">
        <v>1415.6</v>
      </c>
      <c r="E49" s="16">
        <f t="shared" si="0"/>
        <v>12740.4</v>
      </c>
      <c r="F49" s="17"/>
      <c r="G49" s="22">
        <f t="shared" si="1"/>
        <v>0</v>
      </c>
      <c r="H49" s="1"/>
      <c r="I49" s="1"/>
      <c r="J49" s="1"/>
      <c r="K49" s="3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5"/>
      <c r="B50" s="25" t="s">
        <v>29</v>
      </c>
      <c r="C50" s="25"/>
      <c r="D50" s="25"/>
      <c r="E50" s="25"/>
      <c r="F50" s="25"/>
      <c r="G50" s="25"/>
      <c r="H50" s="1"/>
      <c r="I50" s="1"/>
      <c r="J50" s="1"/>
      <c r="K50" s="3"/>
      <c r="L50" s="1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8"/>
      <c r="B51" s="23" t="s">
        <v>30</v>
      </c>
      <c r="C51" s="23">
        <v>200</v>
      </c>
      <c r="D51" s="16">
        <v>239.91</v>
      </c>
      <c r="E51" s="16">
        <f t="shared" si="0"/>
        <v>47982</v>
      </c>
      <c r="F51" s="17"/>
      <c r="G51" s="22">
        <f t="shared" si="1"/>
        <v>0</v>
      </c>
      <c r="H51" s="1"/>
      <c r="I51" s="1"/>
      <c r="J51" s="1"/>
      <c r="K51" s="3"/>
      <c r="L51" s="1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8"/>
      <c r="B52" s="23" t="s">
        <v>31</v>
      </c>
      <c r="C52" s="23">
        <v>60</v>
      </c>
      <c r="D52" s="16">
        <v>308.11</v>
      </c>
      <c r="E52" s="16">
        <f t="shared" si="0"/>
        <v>18486.600000000002</v>
      </c>
      <c r="F52" s="17"/>
      <c r="G52" s="22">
        <f t="shared" si="1"/>
        <v>0</v>
      </c>
      <c r="H52" s="1"/>
      <c r="I52" s="1"/>
      <c r="J52" s="1"/>
      <c r="K52" s="3"/>
      <c r="L52" s="1"/>
      <c r="M52" s="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8"/>
      <c r="B53" s="23" t="s">
        <v>32</v>
      </c>
      <c r="C53" s="23">
        <v>50</v>
      </c>
      <c r="D53" s="16">
        <v>389.95</v>
      </c>
      <c r="E53" s="16">
        <f t="shared" si="0"/>
        <v>19497.5</v>
      </c>
      <c r="F53" s="17"/>
      <c r="G53" s="22">
        <f t="shared" si="1"/>
        <v>0</v>
      </c>
      <c r="H53" s="1"/>
      <c r="I53" s="1"/>
      <c r="J53" s="1"/>
      <c r="K53" s="3"/>
      <c r="L53" s="1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thickBot="1" x14ac:dyDescent="0.35">
      <c r="A54" s="28"/>
      <c r="B54" s="23" t="s">
        <v>33</v>
      </c>
      <c r="C54" s="23">
        <v>40</v>
      </c>
      <c r="D54" s="16">
        <v>239.91</v>
      </c>
      <c r="E54" s="16">
        <f t="shared" si="0"/>
        <v>9596.4</v>
      </c>
      <c r="F54" s="17"/>
      <c r="G54" s="22">
        <f t="shared" si="1"/>
        <v>0</v>
      </c>
      <c r="H54" s="1"/>
      <c r="I54" s="1"/>
      <c r="J54" s="1"/>
      <c r="K54" s="3"/>
      <c r="L54" s="1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5"/>
      <c r="B55" s="25" t="s">
        <v>39</v>
      </c>
      <c r="C55" s="25"/>
      <c r="D55" s="25"/>
      <c r="E55" s="25"/>
      <c r="F55" s="25"/>
      <c r="G55" s="25"/>
      <c r="H55" s="1"/>
      <c r="I55" s="1"/>
      <c r="J55" s="1"/>
      <c r="K55" s="3"/>
      <c r="L55" s="1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thickBot="1" x14ac:dyDescent="0.35">
      <c r="A56" s="28"/>
      <c r="B56" s="23" t="s">
        <v>35</v>
      </c>
      <c r="C56" s="23">
        <v>1</v>
      </c>
      <c r="D56" s="16">
        <v>2689.59</v>
      </c>
      <c r="E56" s="16">
        <f t="shared" si="0"/>
        <v>2689.59</v>
      </c>
      <c r="F56" s="17"/>
      <c r="G56" s="22">
        <f t="shared" si="1"/>
        <v>0</v>
      </c>
      <c r="H56" s="1"/>
      <c r="I56" s="1"/>
      <c r="J56" s="1"/>
      <c r="K56" s="3"/>
      <c r="L56" s="1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5"/>
      <c r="B57" s="25" t="s">
        <v>40</v>
      </c>
      <c r="C57" s="25"/>
      <c r="D57" s="25"/>
      <c r="E57" s="25"/>
      <c r="F57" s="25"/>
      <c r="G57" s="25"/>
      <c r="H57" s="1"/>
      <c r="I57" s="1"/>
      <c r="J57" s="1"/>
      <c r="K57" s="3"/>
      <c r="L57" s="1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thickBot="1" x14ac:dyDescent="0.35">
      <c r="A58" s="28"/>
      <c r="B58" s="23" t="s">
        <v>41</v>
      </c>
      <c r="C58" s="23">
        <v>1</v>
      </c>
      <c r="D58" s="16">
        <v>20000</v>
      </c>
      <c r="E58" s="16">
        <f t="shared" si="0"/>
        <v>20000</v>
      </c>
      <c r="F58" s="16">
        <v>20000</v>
      </c>
      <c r="G58" s="22">
        <f t="shared" si="1"/>
        <v>20000</v>
      </c>
      <c r="H58" s="1"/>
      <c r="I58" s="1"/>
      <c r="J58" s="1"/>
      <c r="K58" s="3"/>
      <c r="L58" s="1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 thickBot="1" x14ac:dyDescent="0.35">
      <c r="A59" s="32"/>
      <c r="B59" s="33"/>
      <c r="C59" s="33"/>
      <c r="D59" s="33"/>
      <c r="E59" s="29">
        <f>SUM(E13:E58)</f>
        <v>450107.85000000003</v>
      </c>
      <c r="F59" s="33"/>
      <c r="G59" s="30">
        <f>IF(SUM(G13:G58)=75000,0,SUM(G13:G58))</f>
        <v>20000</v>
      </c>
      <c r="H59" s="1"/>
      <c r="I59" s="1"/>
      <c r="J59" s="1"/>
      <c r="K59" s="4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thickBot="1" x14ac:dyDescent="0.35">
      <c r="A60" s="13"/>
      <c r="B60" s="14"/>
      <c r="C60" s="14"/>
      <c r="D60" s="14"/>
      <c r="E60" s="14"/>
      <c r="F60" s="14"/>
      <c r="G60" s="1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thickBot="1" x14ac:dyDescent="0.35">
      <c r="A61" s="39" t="s">
        <v>11</v>
      </c>
      <c r="B61" s="37"/>
      <c r="C61" s="37"/>
      <c r="D61" s="37"/>
      <c r="E61" s="37"/>
      <c r="F61" s="40">
        <f>IF(G59&lt;=E59,G59,"ERROR: Límite superado")</f>
        <v>20000</v>
      </c>
      <c r="G61" s="4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6" customHeight="1" x14ac:dyDescent="0.3">
      <c r="A62" s="34" t="s">
        <v>42</v>
      </c>
      <c r="B62" s="35"/>
      <c r="C62" s="35"/>
      <c r="D62" s="35"/>
      <c r="E62" s="35"/>
      <c r="F62" s="35"/>
      <c r="G62" s="3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</sheetData>
  <sheetProtection algorithmName="SHA-512" hashValue="bep7MGA9LB9YJPOAQ+jMJdL1chTEIRbbEaYsqwDmqaFmE/1YwGK5DY4zVbj1gAC6S5rb/yjThfmp103gNTq0Bw==" saltValue="PnCxAo0xd7g1OC4yLRWv1w==" spinCount="100000" sheet="1" objects="1" scenarios="1"/>
  <mergeCells count="11">
    <mergeCell ref="A62:F62"/>
    <mergeCell ref="A9:B10"/>
    <mergeCell ref="A61:E61"/>
    <mergeCell ref="F61:G61"/>
    <mergeCell ref="A1:G1"/>
    <mergeCell ref="A2:G2"/>
    <mergeCell ref="A4:G4"/>
    <mergeCell ref="A6:G6"/>
    <mergeCell ref="A7:G7"/>
    <mergeCell ref="C9:G10"/>
    <mergeCell ref="A3:G3"/>
  </mergeCells>
  <phoneticPr fontId="21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Mª Araceli Gutierrez Bernal</cp:lastModifiedBy>
  <cp:lastPrinted>2023-07-04T09:05:46Z</cp:lastPrinted>
  <dcterms:created xsi:type="dcterms:W3CDTF">2019-12-12T10:58:27Z</dcterms:created>
  <dcterms:modified xsi:type="dcterms:W3CDTF">2026-06-18T11:33:50Z</dcterms:modified>
</cp:coreProperties>
</file>