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idadgarcia\Descarregues\"/>
    </mc:Choice>
  </mc:AlternateContent>
  <xr:revisionPtr revIDLastSave="0" documentId="13_ncr:1_{3D653911-FDC1-4E77-B137-8FA9AB3F64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ICIÓN ECONÓMICA" sheetId="1" r:id="rId1"/>
  </sheets>
  <definedNames>
    <definedName name="_xlnm.Print_Area" localSheetId="0">'PROPOSICIÓN ECONÓMICA'!$A$1:$G$34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9" i="1" l="1"/>
  <c r="E29" i="1"/>
  <c r="G28" i="1"/>
  <c r="E28" i="1"/>
  <c r="G26" i="1"/>
  <c r="E26" i="1"/>
  <c r="G25" i="1"/>
  <c r="E25" i="1"/>
  <c r="G23" i="1"/>
  <c r="E23" i="1"/>
  <c r="G22" i="1"/>
  <c r="E22" i="1"/>
  <c r="G20" i="1"/>
  <c r="E20" i="1"/>
  <c r="G19" i="1" l="1"/>
  <c r="E19" i="1"/>
  <c r="G17" i="1"/>
  <c r="E17" i="1"/>
  <c r="G16" i="1"/>
  <c r="G30" i="1" s="1"/>
  <c r="E16" i="1"/>
  <c r="E30" i="1" l="1"/>
  <c r="F32" i="1" s="1"/>
</calcChain>
</file>

<file path=xl/sharedStrings.xml><?xml version="1.0" encoding="utf-8"?>
<sst xmlns="http://schemas.openxmlformats.org/spreadsheetml/2006/main" count="40" uniqueCount="32">
  <si>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</si>
  <si>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</si>
  <si>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</si>
  <si>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</si>
  <si>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</si>
  <si>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</si>
  <si>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</si>
  <si>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</si>
  <si>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</si>
  <si>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</si>
  <si>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</si>
  <si>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</si>
  <si>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2.1</t>
  </si>
  <si>
    <t>1.1</t>
  </si>
  <si>
    <t>Expediente INV26-0038</t>
  </si>
  <si>
    <t>LOTE 1: MALLORCA</t>
  </si>
  <si>
    <t>FARO DE SES SALINES</t>
  </si>
  <si>
    <t>Carga y transporte de baterías a gestor autorizado</t>
  </si>
  <si>
    <t>Batería estacionaria gel 12V 350 Ah C10</t>
  </si>
  <si>
    <t>FARO FORADADA</t>
  </si>
  <si>
    <t>2.2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</si>
  <si>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</si>
  <si>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FARO DE ALCANADA</t>
  </si>
  <si>
    <t>FARO TORRE D'EN BEU</t>
  </si>
  <si>
    <t>FARO DE SA MOLA</t>
  </si>
  <si>
    <t>3.1</t>
  </si>
  <si>
    <t>3.2</t>
  </si>
  <si>
    <t>4.1</t>
  </si>
  <si>
    <t>4.2</t>
  </si>
  <si>
    <t>5.1</t>
  </si>
  <si>
    <t>5.2</t>
  </si>
  <si>
    <t>SUSTITUCIÓN DE LAS BATERÍAS DE LOS FAROS DE TAGOMAGO, ALCANADA, TORRE D’EN BEU, SA MOLA, SES SALINES Y FORADADA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</si>
</sst>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0" fillId="0" borderId="0" xfId="0" applyBorder="1" applyProtection="1"/>
    <xf numFmtId="0" fontId="0" fillId="0" borderId="0" xfId="0" applyFill="1" applyBorder="1" applyProtection="1"/>
    <xf numFmtId="4" fontId="8" fillId="0" borderId="0" xfId="0" applyNumberFormat="1" applyFont="1" applyFill="1" applyBorder="1" applyAlignment="1">
      <alignment vertical="top"/>
    </xf>
    <xf numFmtId="49" fontId="8" fillId="0" borderId="0" xfId="0" applyNumberFormat="1" applyFont="1" applyFill="1" applyBorder="1" applyAlignment="1">
      <alignment vertical="top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"/>
  <sheetViews>
    <sheetView tabSelected="1" view="pageBreakPreview" topLeftCell="C4" zoomScaleNormal="100" zoomScaleSheetLayoutView="100" workbookViewId="0">
      <selection activeCell="F16" sqref="F16"/>
    </sheetView>
  </sheetViews>
  <sheetFormatPr baseColWidth="10" defaultColWidth="11.42578125" defaultRowHeight="15" x14ac:dyDescent="0.25"/>
  <cols>
    <col min="1" max="1" width="12.28515625" style="35" customWidth="1"/>
    <col min="2" max="2" width="77.42578125" style="1" bestFit="1" customWidth="1"/>
    <col min="3" max="6" width="14.5703125" style="1" customWidth="1"/>
    <col min="7" max="7" width="16.140625" style="1" customWidth="1"/>
    <col min="8" max="8" width="11.42578125" style="1"/>
    <col min="9" max="23" width="11.42578125" style="19"/>
    <col min="24" max="16384" width="11.42578125" style="1"/>
  </cols>
  <sheetData>
    <row r="1" spans="1:23" s="26" customFormat="1" ht="15" customHeight="1" x14ac:dyDescent="0.25">
      <c r="A1" s="36" t="s">
        <v>0</v>
      </c>
      <c r="B1" s="37"/>
      <c r="C1" s="37"/>
      <c r="D1" s="37"/>
      <c r="E1" s="37"/>
      <c r="F1" s="37"/>
      <c r="G1" s="38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26" customFormat="1" ht="18.75" customHeight="1" x14ac:dyDescent="0.25">
      <c r="A2" s="39" t="s">
        <v>31</v>
      </c>
      <c r="B2" s="40"/>
      <c r="C2" s="40"/>
      <c r="D2" s="40"/>
      <c r="E2" s="40"/>
      <c r="F2" s="40"/>
      <c r="G2" s="41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s="26" customFormat="1" ht="15.75" customHeight="1" thickBot="1" x14ac:dyDescent="0.3">
      <c r="A3" s="42" t="s">
        <v>14</v>
      </c>
      <c r="B3" s="43"/>
      <c r="C3" s="43"/>
      <c r="D3" s="43"/>
      <c r="E3" s="43"/>
      <c r="F3" s="43"/>
      <c r="G3" s="44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s="26" customFormat="1" x14ac:dyDescent="0.25">
      <c r="A4" s="31"/>
      <c r="B4" s="2"/>
      <c r="C4" s="2"/>
      <c r="D4" s="2"/>
      <c r="E4" s="2"/>
      <c r="F4" s="2"/>
      <c r="G4" s="2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s="26" customFormat="1" ht="18.75" x14ac:dyDescent="0.3">
      <c r="A5" s="47" t="s">
        <v>15</v>
      </c>
      <c r="B5" s="47"/>
      <c r="C5" s="47"/>
      <c r="D5" s="47"/>
      <c r="E5" s="47"/>
      <c r="F5" s="47"/>
      <c r="G5" s="4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s="26" customFormat="1" x14ac:dyDescent="0.25">
      <c r="A6" s="31"/>
      <c r="B6" s="2"/>
      <c r="C6" s="2"/>
      <c r="D6" s="2"/>
      <c r="E6" s="2"/>
      <c r="F6" s="2"/>
      <c r="G6" s="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s="26" customFormat="1" ht="15.75" customHeight="1" x14ac:dyDescent="0.25">
      <c r="A7" s="45" t="s">
        <v>11</v>
      </c>
      <c r="B7" s="45"/>
      <c r="C7" s="45"/>
      <c r="D7" s="45"/>
      <c r="E7" s="45"/>
      <c r="F7" s="45"/>
      <c r="G7" s="4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3" s="26" customFormat="1" x14ac:dyDescent="0.25">
      <c r="A8" s="46" t="s">
        <v>1</v>
      </c>
      <c r="B8" s="46"/>
      <c r="C8" s="46"/>
      <c r="D8" s="46"/>
      <c r="E8" s="46"/>
      <c r="F8" s="46"/>
      <c r="G8" s="46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26" customFormat="1" ht="15.75" thickBot="1" x14ac:dyDescent="0.3">
      <c r="A9" s="31"/>
      <c r="B9" s="2"/>
      <c r="C9" s="2"/>
      <c r="D9" s="2"/>
      <c r="E9" s="2"/>
      <c r="F9" s="2"/>
      <c r="G9" s="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s="26" customFormat="1" ht="15" customHeight="1" x14ac:dyDescent="0.25">
      <c r="A10" s="52" t="s">
        <v>2</v>
      </c>
      <c r="B10" s="52"/>
      <c r="C10" s="53"/>
      <c r="D10" s="54"/>
      <c r="E10" s="54"/>
      <c r="F10" s="54"/>
      <c r="G10" s="5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s="26" customFormat="1" ht="15.75" customHeight="1" thickBot="1" x14ac:dyDescent="0.3">
      <c r="A11" s="52"/>
      <c r="B11" s="52"/>
      <c r="C11" s="56"/>
      <c r="D11" s="57"/>
      <c r="E11" s="57"/>
      <c r="F11" s="57"/>
      <c r="G11" s="58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s="26" customFormat="1" ht="15.75" customHeight="1" x14ac:dyDescent="0.25">
      <c r="A12" s="30"/>
      <c r="B12" s="22"/>
      <c r="C12" s="23"/>
      <c r="D12" s="23"/>
      <c r="E12" s="23"/>
      <c r="F12" s="23"/>
      <c r="G12" s="23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s="26" customFormat="1" ht="15.75" thickBot="1" x14ac:dyDescent="0.3">
      <c r="A13" s="31"/>
      <c r="B13" s="2"/>
      <c r="C13" s="2"/>
      <c r="D13" s="2"/>
      <c r="E13" s="2"/>
      <c r="F13" s="2"/>
      <c r="G13" s="2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s="26" customFormat="1" ht="30.75" thickBot="1" x14ac:dyDescent="0.3">
      <c r="A14" s="4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I14" s="27"/>
      <c r="J14" s="27"/>
      <c r="K14" s="28"/>
      <c r="L14" s="27"/>
      <c r="M14" s="28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s="26" customFormat="1" x14ac:dyDescent="0.25">
      <c r="A15" s="32">
        <v>1</v>
      </c>
      <c r="B15" s="6" t="s">
        <v>16</v>
      </c>
      <c r="C15" s="7"/>
      <c r="D15" s="21"/>
      <c r="E15" s="7"/>
      <c r="F15" s="7"/>
      <c r="G15" s="8"/>
      <c r="I15" s="27"/>
      <c r="J15" s="27"/>
      <c r="K15" s="28"/>
      <c r="L15" s="27"/>
      <c r="M15" s="28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s="26" customFormat="1" ht="16.5" x14ac:dyDescent="0.25">
      <c r="A16" s="5" t="s">
        <v>13</v>
      </c>
      <c r="B16" s="9" t="s">
        <v>17</v>
      </c>
      <c r="C16" s="10">
        <v>300</v>
      </c>
      <c r="D16" s="11">
        <v>5.36</v>
      </c>
      <c r="E16" s="11">
        <f t="shared" ref="E16:E29" si="0">ROUND(C16*D16,2)</f>
        <v>1608</v>
      </c>
      <c r="F16" s="20"/>
      <c r="G16" s="12">
        <f t="shared" ref="G16:G29" si="1">IF(F16&gt;D16,F16/0,ROUND(C16*F16,2))</f>
        <v>0</v>
      </c>
      <c r="I16" s="27"/>
      <c r="J16" s="27"/>
      <c r="K16" s="28"/>
      <c r="L16" s="27"/>
      <c r="M16" s="28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s="26" customFormat="1" ht="16.5" x14ac:dyDescent="0.25">
      <c r="A17" s="5">
        <v>1.2</v>
      </c>
      <c r="B17" s="9" t="s">
        <v>18</v>
      </c>
      <c r="C17" s="10">
        <v>12</v>
      </c>
      <c r="D17" s="11">
        <v>194.8</v>
      </c>
      <c r="E17" s="11">
        <f t="shared" si="0"/>
        <v>2337.6</v>
      </c>
      <c r="F17" s="20"/>
      <c r="G17" s="12">
        <f t="shared" si="1"/>
        <v>0</v>
      </c>
      <c r="I17" s="27"/>
      <c r="J17" s="27"/>
      <c r="K17" s="28"/>
      <c r="L17" s="27"/>
      <c r="M17" s="28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s="26" customFormat="1" x14ac:dyDescent="0.25">
      <c r="A18" s="32">
        <v>2</v>
      </c>
      <c r="B18" s="6" t="s">
        <v>19</v>
      </c>
      <c r="C18" s="7"/>
      <c r="D18" s="21"/>
      <c r="E18" s="7"/>
      <c r="F18" s="7"/>
      <c r="G18" s="8"/>
      <c r="I18" s="27"/>
      <c r="J18" s="27"/>
      <c r="K18" s="28"/>
      <c r="L18" s="27"/>
      <c r="M18" s="28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s="26" customFormat="1" ht="16.5" x14ac:dyDescent="0.25">
      <c r="A19" s="5" t="s">
        <v>12</v>
      </c>
      <c r="B19" s="9" t="s">
        <v>17</v>
      </c>
      <c r="C19" s="10">
        <v>300</v>
      </c>
      <c r="D19" s="11">
        <v>22.74</v>
      </c>
      <c r="E19" s="11">
        <f t="shared" si="0"/>
        <v>6822</v>
      </c>
      <c r="F19" s="20"/>
      <c r="G19" s="12">
        <f t="shared" si="1"/>
        <v>0</v>
      </c>
      <c r="I19" s="27"/>
      <c r="J19" s="27"/>
      <c r="K19" s="28"/>
      <c r="L19" s="27"/>
      <c r="M19" s="28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s="26" customFormat="1" ht="16.5" x14ac:dyDescent="0.25">
      <c r="A20" s="5" t="s">
        <v>20</v>
      </c>
      <c r="B20" s="9" t="s">
        <v>18</v>
      </c>
      <c r="C20" s="10">
        <v>12</v>
      </c>
      <c r="D20" s="11">
        <v>368.51</v>
      </c>
      <c r="E20" s="11">
        <f t="shared" si="0"/>
        <v>4422.12</v>
      </c>
      <c r="F20" s="20"/>
      <c r="G20" s="12">
        <f t="shared" si="1"/>
        <v>0</v>
      </c>
      <c r="I20" s="27"/>
      <c r="J20" s="27"/>
      <c r="K20" s="28"/>
      <c r="L20" s="27"/>
      <c r="M20" s="28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s="26" customFormat="1" x14ac:dyDescent="0.25">
      <c r="A21" s="32">
        <v>3</v>
      </c>
      <c r="B21" s="6" t="s">
        <v>22</v>
      </c>
      <c r="C21" s="7"/>
      <c r="D21" s="21"/>
      <c r="E21" s="7"/>
      <c r="F21" s="7"/>
      <c r="G21" s="8"/>
      <c r="I21" s="27"/>
      <c r="J21" s="27"/>
      <c r="K21" s="28"/>
      <c r="L21" s="27"/>
      <c r="M21" s="28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s="26" customFormat="1" ht="16.5" x14ac:dyDescent="0.25">
      <c r="A22" s="5" t="s">
        <v>25</v>
      </c>
      <c r="B22" s="9" t="s">
        <v>17</v>
      </c>
      <c r="C22" s="10">
        <v>300</v>
      </c>
      <c r="D22" s="11">
        <v>14.06</v>
      </c>
      <c r="E22" s="11">
        <f t="shared" si="0"/>
        <v>4218</v>
      </c>
      <c r="F22" s="20"/>
      <c r="G22" s="12">
        <f t="shared" si="1"/>
        <v>0</v>
      </c>
      <c r="I22" s="27"/>
      <c r="J22" s="27"/>
      <c r="K22" s="28"/>
      <c r="L22" s="27"/>
      <c r="M22" s="28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s="26" customFormat="1" ht="16.5" x14ac:dyDescent="0.25">
      <c r="A23" s="5" t="s">
        <v>26</v>
      </c>
      <c r="B23" s="9" t="s">
        <v>18</v>
      </c>
      <c r="C23" s="10">
        <v>12</v>
      </c>
      <c r="D23" s="11">
        <v>281.68</v>
      </c>
      <c r="E23" s="11">
        <f t="shared" si="0"/>
        <v>3380.16</v>
      </c>
      <c r="F23" s="20"/>
      <c r="G23" s="12">
        <f t="shared" si="1"/>
        <v>0</v>
      </c>
      <c r="I23" s="27"/>
      <c r="J23" s="27"/>
      <c r="K23" s="28"/>
      <c r="L23" s="27"/>
      <c r="M23" s="28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s="26" customFormat="1" x14ac:dyDescent="0.25">
      <c r="A24" s="32">
        <v>4</v>
      </c>
      <c r="B24" s="6" t="s">
        <v>23</v>
      </c>
      <c r="C24" s="7"/>
      <c r="D24" s="21"/>
      <c r="E24" s="7"/>
      <c r="F24" s="7"/>
      <c r="G24" s="8"/>
      <c r="I24" s="27"/>
      <c r="J24" s="27"/>
      <c r="K24" s="28"/>
      <c r="L24" s="27"/>
      <c r="M24" s="28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s="26" customFormat="1" ht="16.5" x14ac:dyDescent="0.25">
      <c r="A25" s="5" t="s">
        <v>27</v>
      </c>
      <c r="B25" s="9" t="s">
        <v>17</v>
      </c>
      <c r="C25" s="10">
        <v>300</v>
      </c>
      <c r="D25" s="11">
        <v>5.36</v>
      </c>
      <c r="E25" s="11">
        <f t="shared" si="0"/>
        <v>1608</v>
      </c>
      <c r="F25" s="20"/>
      <c r="G25" s="12">
        <f t="shared" si="1"/>
        <v>0</v>
      </c>
      <c r="I25" s="27"/>
      <c r="J25" s="27"/>
      <c r="K25" s="28"/>
      <c r="L25" s="27"/>
      <c r="M25" s="28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s="26" customFormat="1" ht="16.5" x14ac:dyDescent="0.25">
      <c r="A26" s="5" t="s">
        <v>28</v>
      </c>
      <c r="B26" s="9" t="s">
        <v>18</v>
      </c>
      <c r="C26" s="10">
        <v>12</v>
      </c>
      <c r="D26" s="11">
        <v>194.8</v>
      </c>
      <c r="E26" s="11">
        <f t="shared" si="0"/>
        <v>2337.6</v>
      </c>
      <c r="F26" s="20"/>
      <c r="G26" s="12">
        <f t="shared" si="1"/>
        <v>0</v>
      </c>
      <c r="I26" s="27"/>
      <c r="J26" s="27"/>
      <c r="K26" s="28"/>
      <c r="L26" s="27"/>
      <c r="M26" s="28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s="26" customFormat="1" x14ac:dyDescent="0.25">
      <c r="A27" s="32">
        <v>5</v>
      </c>
      <c r="B27" s="6" t="s">
        <v>24</v>
      </c>
      <c r="C27" s="7"/>
      <c r="D27" s="21"/>
      <c r="E27" s="7"/>
      <c r="F27" s="7"/>
      <c r="G27" s="8"/>
      <c r="I27" s="27"/>
      <c r="J27" s="27"/>
      <c r="K27" s="28"/>
      <c r="L27" s="27"/>
      <c r="M27" s="28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s="26" customFormat="1" ht="16.5" x14ac:dyDescent="0.25">
      <c r="A28" s="5" t="s">
        <v>29</v>
      </c>
      <c r="B28" s="9" t="s">
        <v>17</v>
      </c>
      <c r="C28" s="10">
        <v>300</v>
      </c>
      <c r="D28" s="11">
        <v>5.36</v>
      </c>
      <c r="E28" s="11">
        <f t="shared" si="0"/>
        <v>1608</v>
      </c>
      <c r="F28" s="20"/>
      <c r="G28" s="12">
        <f t="shared" si="1"/>
        <v>0</v>
      </c>
      <c r="I28" s="27"/>
      <c r="J28" s="27"/>
      <c r="K28" s="28"/>
      <c r="L28" s="27"/>
      <c r="M28" s="28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s="26" customFormat="1" ht="17.25" thickBot="1" x14ac:dyDescent="0.3">
      <c r="A29" s="5" t="s">
        <v>30</v>
      </c>
      <c r="B29" s="9" t="s">
        <v>18</v>
      </c>
      <c r="C29" s="10">
        <v>12</v>
      </c>
      <c r="D29" s="11">
        <v>194.8</v>
      </c>
      <c r="E29" s="11">
        <f t="shared" si="0"/>
        <v>2337.6</v>
      </c>
      <c r="F29" s="20"/>
      <c r="G29" s="12">
        <f t="shared" si="1"/>
        <v>0</v>
      </c>
      <c r="I29" s="27"/>
      <c r="J29" s="27"/>
      <c r="K29" s="28"/>
      <c r="L29" s="27"/>
      <c r="M29" s="28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s="26" customFormat="1" ht="19.5" customHeight="1" x14ac:dyDescent="0.25">
      <c r="A30" s="33"/>
      <c r="B30" s="13"/>
      <c r="C30" s="13"/>
      <c r="D30" s="14"/>
      <c r="E30" s="15">
        <f>SUM(E16:E29)</f>
        <v>30679.079999999998</v>
      </c>
      <c r="F30" s="16"/>
      <c r="G30" s="17">
        <f>IF(SUM(G16:G29)&gt;=E30,0,SUM(G16:G29))</f>
        <v>0</v>
      </c>
      <c r="I30" s="27"/>
      <c r="J30" s="27"/>
      <c r="K30" s="29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s="26" customFormat="1" ht="15.75" thickBot="1" x14ac:dyDescent="0.3">
      <c r="A31" s="18"/>
      <c r="B31" s="18"/>
      <c r="C31" s="18"/>
      <c r="D31" s="18"/>
      <c r="E31" s="18"/>
      <c r="F31" s="18"/>
      <c r="G31" s="18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s="26" customFormat="1" ht="16.5" thickBot="1" x14ac:dyDescent="0.3">
      <c r="A32" s="49" t="s">
        <v>10</v>
      </c>
      <c r="B32" s="49"/>
      <c r="C32" s="49"/>
      <c r="D32" s="49"/>
      <c r="E32" s="49"/>
      <c r="F32" s="50">
        <f>IF(G30&lt;=E30,G30,"ERROR: Límite superado")</f>
        <v>0</v>
      </c>
      <c r="G32" s="51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s="26" customFormat="1" ht="19.149999999999999" customHeight="1" x14ac:dyDescent="0.25">
      <c r="A33" s="48" t="s">
        <v>21</v>
      </c>
      <c r="B33" s="48"/>
      <c r="C33" s="48"/>
      <c r="D33" s="48"/>
      <c r="E33" s="48"/>
      <c r="F33" s="48"/>
      <c r="G33" s="24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s="26" customFormat="1" ht="16.149999999999999" customHeight="1" x14ac:dyDescent="0.25">
      <c r="A34" s="34"/>
      <c r="B34" s="25"/>
      <c r="C34" s="25"/>
      <c r="D34" s="25"/>
      <c r="E34" s="25"/>
      <c r="F34" s="25"/>
      <c r="G34" s="24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</sheetData>
  <sheetProtection algorithmName="SHA-512" hashValue="XsXYND0zDq3EYB7ww2nKFbstbqlTmb2YvuVm8f+9mE1NFlnb7nQRQJY3Vj/nDUtkAB1gm5s7On6qqyDmL7Zz8A==" saltValue="oIqioVzHxqGFHEkMPu8CEQ==" spinCount="100000" sheet="1" objects="1" scenarios="1"/>
  <mergeCells count="11">
    <mergeCell ref="A33:F33"/>
    <mergeCell ref="A32:E32"/>
    <mergeCell ref="F32:G32"/>
    <mergeCell ref="A10:B11"/>
    <mergeCell ref="C10:G11"/>
    <mergeCell ref="A1:G1"/>
    <mergeCell ref="A2:G2"/>
    <mergeCell ref="A3:G3"/>
    <mergeCell ref="A7:G7"/>
    <mergeCell ref="A8:G8"/>
    <mergeCell ref="A5:G5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Caridad García Grande</cp:lastModifiedBy>
  <cp:lastPrinted>2024-09-18T06:41:48Z</cp:lastPrinted>
  <dcterms:created xsi:type="dcterms:W3CDTF">2019-12-12T10:58:27Z</dcterms:created>
  <dcterms:modified xsi:type="dcterms:W3CDTF">2026-07-15T10:17:56Z</dcterms:modified>
</cp:coreProperties>
</file>