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ECONÓMICA'!$A$1:$G$133</definedName>
  </definedNames>
  <calcPr calcId="145621"/>
</workbook>
</file>

<file path=xl/calcChain.xml><?xml version="1.0" encoding="utf-8"?>
<calcChain xmlns="http://schemas.openxmlformats.org/spreadsheetml/2006/main">
  <c r="E130" i="1" l="1"/>
  <c r="G129" i="1"/>
  <c r="E129" i="1"/>
  <c r="E127" i="1"/>
  <c r="E125" i="1"/>
  <c r="E124" i="1"/>
  <c r="E123" i="1"/>
  <c r="E121" i="1"/>
  <c r="E118" i="1"/>
  <c r="E116" i="1"/>
  <c r="E115" i="1"/>
  <c r="E114" i="1"/>
  <c r="E113" i="1"/>
  <c r="E112" i="1"/>
  <c r="E110" i="1"/>
  <c r="E109" i="1"/>
  <c r="E108" i="1"/>
  <c r="E107" i="1"/>
  <c r="E105" i="1"/>
  <c r="E104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0" i="1"/>
  <c r="E37" i="1"/>
  <c r="E35" i="1"/>
  <c r="E32" i="1"/>
  <c r="E29" i="1"/>
  <c r="E28" i="1"/>
  <c r="E26" i="1"/>
  <c r="E25" i="1"/>
  <c r="E22" i="1"/>
  <c r="E19" i="1"/>
  <c r="E17" i="1"/>
  <c r="E14" i="1"/>
  <c r="G14" i="1"/>
  <c r="G17" i="1"/>
  <c r="G19" i="1"/>
  <c r="G22" i="1"/>
  <c r="G26" i="1"/>
  <c r="G25" i="1"/>
  <c r="G29" i="1"/>
  <c r="G28" i="1"/>
  <c r="G32" i="1"/>
  <c r="G35" i="1"/>
  <c r="G37" i="1"/>
  <c r="G40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105" i="1"/>
  <c r="G104" i="1"/>
  <c r="G110" i="1"/>
  <c r="G109" i="1"/>
  <c r="G108" i="1"/>
  <c r="G107" i="1"/>
  <c r="G116" i="1"/>
  <c r="G115" i="1"/>
  <c r="G114" i="1"/>
  <c r="G113" i="1"/>
  <c r="G112" i="1"/>
  <c r="G130" i="1" s="1"/>
  <c r="G118" i="1"/>
  <c r="G121" i="1"/>
  <c r="G125" i="1"/>
  <c r="G124" i="1"/>
  <c r="G123" i="1"/>
  <c r="G127" i="1"/>
  <c r="F132" i="1" l="1"/>
</calcChain>
</file>

<file path=xl/sharedStrings.xml><?xml version="1.0" encoding="utf-8"?>
<sst xmlns="http://schemas.openxmlformats.org/spreadsheetml/2006/main" count="133" uniqueCount="124">
  <si>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</si>
  <si>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</si>
  <si>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</si>
  <si>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</si>
  <si>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</si>
  <si>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</si>
  <si>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</si>
  <si>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</si>
  <si>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</si>
  <si>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</si>
  <si>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Mantenimiento correctivo</t>
  </si>
  <si>
    <t>TOTAL PROPOSICIÓN ECONÓMICA DEL LICITADOR (sin IVA):</t>
  </si>
  <si>
    <t>PROPOSICIÓN ECONÓMICA
LOTE 1</t>
  </si>
  <si>
    <t>INFORMES</t>
  </si>
  <si>
    <t>Informe de estado de equipos</t>
  </si>
  <si>
    <t>MANTENIMIENTO PREVENTIVO</t>
  </si>
  <si>
    <t>MANTEMIENTO PREVENTIVO</t>
  </si>
  <si>
    <t>BALIZAS TIERRA</t>
  </si>
  <si>
    <t>BALIZAS AGUA</t>
  </si>
  <si>
    <t>FAROS TIERRA</t>
  </si>
  <si>
    <t>FAROS AGUA</t>
  </si>
  <si>
    <t>VARIOS</t>
  </si>
  <si>
    <t>MANTENIMIENTO DE LAS INSTALACIONES RELATIVAS A LAS AYUDAS A LA NAVEGACIÓN DE LA AUTORIDAD PORTUARIA DE BALEARES</t>
  </si>
  <si>
    <t>MANTENIMIENTO PREVENTIVO BOYAS</t>
  </si>
  <si>
    <t>BOYAS RED LITORAL</t>
  </si>
  <si>
    <t>Mantenimiento BOYAS RED LITORAL</t>
  </si>
  <si>
    <t>BOYAS PUERTO DE PALMA</t>
  </si>
  <si>
    <t>Mantenimiento BOYAS PUERTO</t>
  </si>
  <si>
    <t>MANTENIMIENTO PREVENTIVO BALIZAS</t>
  </si>
  <si>
    <t>Mantenimiento semestral BALIZAS TIERRA RED LITORAL</t>
  </si>
  <si>
    <t>Mantenimiento semestral BALIZAS TIERRA PUERTO</t>
  </si>
  <si>
    <t>Mantenimiento semestral BALIZAS AGUA RED LITORAL</t>
  </si>
  <si>
    <t>Mantenimiento semestral BALIZAS AGUA PUERTO</t>
  </si>
  <si>
    <t>MANTENIMIENTO PREVENTIVO FAROS</t>
  </si>
  <si>
    <t>Mantenimiento semestral FAROS TIERRA</t>
  </si>
  <si>
    <t>Mantenimiento semestral FAROS AGUA</t>
  </si>
  <si>
    <t>MANTENIMIENTO PREVENTIVO SIRENAS</t>
  </si>
  <si>
    <t>Mantenimiento semestral SIRENA</t>
  </si>
  <si>
    <t>MANTENIMIENTO CORRECTIVO</t>
  </si>
  <si>
    <t>MATERIAL DE REPUESTO</t>
  </si>
  <si>
    <t>Baliza luminosa MCL200 5º</t>
  </si>
  <si>
    <t>Baliza luminosa MCL200 12º</t>
  </si>
  <si>
    <t>Sistema óptico-luminoso led sin torreta sistema MCL</t>
  </si>
  <si>
    <t>Carcasa para baliza compacta MCL200</t>
  </si>
  <si>
    <t>Baliza luminosa MBL160 1 nivel</t>
  </si>
  <si>
    <t>Baliza luminosa MBL160 2 niveles</t>
  </si>
  <si>
    <t>Baliza luminosa MBL160 3 niveles</t>
  </si>
  <si>
    <t>Baliza luminosa MBL160 4 niveles</t>
  </si>
  <si>
    <t>Sistema óptico-luminoso led sin torreta sistema MBL</t>
  </si>
  <si>
    <t>Carcasa para baliza compacta MBL160</t>
  </si>
  <si>
    <t>Linterna destelladora MBL400 1 nivel</t>
  </si>
  <si>
    <t>Linterna destelladora MBL400 2 niveles</t>
  </si>
  <si>
    <t>Lámpara LED MLL1000+fuente 24Vdc</t>
  </si>
  <si>
    <t>Lámpara 400 W E40</t>
  </si>
  <si>
    <t>Lámpara 250 W E40</t>
  </si>
  <si>
    <t>Lámpara 150 W G12</t>
  </si>
  <si>
    <t>Lámpara 70 W G12</t>
  </si>
  <si>
    <t>Tarjeta de potencia MLL1000</t>
  </si>
  <si>
    <t>Convertifor 12/24 tarjeta de potencia</t>
  </si>
  <si>
    <t>Cuadro de control faros MMC160</t>
  </si>
  <si>
    <t>Tarjeta PPC para control MMC160</t>
  </si>
  <si>
    <t>Tarjeta PPD para control MMC160</t>
  </si>
  <si>
    <t>Módulo de control de rotación</t>
  </si>
  <si>
    <t>Fotocaptores motor de rotación</t>
  </si>
  <si>
    <t>Destellador MF12</t>
  </si>
  <si>
    <t>Tarjeta telecontrol MMB02</t>
  </si>
  <si>
    <t>Módulo de comunicaciones MFGSM05</t>
  </si>
  <si>
    <t>Módem GSM</t>
  </si>
  <si>
    <t>Módulo de comunicaciones MFUHF</t>
  </si>
  <si>
    <t>Módulo de telecontrol MTU100</t>
  </si>
  <si>
    <t>Módulo de posicionamiento/sincronización MFGPS</t>
  </si>
  <si>
    <t>Unidad coordinadora radio UHF/GPRS MTU300C</t>
  </si>
  <si>
    <t>Tarjeta MOXA cuadro coordinador UHF</t>
  </si>
  <si>
    <t>Antena UHF</t>
  </si>
  <si>
    <t>Antena GSM interna</t>
  </si>
  <si>
    <t>Antena GSM externa</t>
  </si>
  <si>
    <t>Fotocélula</t>
  </si>
  <si>
    <t>Fotodiodo estanco rosca 25 mm y 16 mm long</t>
  </si>
  <si>
    <t>Módulo INTELDR</t>
  </si>
  <si>
    <t>Sensor de corriente HTTP50</t>
  </si>
  <si>
    <t>Conversor DC/DC</t>
  </si>
  <si>
    <t>Aerogenerador vertical</t>
  </si>
  <si>
    <t>Panel solar 12V-55W</t>
  </si>
  <si>
    <t>Panel solar 12V-90W</t>
  </si>
  <si>
    <t>Regulador solar PWM 12/24 30A</t>
  </si>
  <si>
    <t>Regulador solar MPPT 1200W</t>
  </si>
  <si>
    <t>Cargador baterías 12 V 20A</t>
  </si>
  <si>
    <t>Cargador baterías 24 V 25A</t>
  </si>
  <si>
    <t>Cargador baterías 12 V 80A</t>
  </si>
  <si>
    <t>Inversor 12-230V 300W</t>
  </si>
  <si>
    <t>Inversor 24-230V 650W</t>
  </si>
  <si>
    <t>Batería gel 12V 14Ah</t>
  </si>
  <si>
    <t>Batería gel 12V 60Ah</t>
  </si>
  <si>
    <t>Batería gel 12V 100Ah</t>
  </si>
  <si>
    <t>Batería gel 6V 200Ah</t>
  </si>
  <si>
    <t>Arrancador lámpara descarga 70W</t>
  </si>
  <si>
    <t>Arrancador lámpara descarga 250W</t>
  </si>
  <si>
    <t>Descargador sobretensiones</t>
  </si>
  <si>
    <t>Pequeño material</t>
  </si>
  <si>
    <t>SERVICIO TÉCNICO TALLER</t>
  </si>
  <si>
    <t>Hora técnico especialista servicio técnico</t>
  </si>
  <si>
    <t>Hora ayudante servicio técnico</t>
  </si>
  <si>
    <t>TRANSPORTE</t>
  </si>
  <si>
    <t>Servicio de transporte paquetería hasta 5 kg</t>
  </si>
  <si>
    <t>Servicio de transporte paquetería entre 5 y 10 kg</t>
  </si>
  <si>
    <t>Servicio de transporte medio palet</t>
  </si>
  <si>
    <t>Servicio de transporte palet</t>
  </si>
  <si>
    <t>Hora técnico especialista mantenimiento correctivo</t>
  </si>
  <si>
    <t>Hora ayudante mantenimiento correctivo</t>
  </si>
  <si>
    <t>Desplazamiento emplazamiento Red Litoral</t>
  </si>
  <si>
    <t>Desplazamiento emplazamiento puerto</t>
  </si>
  <si>
    <t>Dietas y alojamiento</t>
  </si>
  <si>
    <t>SISTEMA DE TELECONTROL</t>
  </si>
  <si>
    <t>Informe de estado sistema telecontrol</t>
  </si>
  <si>
    <t>MANTENIMIENTO EN LÍNEA TELECONTROL</t>
  </si>
  <si>
    <t>Implementación de mejoras y nuevos módulos</t>
  </si>
  <si>
    <t>Mantenimiento semestral remoto coordinadores</t>
  </si>
  <si>
    <t>Mantenimiento integral mensual remoto sistema de telecontrol</t>
  </si>
  <si>
    <t>SERVICIOS COMUNICACIONES SATELITALES</t>
  </si>
  <si>
    <t>Cuota anual comunicaciones modem satelital</t>
  </si>
  <si>
    <t>SERVICIO ASISTENCIA TÉCNICA EN LÍNEA</t>
  </si>
  <si>
    <t>Asistencia técnica en línea mensual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</si>
  <si>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10.500,00 € del mantenimiento correctivo y pequeño material que se mantienen inalterables)</t>
    </r>
  </si>
  <si>
    <t>Expediente E22-0043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</si>
</sst>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0" fontId="10" fillId="7" borderId="10" xfId="0" applyFont="1" applyFill="1" applyBorder="1" applyAlignment="1" applyProtection="1">
      <alignment horizontal="center" vertical="center" wrapText="1"/>
    </xf>
    <xf numFmtId="2" fontId="10" fillId="7" borderId="14" xfId="0" applyNumberFormat="1" applyFont="1" applyFill="1" applyBorder="1" applyAlignment="1" applyProtection="1">
      <alignment vertical="center" wrapText="1"/>
    </xf>
    <xf numFmtId="164" fontId="10" fillId="7" borderId="14" xfId="0" applyNumberFormat="1" applyFont="1" applyFill="1" applyBorder="1" applyAlignment="1" applyProtection="1">
      <alignment vertical="center" wrapText="1"/>
    </xf>
    <xf numFmtId="164" fontId="10" fillId="7" borderId="15" xfId="0" applyNumberFormat="1" applyFont="1" applyFill="1" applyBorder="1" applyAlignment="1" applyProtection="1">
      <alignment vertical="center" wrapText="1"/>
    </xf>
    <xf numFmtId="0" fontId="11" fillId="7" borderId="14" xfId="0" applyFont="1" applyFill="1" applyBorder="1" applyAlignment="1" applyProtection="1">
      <alignment vertical="center" wrapText="1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9" fillId="4" borderId="10" xfId="0" applyFont="1" applyFill="1" applyBorder="1" applyAlignment="1" applyProtection="1">
      <alignment vertical="center" wrapText="1"/>
    </xf>
    <xf numFmtId="0" fontId="10" fillId="8" borderId="10" xfId="0" applyFont="1" applyFill="1" applyBorder="1" applyAlignment="1" applyProtection="1">
      <alignment horizontal="center" vertical="center" wrapText="1"/>
    </xf>
    <xf numFmtId="0" fontId="10" fillId="8" borderId="14" xfId="0" applyFont="1" applyFill="1" applyBorder="1" applyAlignment="1" applyProtection="1">
      <alignment vertical="center" wrapText="1"/>
    </xf>
    <xf numFmtId="2" fontId="10" fillId="8" borderId="14" xfId="0" applyNumberFormat="1" applyFont="1" applyFill="1" applyBorder="1" applyAlignment="1" applyProtection="1">
      <alignment vertical="center" wrapText="1"/>
    </xf>
    <xf numFmtId="164" fontId="10" fillId="8" borderId="14" xfId="0" applyNumberFormat="1" applyFont="1" applyFill="1" applyBorder="1" applyAlignment="1" applyProtection="1">
      <alignment vertical="center" wrapText="1"/>
    </xf>
    <xf numFmtId="164" fontId="10" fillId="8" borderId="15" xfId="0" applyNumberFormat="1" applyFont="1" applyFill="1" applyBorder="1" applyAlignment="1" applyProtection="1">
      <alignment vertical="center" wrapText="1"/>
    </xf>
    <xf numFmtId="0" fontId="9" fillId="9" borderId="10" xfId="0" applyFont="1" applyFill="1" applyBorder="1" applyAlignment="1" applyProtection="1">
      <alignment vertical="center" wrapText="1"/>
    </xf>
    <xf numFmtId="0" fontId="7" fillId="9" borderId="14" xfId="0" applyFont="1" applyFill="1" applyBorder="1" applyAlignment="1" applyProtection="1">
      <alignment vertical="center" wrapText="1"/>
    </xf>
    <xf numFmtId="0" fontId="9" fillId="9" borderId="14" xfId="0" applyFont="1" applyFill="1" applyBorder="1" applyAlignment="1" applyProtection="1">
      <alignment horizontal="center" vertical="center" wrapText="1"/>
    </xf>
    <xf numFmtId="4" fontId="9" fillId="9" borderId="14" xfId="0" applyNumberFormat="1" applyFont="1" applyFill="1" applyBorder="1" applyAlignment="1" applyProtection="1">
      <alignment horizontal="center" vertical="center" wrapText="1"/>
    </xf>
    <xf numFmtId="0" fontId="9" fillId="9" borderId="15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left" wrapText="1" indent="38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33"/>
  <sheetViews>
    <sheetView tabSelected="1" view="pageBreakPreview" topLeftCell="A22" zoomScale="115" zoomScaleNormal="100" zoomScaleSheetLayoutView="115" workbookViewId="0">
      <selection activeCell="B4" sqref="B4"/>
    </sheetView>
  </sheetViews>
  <sheetFormatPr baseColWidth="10" defaultColWidth="11.44140625" defaultRowHeight="14.4" x14ac:dyDescent="0.3"/>
  <cols>
    <col min="1" max="1" width="5.77734375" style="1" customWidth="1"/>
    <col min="2" max="2" width="58.88671875" style="1" customWidth="1"/>
    <col min="3" max="6" width="14.5546875" style="1" customWidth="1"/>
    <col min="7" max="7" width="16.109375" style="1" customWidth="1"/>
    <col min="8" max="8" width="11.44140625" style="1"/>
    <col min="9" max="23" width="11.44140625" style="15"/>
    <col min="24" max="16384" width="11.44140625" style="1"/>
  </cols>
  <sheetData>
    <row r="1" spans="1:13" ht="15" customHeight="1" x14ac:dyDescent="0.3">
      <c r="A1" s="40" t="s">
        <v>0</v>
      </c>
      <c r="B1" s="41"/>
      <c r="C1" s="41"/>
      <c r="D1" s="41"/>
      <c r="E1" s="41"/>
      <c r="F1" s="41"/>
      <c r="G1" s="42"/>
    </row>
    <row r="2" spans="1:13" ht="18.75" customHeight="1" x14ac:dyDescent="0.3">
      <c r="A2" s="43" t="s">
        <v>22</v>
      </c>
      <c r="B2" s="44"/>
      <c r="C2" s="44"/>
      <c r="D2" s="44"/>
      <c r="E2" s="44"/>
      <c r="F2" s="44"/>
      <c r="G2" s="45"/>
    </row>
    <row r="3" spans="1:13" ht="15.75" customHeight="1" thickBot="1" x14ac:dyDescent="0.35">
      <c r="A3" s="55" t="s">
        <v>123</v>
      </c>
      <c r="B3" s="56"/>
      <c r="C3" s="56"/>
      <c r="D3" s="56"/>
      <c r="E3" s="56"/>
      <c r="F3" s="56"/>
      <c r="G3" s="57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46" t="s">
        <v>12</v>
      </c>
      <c r="B5" s="46"/>
      <c r="C5" s="46"/>
      <c r="D5" s="46"/>
      <c r="E5" s="46"/>
      <c r="F5" s="46"/>
      <c r="G5" s="46"/>
    </row>
    <row r="6" spans="1:13" x14ac:dyDescent="0.3">
      <c r="A6" s="47" t="s">
        <v>1</v>
      </c>
      <c r="B6" s="47"/>
      <c r="C6" s="47"/>
      <c r="D6" s="47"/>
      <c r="E6" s="47"/>
      <c r="F6" s="47"/>
      <c r="G6" s="47"/>
    </row>
    <row r="7" spans="1:13" ht="15.75" thickBot="1" x14ac:dyDescent="0.3">
      <c r="A7" s="2"/>
      <c r="B7" s="2"/>
      <c r="C7" s="2"/>
      <c r="D7" s="2"/>
      <c r="E7" s="2"/>
      <c r="F7" s="2"/>
      <c r="G7" s="2"/>
    </row>
    <row r="8" spans="1:13" ht="15" customHeight="1" x14ac:dyDescent="0.3">
      <c r="A8" s="48" t="s">
        <v>2</v>
      </c>
      <c r="B8" s="48"/>
      <c r="C8" s="49"/>
      <c r="D8" s="50"/>
      <c r="E8" s="50"/>
      <c r="F8" s="50"/>
      <c r="G8" s="51"/>
    </row>
    <row r="9" spans="1:13" ht="15.75" customHeight="1" thickBot="1" x14ac:dyDescent="0.35">
      <c r="A9" s="48"/>
      <c r="B9" s="48"/>
      <c r="C9" s="52"/>
      <c r="D9" s="53"/>
      <c r="E9" s="53"/>
      <c r="F9" s="53"/>
      <c r="G9" s="54"/>
    </row>
    <row r="10" spans="1:13" ht="15.75" thickBot="1" x14ac:dyDescent="0.3">
      <c r="A10" s="2"/>
      <c r="B10" s="2"/>
      <c r="C10" s="2"/>
      <c r="D10" s="2"/>
      <c r="E10" s="2"/>
      <c r="F10" s="2"/>
      <c r="G10" s="2"/>
    </row>
    <row r="11" spans="1:13" ht="29.4" thickBot="1" x14ac:dyDescent="0.35">
      <c r="A11" s="3" t="s">
        <v>3</v>
      </c>
      <c r="B11" s="3" t="s">
        <v>4</v>
      </c>
      <c r="C11" s="4" t="s">
        <v>5</v>
      </c>
      <c r="D11" s="4" t="s">
        <v>6</v>
      </c>
      <c r="E11" s="4" t="s">
        <v>7</v>
      </c>
      <c r="F11" s="4" t="s">
        <v>8</v>
      </c>
      <c r="G11" s="4" t="s">
        <v>9</v>
      </c>
      <c r="K11" s="16"/>
      <c r="M11" s="16"/>
    </row>
    <row r="12" spans="1:13" x14ac:dyDescent="0.3">
      <c r="A12" s="19"/>
      <c r="B12" s="23" t="s">
        <v>23</v>
      </c>
      <c r="C12" s="20"/>
      <c r="D12" s="21"/>
      <c r="E12" s="21"/>
      <c r="F12" s="21"/>
      <c r="G12" s="22"/>
      <c r="K12" s="16"/>
      <c r="M12" s="16"/>
    </row>
    <row r="13" spans="1:13" x14ac:dyDescent="0.3">
      <c r="A13" s="5"/>
      <c r="B13" s="6" t="s">
        <v>13</v>
      </c>
      <c r="C13" s="7"/>
      <c r="D13" s="24"/>
      <c r="E13" s="7"/>
      <c r="F13" s="7"/>
      <c r="G13" s="8"/>
      <c r="K13" s="16"/>
      <c r="M13" s="16"/>
    </row>
    <row r="14" spans="1:13" x14ac:dyDescent="0.3">
      <c r="A14" s="26">
        <v>1</v>
      </c>
      <c r="B14" s="27" t="s">
        <v>14</v>
      </c>
      <c r="C14" s="28">
        <v>16</v>
      </c>
      <c r="D14" s="29">
        <v>147.34</v>
      </c>
      <c r="E14" s="29">
        <f t="shared" ref="E14" si="0">ROUND(C14*D14,2)</f>
        <v>2357.44</v>
      </c>
      <c r="F14" s="18"/>
      <c r="G14" s="30">
        <f t="shared" ref="G14" si="1">IF(F14&gt;D14,F14/0,ROUND(C14*F14,2))</f>
        <v>0</v>
      </c>
      <c r="K14" s="16"/>
      <c r="M14" s="16"/>
    </row>
    <row r="15" spans="1:13" x14ac:dyDescent="0.3">
      <c r="A15" s="5"/>
      <c r="B15" s="6" t="s">
        <v>15</v>
      </c>
      <c r="C15" s="7"/>
      <c r="D15" s="24"/>
      <c r="E15" s="7"/>
      <c r="F15" s="7"/>
      <c r="G15" s="8"/>
      <c r="K15" s="16"/>
      <c r="M15" s="16"/>
    </row>
    <row r="16" spans="1:13" x14ac:dyDescent="0.3">
      <c r="A16" s="31"/>
      <c r="B16" s="32" t="s">
        <v>24</v>
      </c>
      <c r="C16" s="33"/>
      <c r="D16" s="34"/>
      <c r="E16" s="33"/>
      <c r="F16" s="33"/>
      <c r="G16" s="35"/>
      <c r="K16" s="16"/>
      <c r="M16" s="16"/>
    </row>
    <row r="17" spans="1:13" x14ac:dyDescent="0.3">
      <c r="A17" s="26">
        <v>2</v>
      </c>
      <c r="B17" s="27" t="s">
        <v>25</v>
      </c>
      <c r="C17" s="28">
        <v>2</v>
      </c>
      <c r="D17" s="29">
        <v>819.41</v>
      </c>
      <c r="E17" s="29">
        <f t="shared" ref="E17" si="2">ROUND(C17*D17,2)</f>
        <v>1638.82</v>
      </c>
      <c r="F17" s="18"/>
      <c r="G17" s="30">
        <f t="shared" ref="G17" si="3">IF(F17&gt;D17,F17/0,ROUND(C17*F17,2))</f>
        <v>0</v>
      </c>
      <c r="K17" s="16"/>
      <c r="M17" s="16"/>
    </row>
    <row r="18" spans="1:13" x14ac:dyDescent="0.3">
      <c r="A18" s="31"/>
      <c r="B18" s="32" t="s">
        <v>26</v>
      </c>
      <c r="C18" s="33"/>
      <c r="D18" s="34"/>
      <c r="E18" s="33"/>
      <c r="F18" s="33"/>
      <c r="G18" s="35"/>
      <c r="K18" s="16"/>
      <c r="M18" s="16"/>
    </row>
    <row r="19" spans="1:13" x14ac:dyDescent="0.3">
      <c r="A19" s="26">
        <v>3</v>
      </c>
      <c r="B19" s="27" t="s">
        <v>27</v>
      </c>
      <c r="C19" s="28">
        <v>14</v>
      </c>
      <c r="D19" s="29">
        <v>485.29</v>
      </c>
      <c r="E19" s="29">
        <f t="shared" ref="E19" si="4">ROUND(C19*D19,2)</f>
        <v>6794.06</v>
      </c>
      <c r="F19" s="18"/>
      <c r="G19" s="30">
        <f t="shared" ref="G19" si="5">IF(F19&gt;D19,F19/0,ROUND(C19*F19,2))</f>
        <v>0</v>
      </c>
      <c r="K19" s="16"/>
      <c r="M19" s="16"/>
    </row>
    <row r="20" spans="1:13" x14ac:dyDescent="0.3">
      <c r="A20" s="19"/>
      <c r="B20" s="23" t="s">
        <v>28</v>
      </c>
      <c r="C20" s="20"/>
      <c r="D20" s="21"/>
      <c r="E20" s="21"/>
      <c r="F20" s="21"/>
      <c r="G20" s="22"/>
      <c r="K20" s="16"/>
      <c r="M20" s="16"/>
    </row>
    <row r="21" spans="1:13" x14ac:dyDescent="0.3">
      <c r="A21" s="5"/>
      <c r="B21" s="6" t="s">
        <v>13</v>
      </c>
      <c r="C21" s="7"/>
      <c r="D21" s="24"/>
      <c r="E21" s="7"/>
      <c r="F21" s="7"/>
      <c r="G21" s="8"/>
      <c r="K21" s="16"/>
      <c r="M21" s="16"/>
    </row>
    <row r="22" spans="1:13" x14ac:dyDescent="0.3">
      <c r="A22" s="26">
        <v>4</v>
      </c>
      <c r="B22" s="27" t="s">
        <v>14</v>
      </c>
      <c r="C22" s="28">
        <v>94</v>
      </c>
      <c r="D22" s="29">
        <v>147.34</v>
      </c>
      <c r="E22" s="29">
        <f t="shared" ref="E22" si="6">ROUND(C22*D22,2)</f>
        <v>13849.96</v>
      </c>
      <c r="F22" s="18"/>
      <c r="G22" s="30">
        <f t="shared" ref="G22" si="7">IF(F22&gt;D22,F22/0,ROUND(C22*F22,2))</f>
        <v>0</v>
      </c>
      <c r="K22" s="16"/>
      <c r="M22" s="16"/>
    </row>
    <row r="23" spans="1:13" x14ac:dyDescent="0.3">
      <c r="A23" s="5"/>
      <c r="B23" s="6" t="s">
        <v>16</v>
      </c>
      <c r="C23" s="7"/>
      <c r="D23" s="24"/>
      <c r="E23" s="7"/>
      <c r="F23" s="7"/>
      <c r="G23" s="8"/>
      <c r="K23" s="16"/>
      <c r="M23" s="16"/>
    </row>
    <row r="24" spans="1:13" x14ac:dyDescent="0.3">
      <c r="A24" s="31"/>
      <c r="B24" s="32" t="s">
        <v>17</v>
      </c>
      <c r="C24" s="33"/>
      <c r="D24" s="34"/>
      <c r="E24" s="33"/>
      <c r="F24" s="33"/>
      <c r="G24" s="35"/>
      <c r="K24" s="16"/>
      <c r="M24" s="16"/>
    </row>
    <row r="25" spans="1:13" x14ac:dyDescent="0.3">
      <c r="A25" s="26">
        <v>5</v>
      </c>
      <c r="B25" s="27" t="s">
        <v>29</v>
      </c>
      <c r="C25" s="28">
        <v>14</v>
      </c>
      <c r="D25" s="29">
        <v>773.67</v>
      </c>
      <c r="E25" s="29">
        <f t="shared" ref="E25:E26" si="8">ROUND(C25*D25,2)</f>
        <v>10831.38</v>
      </c>
      <c r="F25" s="18"/>
      <c r="G25" s="30">
        <f t="shared" ref="G25:G26" si="9">IF(F25&gt;D25,F25/0,ROUND(C25*F25,2))</f>
        <v>0</v>
      </c>
      <c r="K25" s="16"/>
      <c r="M25" s="16"/>
    </row>
    <row r="26" spans="1:13" x14ac:dyDescent="0.3">
      <c r="A26" s="26">
        <v>6</v>
      </c>
      <c r="B26" s="27" t="s">
        <v>30</v>
      </c>
      <c r="C26" s="28">
        <v>60</v>
      </c>
      <c r="D26" s="29">
        <v>439.55</v>
      </c>
      <c r="E26" s="29">
        <f t="shared" si="8"/>
        <v>26373</v>
      </c>
      <c r="F26" s="18"/>
      <c r="G26" s="30">
        <f t="shared" si="9"/>
        <v>0</v>
      </c>
      <c r="K26" s="16"/>
      <c r="M26" s="16"/>
    </row>
    <row r="27" spans="1:13" x14ac:dyDescent="0.3">
      <c r="A27" s="31"/>
      <c r="B27" s="32" t="s">
        <v>18</v>
      </c>
      <c r="C27" s="33"/>
      <c r="D27" s="34"/>
      <c r="E27" s="33"/>
      <c r="F27" s="33"/>
      <c r="G27" s="35"/>
      <c r="K27" s="16"/>
      <c r="M27" s="16"/>
    </row>
    <row r="28" spans="1:13" x14ac:dyDescent="0.3">
      <c r="A28" s="26">
        <v>7</v>
      </c>
      <c r="B28" s="27" t="s">
        <v>31</v>
      </c>
      <c r="C28" s="28">
        <v>12</v>
      </c>
      <c r="D28" s="29">
        <v>1219.1600000000001</v>
      </c>
      <c r="E28" s="29">
        <f t="shared" ref="E28:E29" si="10">ROUND(C28*D28,2)</f>
        <v>14629.92</v>
      </c>
      <c r="F28" s="18"/>
      <c r="G28" s="30">
        <f t="shared" ref="G28:G29" si="11">IF(F28&gt;D28,F28/0,ROUND(C28*F28,2))</f>
        <v>0</v>
      </c>
      <c r="K28" s="16"/>
      <c r="M28" s="16"/>
    </row>
    <row r="29" spans="1:13" x14ac:dyDescent="0.3">
      <c r="A29" s="26">
        <v>8</v>
      </c>
      <c r="B29" s="27" t="s">
        <v>32</v>
      </c>
      <c r="C29" s="28">
        <v>8</v>
      </c>
      <c r="D29" s="29">
        <v>662.29</v>
      </c>
      <c r="E29" s="29">
        <f t="shared" si="10"/>
        <v>5298.32</v>
      </c>
      <c r="F29" s="18"/>
      <c r="G29" s="30">
        <f t="shared" si="11"/>
        <v>0</v>
      </c>
      <c r="K29" s="16"/>
      <c r="M29" s="16"/>
    </row>
    <row r="30" spans="1:13" x14ac:dyDescent="0.3">
      <c r="A30" s="19"/>
      <c r="B30" s="23" t="s">
        <v>33</v>
      </c>
      <c r="C30" s="20"/>
      <c r="D30" s="21"/>
      <c r="E30" s="21"/>
      <c r="F30" s="21"/>
      <c r="G30" s="22"/>
      <c r="K30" s="16"/>
      <c r="M30" s="16"/>
    </row>
    <row r="31" spans="1:13" x14ac:dyDescent="0.3">
      <c r="A31" s="25"/>
      <c r="B31" s="6" t="s">
        <v>13</v>
      </c>
      <c r="C31" s="7"/>
      <c r="D31" s="24"/>
      <c r="E31" s="7"/>
      <c r="F31" s="7"/>
      <c r="G31" s="8"/>
      <c r="K31" s="16"/>
      <c r="M31" s="16"/>
    </row>
    <row r="32" spans="1:13" x14ac:dyDescent="0.3">
      <c r="A32" s="26">
        <v>9</v>
      </c>
      <c r="B32" s="27" t="s">
        <v>14</v>
      </c>
      <c r="C32" s="28">
        <v>34</v>
      </c>
      <c r="D32" s="29">
        <v>147.34</v>
      </c>
      <c r="E32" s="29">
        <f t="shared" ref="E32" si="12">ROUND(C32*D32,2)</f>
        <v>5009.5600000000004</v>
      </c>
      <c r="F32" s="18"/>
      <c r="G32" s="30">
        <f t="shared" ref="G32" si="13">IF(F32&gt;D32,F32/0,ROUND(C32*F32,2))</f>
        <v>0</v>
      </c>
      <c r="K32" s="16"/>
      <c r="M32" s="16"/>
    </row>
    <row r="33" spans="1:13" x14ac:dyDescent="0.3">
      <c r="A33" s="25"/>
      <c r="B33" s="6" t="s">
        <v>15</v>
      </c>
      <c r="C33" s="7"/>
      <c r="D33" s="24"/>
      <c r="E33" s="7"/>
      <c r="F33" s="7"/>
      <c r="G33" s="8"/>
      <c r="K33" s="16"/>
      <c r="M33" s="16"/>
    </row>
    <row r="34" spans="1:13" x14ac:dyDescent="0.3">
      <c r="A34" s="31"/>
      <c r="B34" s="32" t="s">
        <v>19</v>
      </c>
      <c r="C34" s="33"/>
      <c r="D34" s="34"/>
      <c r="E34" s="33"/>
      <c r="F34" s="33"/>
      <c r="G34" s="35"/>
      <c r="K34" s="16"/>
      <c r="M34" s="16"/>
    </row>
    <row r="35" spans="1:13" x14ac:dyDescent="0.3">
      <c r="A35" s="26">
        <v>10</v>
      </c>
      <c r="B35" s="27" t="s">
        <v>34</v>
      </c>
      <c r="C35" s="28">
        <v>24</v>
      </c>
      <c r="D35" s="29">
        <v>1350.43</v>
      </c>
      <c r="E35" s="29">
        <f t="shared" ref="E35" si="14">ROUND(C35*D35,2)</f>
        <v>32410.32</v>
      </c>
      <c r="F35" s="18"/>
      <c r="G35" s="30">
        <f t="shared" ref="G35" si="15">IF(F35&gt;D35,F35/0,ROUND(C35*F35,2))</f>
        <v>0</v>
      </c>
      <c r="K35" s="16"/>
      <c r="M35" s="16"/>
    </row>
    <row r="36" spans="1:13" x14ac:dyDescent="0.3">
      <c r="A36" s="31"/>
      <c r="B36" s="32" t="s">
        <v>20</v>
      </c>
      <c r="C36" s="33"/>
      <c r="D36" s="34"/>
      <c r="E36" s="33"/>
      <c r="F36" s="33"/>
      <c r="G36" s="35"/>
      <c r="K36" s="16"/>
      <c r="M36" s="16"/>
    </row>
    <row r="37" spans="1:13" x14ac:dyDescent="0.3">
      <c r="A37" s="26">
        <v>11</v>
      </c>
      <c r="B37" s="27" t="s">
        <v>35</v>
      </c>
      <c r="C37" s="28">
        <v>10</v>
      </c>
      <c r="D37" s="29">
        <v>1573.18</v>
      </c>
      <c r="E37" s="29">
        <f t="shared" ref="E37" si="16">ROUND(C37*D37,2)</f>
        <v>15731.8</v>
      </c>
      <c r="F37" s="18"/>
      <c r="G37" s="30">
        <f t="shared" ref="G37" si="17">IF(F37&gt;D37,F37/0,ROUND(C37*F37,2))</f>
        <v>0</v>
      </c>
      <c r="K37" s="16"/>
      <c r="M37" s="16"/>
    </row>
    <row r="38" spans="1:13" x14ac:dyDescent="0.3">
      <c r="A38" s="19"/>
      <c r="B38" s="23" t="s">
        <v>36</v>
      </c>
      <c r="C38" s="20"/>
      <c r="D38" s="21"/>
      <c r="E38" s="21"/>
      <c r="F38" s="21"/>
      <c r="G38" s="22"/>
      <c r="K38" s="16"/>
      <c r="M38" s="16"/>
    </row>
    <row r="39" spans="1:13" x14ac:dyDescent="0.3">
      <c r="A39" s="25"/>
      <c r="B39" s="6" t="s">
        <v>15</v>
      </c>
      <c r="C39" s="7"/>
      <c r="D39" s="24"/>
      <c r="E39" s="7"/>
      <c r="F39" s="7"/>
      <c r="G39" s="8"/>
      <c r="K39" s="16"/>
      <c r="M39" s="16"/>
    </row>
    <row r="40" spans="1:13" x14ac:dyDescent="0.3">
      <c r="A40" s="26">
        <v>12</v>
      </c>
      <c r="B40" s="27" t="s">
        <v>37</v>
      </c>
      <c r="C40" s="28">
        <v>2</v>
      </c>
      <c r="D40" s="29">
        <v>209.83</v>
      </c>
      <c r="E40" s="29">
        <f t="shared" ref="E40" si="18">ROUND(C40*D40,2)</f>
        <v>419.66</v>
      </c>
      <c r="F40" s="18"/>
      <c r="G40" s="30">
        <f t="shared" ref="G40" si="19">IF(F40&gt;D40,F40/0,ROUND(C40*F40,2))</f>
        <v>0</v>
      </c>
      <c r="K40" s="16"/>
      <c r="M40" s="16"/>
    </row>
    <row r="41" spans="1:13" x14ac:dyDescent="0.3">
      <c r="A41" s="19"/>
      <c r="B41" s="23" t="s">
        <v>38</v>
      </c>
      <c r="C41" s="20"/>
      <c r="D41" s="21"/>
      <c r="E41" s="21"/>
      <c r="F41" s="21"/>
      <c r="G41" s="22"/>
      <c r="K41" s="16"/>
      <c r="M41" s="16"/>
    </row>
    <row r="42" spans="1:13" x14ac:dyDescent="0.3">
      <c r="A42" s="25"/>
      <c r="B42" s="6" t="s">
        <v>39</v>
      </c>
      <c r="C42" s="7"/>
      <c r="D42" s="24"/>
      <c r="E42" s="7"/>
      <c r="F42" s="7"/>
      <c r="G42" s="8"/>
      <c r="K42" s="16"/>
      <c r="M42" s="16"/>
    </row>
    <row r="43" spans="1:13" x14ac:dyDescent="0.3">
      <c r="A43" s="26">
        <v>13</v>
      </c>
      <c r="B43" s="27" t="s">
        <v>40</v>
      </c>
      <c r="C43" s="28">
        <v>5</v>
      </c>
      <c r="D43" s="29">
        <v>1377</v>
      </c>
      <c r="E43" s="29">
        <f t="shared" ref="E43:E102" si="20">ROUND(C43*D43,2)</f>
        <v>6885</v>
      </c>
      <c r="F43" s="18"/>
      <c r="G43" s="30">
        <f t="shared" ref="G43:G102" si="21">IF(F43&gt;D43,F43/0,ROUND(C43*F43,2))</f>
        <v>0</v>
      </c>
      <c r="K43" s="16"/>
      <c r="M43" s="16"/>
    </row>
    <row r="44" spans="1:13" x14ac:dyDescent="0.3">
      <c r="A44" s="26">
        <v>14</v>
      </c>
      <c r="B44" s="27" t="s">
        <v>41</v>
      </c>
      <c r="C44" s="28">
        <v>3</v>
      </c>
      <c r="D44" s="29">
        <v>1377</v>
      </c>
      <c r="E44" s="29">
        <f t="shared" si="20"/>
        <v>4131</v>
      </c>
      <c r="F44" s="18"/>
      <c r="G44" s="30">
        <f t="shared" si="21"/>
        <v>0</v>
      </c>
      <c r="K44" s="16"/>
      <c r="M44" s="16"/>
    </row>
    <row r="45" spans="1:13" x14ac:dyDescent="0.3">
      <c r="A45" s="26">
        <v>15</v>
      </c>
      <c r="B45" s="27" t="s">
        <v>42</v>
      </c>
      <c r="C45" s="28">
        <v>5</v>
      </c>
      <c r="D45" s="29">
        <v>295.8</v>
      </c>
      <c r="E45" s="29">
        <f t="shared" si="20"/>
        <v>1479</v>
      </c>
      <c r="F45" s="18"/>
      <c r="G45" s="30">
        <f t="shared" si="21"/>
        <v>0</v>
      </c>
      <c r="K45" s="16"/>
      <c r="M45" s="16"/>
    </row>
    <row r="46" spans="1:13" x14ac:dyDescent="0.3">
      <c r="A46" s="26">
        <v>16</v>
      </c>
      <c r="B46" s="27" t="s">
        <v>43</v>
      </c>
      <c r="C46" s="28">
        <v>3</v>
      </c>
      <c r="D46" s="29">
        <v>856.8</v>
      </c>
      <c r="E46" s="29">
        <f t="shared" si="20"/>
        <v>2570.4</v>
      </c>
      <c r="F46" s="18"/>
      <c r="G46" s="30">
        <f t="shared" si="21"/>
        <v>0</v>
      </c>
      <c r="K46" s="16"/>
      <c r="M46" s="16"/>
    </row>
    <row r="47" spans="1:13" x14ac:dyDescent="0.3">
      <c r="A47" s="26">
        <v>17</v>
      </c>
      <c r="B47" s="27" t="s">
        <v>44</v>
      </c>
      <c r="C47" s="28">
        <v>2</v>
      </c>
      <c r="D47" s="29">
        <v>805.8</v>
      </c>
      <c r="E47" s="29">
        <f t="shared" si="20"/>
        <v>1611.6</v>
      </c>
      <c r="F47" s="18"/>
      <c r="G47" s="30">
        <f t="shared" si="21"/>
        <v>0</v>
      </c>
      <c r="K47" s="16"/>
      <c r="M47" s="16"/>
    </row>
    <row r="48" spans="1:13" x14ac:dyDescent="0.3">
      <c r="A48" s="26">
        <v>18</v>
      </c>
      <c r="B48" s="27" t="s">
        <v>45</v>
      </c>
      <c r="C48" s="28">
        <v>1</v>
      </c>
      <c r="D48" s="29">
        <v>887.4</v>
      </c>
      <c r="E48" s="29">
        <f t="shared" si="20"/>
        <v>887.4</v>
      </c>
      <c r="F48" s="18"/>
      <c r="G48" s="30">
        <f t="shared" si="21"/>
        <v>0</v>
      </c>
      <c r="K48" s="16"/>
      <c r="M48" s="16"/>
    </row>
    <row r="49" spans="1:13" x14ac:dyDescent="0.3">
      <c r="A49" s="26">
        <v>19</v>
      </c>
      <c r="B49" s="27" t="s">
        <v>46</v>
      </c>
      <c r="C49" s="28">
        <v>1</v>
      </c>
      <c r="D49" s="29">
        <v>969</v>
      </c>
      <c r="E49" s="29">
        <f t="shared" si="20"/>
        <v>969</v>
      </c>
      <c r="F49" s="18"/>
      <c r="G49" s="30">
        <f t="shared" si="21"/>
        <v>0</v>
      </c>
      <c r="K49" s="16"/>
      <c r="M49" s="16"/>
    </row>
    <row r="50" spans="1:13" x14ac:dyDescent="0.3">
      <c r="A50" s="26">
        <v>20</v>
      </c>
      <c r="B50" s="27" t="s">
        <v>47</v>
      </c>
      <c r="C50" s="28">
        <v>2</v>
      </c>
      <c r="D50" s="29">
        <v>1050.5999999999999</v>
      </c>
      <c r="E50" s="29">
        <f t="shared" si="20"/>
        <v>2101.1999999999998</v>
      </c>
      <c r="F50" s="18"/>
      <c r="G50" s="30">
        <f t="shared" si="21"/>
        <v>0</v>
      </c>
      <c r="K50" s="16"/>
      <c r="M50" s="16"/>
    </row>
    <row r="51" spans="1:13" x14ac:dyDescent="0.3">
      <c r="A51" s="26">
        <v>21</v>
      </c>
      <c r="B51" s="27" t="s">
        <v>48</v>
      </c>
      <c r="C51" s="28">
        <v>3</v>
      </c>
      <c r="D51" s="29">
        <v>295.8</v>
      </c>
      <c r="E51" s="29">
        <f t="shared" si="20"/>
        <v>887.4</v>
      </c>
      <c r="F51" s="18"/>
      <c r="G51" s="30">
        <f t="shared" si="21"/>
        <v>0</v>
      </c>
      <c r="K51" s="16"/>
      <c r="M51" s="16"/>
    </row>
    <row r="52" spans="1:13" x14ac:dyDescent="0.3">
      <c r="A52" s="26">
        <v>22</v>
      </c>
      <c r="B52" s="27" t="s">
        <v>49</v>
      </c>
      <c r="C52" s="28">
        <v>2</v>
      </c>
      <c r="D52" s="29">
        <v>459</v>
      </c>
      <c r="E52" s="29">
        <f t="shared" si="20"/>
        <v>918</v>
      </c>
      <c r="F52" s="18"/>
      <c r="G52" s="30">
        <f t="shared" si="21"/>
        <v>0</v>
      </c>
      <c r="K52" s="16"/>
      <c r="M52" s="16"/>
    </row>
    <row r="53" spans="1:13" x14ac:dyDescent="0.3">
      <c r="A53" s="26">
        <v>23</v>
      </c>
      <c r="B53" s="27" t="s">
        <v>50</v>
      </c>
      <c r="C53" s="28">
        <v>1</v>
      </c>
      <c r="D53" s="29">
        <v>2274.6</v>
      </c>
      <c r="E53" s="29">
        <f t="shared" si="20"/>
        <v>2274.6</v>
      </c>
      <c r="F53" s="18"/>
      <c r="G53" s="30">
        <f t="shared" si="21"/>
        <v>0</v>
      </c>
      <c r="K53" s="16"/>
      <c r="M53" s="16"/>
    </row>
    <row r="54" spans="1:13" x14ac:dyDescent="0.3">
      <c r="A54" s="26">
        <v>24</v>
      </c>
      <c r="B54" s="27" t="s">
        <v>51</v>
      </c>
      <c r="C54" s="28">
        <v>1</v>
      </c>
      <c r="D54" s="29">
        <v>3406.8</v>
      </c>
      <c r="E54" s="29">
        <f t="shared" si="20"/>
        <v>3406.8</v>
      </c>
      <c r="F54" s="18"/>
      <c r="G54" s="30">
        <f t="shared" si="21"/>
        <v>0</v>
      </c>
      <c r="K54" s="16"/>
      <c r="M54" s="16"/>
    </row>
    <row r="55" spans="1:13" x14ac:dyDescent="0.3">
      <c r="A55" s="26">
        <v>25</v>
      </c>
      <c r="B55" s="27" t="s">
        <v>52</v>
      </c>
      <c r="C55" s="28">
        <v>1</v>
      </c>
      <c r="D55" s="29">
        <v>6466.8</v>
      </c>
      <c r="E55" s="29">
        <f t="shared" si="20"/>
        <v>6466.8</v>
      </c>
      <c r="F55" s="18"/>
      <c r="G55" s="30">
        <f t="shared" si="21"/>
        <v>0</v>
      </c>
      <c r="K55" s="16"/>
      <c r="M55" s="16"/>
    </row>
    <row r="56" spans="1:13" x14ac:dyDescent="0.3">
      <c r="A56" s="26">
        <v>26</v>
      </c>
      <c r="B56" s="27" t="s">
        <v>53</v>
      </c>
      <c r="C56" s="28">
        <v>2</v>
      </c>
      <c r="D56" s="29">
        <v>61.2</v>
      </c>
      <c r="E56" s="29">
        <f t="shared" si="20"/>
        <v>122.4</v>
      </c>
      <c r="F56" s="18"/>
      <c r="G56" s="30">
        <f t="shared" si="21"/>
        <v>0</v>
      </c>
      <c r="K56" s="16"/>
      <c r="M56" s="16"/>
    </row>
    <row r="57" spans="1:13" x14ac:dyDescent="0.3">
      <c r="A57" s="26">
        <v>27</v>
      </c>
      <c r="B57" s="27" t="s">
        <v>54</v>
      </c>
      <c r="C57" s="28">
        <v>10</v>
      </c>
      <c r="D57" s="29">
        <v>51</v>
      </c>
      <c r="E57" s="29">
        <f t="shared" si="20"/>
        <v>510</v>
      </c>
      <c r="F57" s="18"/>
      <c r="G57" s="30">
        <f t="shared" si="21"/>
        <v>0</v>
      </c>
      <c r="K57" s="16"/>
      <c r="M57" s="16"/>
    </row>
    <row r="58" spans="1:13" x14ac:dyDescent="0.3">
      <c r="A58" s="26">
        <v>28</v>
      </c>
      <c r="B58" s="27" t="s">
        <v>55</v>
      </c>
      <c r="C58" s="28">
        <v>10</v>
      </c>
      <c r="D58" s="29">
        <v>45.9</v>
      </c>
      <c r="E58" s="29">
        <f t="shared" si="20"/>
        <v>459</v>
      </c>
      <c r="F58" s="18"/>
      <c r="G58" s="30">
        <f t="shared" si="21"/>
        <v>0</v>
      </c>
      <c r="K58" s="16"/>
      <c r="M58" s="16"/>
    </row>
    <row r="59" spans="1:13" x14ac:dyDescent="0.3">
      <c r="A59" s="26">
        <v>29</v>
      </c>
      <c r="B59" s="27" t="s">
        <v>56</v>
      </c>
      <c r="C59" s="28">
        <v>10</v>
      </c>
      <c r="D59" s="29">
        <v>40.799999999999997</v>
      </c>
      <c r="E59" s="29">
        <f t="shared" si="20"/>
        <v>408</v>
      </c>
      <c r="F59" s="18"/>
      <c r="G59" s="30">
        <f t="shared" si="21"/>
        <v>0</v>
      </c>
      <c r="K59" s="16"/>
      <c r="M59" s="16"/>
    </row>
    <row r="60" spans="1:13" x14ac:dyDescent="0.3">
      <c r="A60" s="26">
        <v>30</v>
      </c>
      <c r="B60" s="27" t="s">
        <v>57</v>
      </c>
      <c r="C60" s="28">
        <v>2</v>
      </c>
      <c r="D60" s="29">
        <v>504.9</v>
      </c>
      <c r="E60" s="29">
        <f t="shared" si="20"/>
        <v>1009.8</v>
      </c>
      <c r="F60" s="18"/>
      <c r="G60" s="30">
        <f t="shared" si="21"/>
        <v>0</v>
      </c>
      <c r="K60" s="16"/>
      <c r="M60" s="16"/>
    </row>
    <row r="61" spans="1:13" x14ac:dyDescent="0.3">
      <c r="A61" s="26">
        <v>31</v>
      </c>
      <c r="B61" s="27" t="s">
        <v>58</v>
      </c>
      <c r="C61" s="28">
        <v>2</v>
      </c>
      <c r="D61" s="29">
        <v>91.8</v>
      </c>
      <c r="E61" s="29">
        <f t="shared" si="20"/>
        <v>183.6</v>
      </c>
      <c r="F61" s="18"/>
      <c r="G61" s="30">
        <f t="shared" si="21"/>
        <v>0</v>
      </c>
      <c r="K61" s="16"/>
      <c r="M61" s="16"/>
    </row>
    <row r="62" spans="1:13" x14ac:dyDescent="0.3">
      <c r="A62" s="26">
        <v>32</v>
      </c>
      <c r="B62" s="27" t="s">
        <v>59</v>
      </c>
      <c r="C62" s="28">
        <v>1</v>
      </c>
      <c r="D62" s="29">
        <v>4590</v>
      </c>
      <c r="E62" s="29">
        <f t="shared" si="20"/>
        <v>4590</v>
      </c>
      <c r="F62" s="18"/>
      <c r="G62" s="30">
        <f t="shared" si="21"/>
        <v>0</v>
      </c>
      <c r="K62" s="16"/>
      <c r="M62" s="16"/>
    </row>
    <row r="63" spans="1:13" x14ac:dyDescent="0.3">
      <c r="A63" s="26">
        <v>33</v>
      </c>
      <c r="B63" s="27" t="s">
        <v>60</v>
      </c>
      <c r="C63" s="28">
        <v>2</v>
      </c>
      <c r="D63" s="29">
        <v>489.6</v>
      </c>
      <c r="E63" s="29">
        <f t="shared" si="20"/>
        <v>979.2</v>
      </c>
      <c r="F63" s="18"/>
      <c r="G63" s="30">
        <f t="shared" si="21"/>
        <v>0</v>
      </c>
      <c r="K63" s="16"/>
      <c r="M63" s="16"/>
    </row>
    <row r="64" spans="1:13" x14ac:dyDescent="0.3">
      <c r="A64" s="26">
        <v>34</v>
      </c>
      <c r="B64" s="27" t="s">
        <v>61</v>
      </c>
      <c r="C64" s="28">
        <v>2</v>
      </c>
      <c r="D64" s="29">
        <v>489.6</v>
      </c>
      <c r="E64" s="29">
        <f t="shared" si="20"/>
        <v>979.2</v>
      </c>
      <c r="F64" s="18"/>
      <c r="G64" s="30">
        <f t="shared" si="21"/>
        <v>0</v>
      </c>
      <c r="K64" s="16"/>
      <c r="M64" s="16"/>
    </row>
    <row r="65" spans="1:13" x14ac:dyDescent="0.3">
      <c r="A65" s="26">
        <v>35</v>
      </c>
      <c r="B65" s="27" t="s">
        <v>62</v>
      </c>
      <c r="C65" s="28">
        <v>6</v>
      </c>
      <c r="D65" s="29">
        <v>418.2</v>
      </c>
      <c r="E65" s="29">
        <f t="shared" si="20"/>
        <v>2509.1999999999998</v>
      </c>
      <c r="F65" s="18"/>
      <c r="G65" s="30">
        <f t="shared" si="21"/>
        <v>0</v>
      </c>
      <c r="K65" s="16"/>
      <c r="M65" s="16"/>
    </row>
    <row r="66" spans="1:13" x14ac:dyDescent="0.3">
      <c r="A66" s="26">
        <v>36</v>
      </c>
      <c r="B66" s="27" t="s">
        <v>63</v>
      </c>
      <c r="C66" s="28">
        <v>30</v>
      </c>
      <c r="D66" s="29">
        <v>40.799999999999997</v>
      </c>
      <c r="E66" s="29">
        <f t="shared" si="20"/>
        <v>1224</v>
      </c>
      <c r="F66" s="18"/>
      <c r="G66" s="30">
        <f t="shared" si="21"/>
        <v>0</v>
      </c>
      <c r="K66" s="16"/>
      <c r="M66" s="16"/>
    </row>
    <row r="67" spans="1:13" x14ac:dyDescent="0.3">
      <c r="A67" s="26">
        <v>37</v>
      </c>
      <c r="B67" s="27" t="s">
        <v>64</v>
      </c>
      <c r="C67" s="28">
        <v>6</v>
      </c>
      <c r="D67" s="29">
        <v>275.39999999999998</v>
      </c>
      <c r="E67" s="29">
        <f t="shared" si="20"/>
        <v>1652.4</v>
      </c>
      <c r="F67" s="18"/>
      <c r="G67" s="30">
        <f t="shared" si="21"/>
        <v>0</v>
      </c>
      <c r="K67" s="16"/>
      <c r="M67" s="16"/>
    </row>
    <row r="68" spans="1:13" x14ac:dyDescent="0.3">
      <c r="A68" s="26">
        <v>38</v>
      </c>
      <c r="B68" s="27" t="s">
        <v>65</v>
      </c>
      <c r="C68" s="28">
        <v>2</v>
      </c>
      <c r="D68" s="29">
        <v>2142</v>
      </c>
      <c r="E68" s="29">
        <f t="shared" si="20"/>
        <v>4284</v>
      </c>
      <c r="F68" s="18"/>
      <c r="G68" s="30">
        <f t="shared" si="21"/>
        <v>0</v>
      </c>
      <c r="K68" s="16"/>
      <c r="M68" s="16"/>
    </row>
    <row r="69" spans="1:13" x14ac:dyDescent="0.3">
      <c r="A69" s="26">
        <v>39</v>
      </c>
      <c r="B69" s="27" t="s">
        <v>66</v>
      </c>
      <c r="C69" s="28">
        <v>6</v>
      </c>
      <c r="D69" s="29">
        <v>459</v>
      </c>
      <c r="E69" s="29">
        <f t="shared" si="20"/>
        <v>2754</v>
      </c>
      <c r="F69" s="18"/>
      <c r="G69" s="30">
        <f t="shared" si="21"/>
        <v>0</v>
      </c>
      <c r="K69" s="16"/>
      <c r="M69" s="16"/>
    </row>
    <row r="70" spans="1:13" x14ac:dyDescent="0.3">
      <c r="A70" s="26">
        <v>40</v>
      </c>
      <c r="B70" s="27" t="s">
        <v>67</v>
      </c>
      <c r="C70" s="28">
        <v>4</v>
      </c>
      <c r="D70" s="29">
        <v>255</v>
      </c>
      <c r="E70" s="29">
        <f t="shared" si="20"/>
        <v>1020</v>
      </c>
      <c r="F70" s="18"/>
      <c r="G70" s="30">
        <f t="shared" si="21"/>
        <v>0</v>
      </c>
      <c r="K70" s="16"/>
      <c r="M70" s="16"/>
    </row>
    <row r="71" spans="1:13" x14ac:dyDescent="0.3">
      <c r="A71" s="26">
        <v>41</v>
      </c>
      <c r="B71" s="27" t="s">
        <v>68</v>
      </c>
      <c r="C71" s="28">
        <v>6</v>
      </c>
      <c r="D71" s="29">
        <v>499.8</v>
      </c>
      <c r="E71" s="29">
        <f t="shared" si="20"/>
        <v>2998.8</v>
      </c>
      <c r="F71" s="18"/>
      <c r="G71" s="30">
        <f t="shared" si="21"/>
        <v>0</v>
      </c>
      <c r="K71" s="16"/>
      <c r="M71" s="16"/>
    </row>
    <row r="72" spans="1:13" x14ac:dyDescent="0.3">
      <c r="A72" s="26">
        <v>42</v>
      </c>
      <c r="B72" s="27" t="s">
        <v>69</v>
      </c>
      <c r="C72" s="28">
        <v>2</v>
      </c>
      <c r="D72" s="29">
        <v>1677.9</v>
      </c>
      <c r="E72" s="29">
        <f t="shared" si="20"/>
        <v>3355.8</v>
      </c>
      <c r="F72" s="18"/>
      <c r="G72" s="30">
        <f t="shared" si="21"/>
        <v>0</v>
      </c>
      <c r="K72" s="16"/>
      <c r="M72" s="16"/>
    </row>
    <row r="73" spans="1:13" x14ac:dyDescent="0.3">
      <c r="A73" s="26">
        <v>43</v>
      </c>
      <c r="B73" s="27" t="s">
        <v>70</v>
      </c>
      <c r="C73" s="28">
        <v>3</v>
      </c>
      <c r="D73" s="29">
        <v>397.8</v>
      </c>
      <c r="E73" s="29">
        <f t="shared" si="20"/>
        <v>1193.4000000000001</v>
      </c>
      <c r="F73" s="18"/>
      <c r="G73" s="30">
        <f t="shared" si="21"/>
        <v>0</v>
      </c>
      <c r="K73" s="16"/>
      <c r="M73" s="16"/>
    </row>
    <row r="74" spans="1:13" x14ac:dyDescent="0.3">
      <c r="A74" s="26">
        <v>44</v>
      </c>
      <c r="B74" s="27" t="s">
        <v>71</v>
      </c>
      <c r="C74" s="28">
        <v>1</v>
      </c>
      <c r="D74" s="29">
        <v>907.8</v>
      </c>
      <c r="E74" s="29">
        <f t="shared" si="20"/>
        <v>907.8</v>
      </c>
      <c r="F74" s="18"/>
      <c r="G74" s="30">
        <f t="shared" si="21"/>
        <v>0</v>
      </c>
      <c r="K74" s="16"/>
      <c r="M74" s="16"/>
    </row>
    <row r="75" spans="1:13" x14ac:dyDescent="0.3">
      <c r="A75" s="26">
        <v>45</v>
      </c>
      <c r="B75" s="27" t="s">
        <v>72</v>
      </c>
      <c r="C75" s="28">
        <v>1</v>
      </c>
      <c r="D75" s="29">
        <v>367.2</v>
      </c>
      <c r="E75" s="29">
        <f t="shared" si="20"/>
        <v>367.2</v>
      </c>
      <c r="F75" s="18"/>
      <c r="G75" s="30">
        <f t="shared" si="21"/>
        <v>0</v>
      </c>
      <c r="K75" s="16"/>
      <c r="M75" s="16"/>
    </row>
    <row r="76" spans="1:13" x14ac:dyDescent="0.3">
      <c r="A76" s="26">
        <v>46</v>
      </c>
      <c r="B76" s="27" t="s">
        <v>73</v>
      </c>
      <c r="C76" s="28">
        <v>1</v>
      </c>
      <c r="D76" s="29">
        <v>255</v>
      </c>
      <c r="E76" s="29">
        <f t="shared" si="20"/>
        <v>255</v>
      </c>
      <c r="F76" s="18"/>
      <c r="G76" s="30">
        <f t="shared" si="21"/>
        <v>0</v>
      </c>
      <c r="K76" s="16"/>
      <c r="M76" s="16"/>
    </row>
    <row r="77" spans="1:13" x14ac:dyDescent="0.3">
      <c r="A77" s="26">
        <v>47</v>
      </c>
      <c r="B77" s="27" t="s">
        <v>74</v>
      </c>
      <c r="C77" s="28">
        <v>4</v>
      </c>
      <c r="D77" s="29">
        <v>61.2</v>
      </c>
      <c r="E77" s="29">
        <f t="shared" si="20"/>
        <v>244.8</v>
      </c>
      <c r="F77" s="18"/>
      <c r="G77" s="30">
        <f t="shared" si="21"/>
        <v>0</v>
      </c>
      <c r="K77" s="16"/>
      <c r="M77" s="16"/>
    </row>
    <row r="78" spans="1:13" x14ac:dyDescent="0.3">
      <c r="A78" s="26">
        <v>48</v>
      </c>
      <c r="B78" s="27" t="s">
        <v>75</v>
      </c>
      <c r="C78" s="28">
        <v>1</v>
      </c>
      <c r="D78" s="29">
        <v>255</v>
      </c>
      <c r="E78" s="29">
        <f t="shared" si="20"/>
        <v>255</v>
      </c>
      <c r="F78" s="18"/>
      <c r="G78" s="30">
        <f t="shared" si="21"/>
        <v>0</v>
      </c>
      <c r="K78" s="16"/>
      <c r="M78" s="16"/>
    </row>
    <row r="79" spans="1:13" x14ac:dyDescent="0.3">
      <c r="A79" s="26">
        <v>49</v>
      </c>
      <c r="B79" s="27" t="s">
        <v>76</v>
      </c>
      <c r="C79" s="28">
        <v>10</v>
      </c>
      <c r="D79" s="29">
        <v>40.799999999999997</v>
      </c>
      <c r="E79" s="29">
        <f t="shared" si="20"/>
        <v>408</v>
      </c>
      <c r="F79" s="18"/>
      <c r="G79" s="30">
        <f t="shared" si="21"/>
        <v>0</v>
      </c>
      <c r="K79" s="16"/>
      <c r="M79" s="16"/>
    </row>
    <row r="80" spans="1:13" x14ac:dyDescent="0.3">
      <c r="A80" s="26">
        <v>50</v>
      </c>
      <c r="B80" s="27" t="s">
        <v>77</v>
      </c>
      <c r="C80" s="28">
        <v>10</v>
      </c>
      <c r="D80" s="29">
        <v>40.799999999999997</v>
      </c>
      <c r="E80" s="29">
        <f t="shared" si="20"/>
        <v>408</v>
      </c>
      <c r="F80" s="18"/>
      <c r="G80" s="30">
        <f t="shared" si="21"/>
        <v>0</v>
      </c>
      <c r="K80" s="16"/>
      <c r="M80" s="16"/>
    </row>
    <row r="81" spans="1:13" x14ac:dyDescent="0.3">
      <c r="A81" s="26">
        <v>51</v>
      </c>
      <c r="B81" s="27" t="s">
        <v>78</v>
      </c>
      <c r="C81" s="28">
        <v>2</v>
      </c>
      <c r="D81" s="29">
        <v>367.2</v>
      </c>
      <c r="E81" s="29">
        <f t="shared" si="20"/>
        <v>734.4</v>
      </c>
      <c r="F81" s="18"/>
      <c r="G81" s="30">
        <f t="shared" si="21"/>
        <v>0</v>
      </c>
      <c r="K81" s="16"/>
      <c r="M81" s="16"/>
    </row>
    <row r="82" spans="1:13" x14ac:dyDescent="0.3">
      <c r="A82" s="26">
        <v>52</v>
      </c>
      <c r="B82" s="27" t="s">
        <v>79</v>
      </c>
      <c r="C82" s="28">
        <v>2</v>
      </c>
      <c r="D82" s="29">
        <v>214.2</v>
      </c>
      <c r="E82" s="29">
        <f t="shared" si="20"/>
        <v>428.4</v>
      </c>
      <c r="F82" s="18"/>
      <c r="G82" s="30">
        <f t="shared" si="21"/>
        <v>0</v>
      </c>
      <c r="K82" s="16"/>
      <c r="M82" s="16"/>
    </row>
    <row r="83" spans="1:13" x14ac:dyDescent="0.3">
      <c r="A83" s="26">
        <v>53</v>
      </c>
      <c r="B83" s="27" t="s">
        <v>80</v>
      </c>
      <c r="C83" s="28">
        <v>2</v>
      </c>
      <c r="D83" s="29">
        <v>142.80000000000001</v>
      </c>
      <c r="E83" s="29">
        <f t="shared" si="20"/>
        <v>285.60000000000002</v>
      </c>
      <c r="F83" s="18"/>
      <c r="G83" s="30">
        <f t="shared" si="21"/>
        <v>0</v>
      </c>
      <c r="K83" s="16"/>
      <c r="M83" s="16"/>
    </row>
    <row r="84" spans="1:13" x14ac:dyDescent="0.3">
      <c r="A84" s="26">
        <v>54</v>
      </c>
      <c r="B84" s="27" t="s">
        <v>81</v>
      </c>
      <c r="C84" s="28">
        <v>1</v>
      </c>
      <c r="D84" s="29">
        <v>2478.6</v>
      </c>
      <c r="E84" s="29">
        <f t="shared" si="20"/>
        <v>2478.6</v>
      </c>
      <c r="F84" s="18"/>
      <c r="G84" s="30">
        <f t="shared" si="21"/>
        <v>0</v>
      </c>
      <c r="K84" s="16"/>
      <c r="M84" s="16"/>
    </row>
    <row r="85" spans="1:13" x14ac:dyDescent="0.3">
      <c r="A85" s="26">
        <v>55</v>
      </c>
      <c r="B85" s="27" t="s">
        <v>82</v>
      </c>
      <c r="C85" s="28">
        <v>2</v>
      </c>
      <c r="D85" s="29">
        <v>71.400000000000006</v>
      </c>
      <c r="E85" s="29">
        <f t="shared" si="20"/>
        <v>142.80000000000001</v>
      </c>
      <c r="F85" s="18"/>
      <c r="G85" s="30">
        <f t="shared" si="21"/>
        <v>0</v>
      </c>
      <c r="K85" s="16"/>
      <c r="M85" s="16"/>
    </row>
    <row r="86" spans="1:13" x14ac:dyDescent="0.3">
      <c r="A86" s="26">
        <v>56</v>
      </c>
      <c r="B86" s="27" t="s">
        <v>83</v>
      </c>
      <c r="C86" s="28">
        <v>2</v>
      </c>
      <c r="D86" s="29">
        <v>122.4</v>
      </c>
      <c r="E86" s="29">
        <f t="shared" si="20"/>
        <v>244.8</v>
      </c>
      <c r="F86" s="18"/>
      <c r="G86" s="30">
        <f t="shared" si="21"/>
        <v>0</v>
      </c>
      <c r="K86" s="16"/>
      <c r="M86" s="16"/>
    </row>
    <row r="87" spans="1:13" x14ac:dyDescent="0.3">
      <c r="A87" s="26">
        <v>57</v>
      </c>
      <c r="B87" s="27" t="s">
        <v>83</v>
      </c>
      <c r="C87" s="28">
        <v>6</v>
      </c>
      <c r="D87" s="29">
        <v>193.8</v>
      </c>
      <c r="E87" s="29">
        <f t="shared" si="20"/>
        <v>1162.8</v>
      </c>
      <c r="F87" s="18"/>
      <c r="G87" s="30">
        <f t="shared" si="21"/>
        <v>0</v>
      </c>
      <c r="K87" s="16"/>
      <c r="M87" s="16"/>
    </row>
    <row r="88" spans="1:13" x14ac:dyDescent="0.3">
      <c r="A88" s="26">
        <v>58</v>
      </c>
      <c r="B88" s="27" t="s">
        <v>84</v>
      </c>
      <c r="C88" s="28">
        <v>3</v>
      </c>
      <c r="D88" s="29">
        <v>122.4</v>
      </c>
      <c r="E88" s="29">
        <f t="shared" si="20"/>
        <v>367.2</v>
      </c>
      <c r="F88" s="18"/>
      <c r="G88" s="30">
        <f t="shared" si="21"/>
        <v>0</v>
      </c>
      <c r="K88" s="16"/>
      <c r="M88" s="16"/>
    </row>
    <row r="89" spans="1:13" x14ac:dyDescent="0.3">
      <c r="A89" s="26">
        <v>59</v>
      </c>
      <c r="B89" s="27" t="s">
        <v>85</v>
      </c>
      <c r="C89" s="28">
        <v>2</v>
      </c>
      <c r="D89" s="29">
        <v>673.2</v>
      </c>
      <c r="E89" s="29">
        <f t="shared" si="20"/>
        <v>1346.4</v>
      </c>
      <c r="F89" s="18"/>
      <c r="G89" s="30">
        <f t="shared" si="21"/>
        <v>0</v>
      </c>
      <c r="K89" s="16"/>
      <c r="M89" s="16"/>
    </row>
    <row r="90" spans="1:13" x14ac:dyDescent="0.3">
      <c r="A90" s="26">
        <v>60</v>
      </c>
      <c r="B90" s="27" t="s">
        <v>86</v>
      </c>
      <c r="C90" s="28">
        <v>2</v>
      </c>
      <c r="D90" s="29">
        <v>168.3</v>
      </c>
      <c r="E90" s="29">
        <f t="shared" si="20"/>
        <v>336.6</v>
      </c>
      <c r="F90" s="18"/>
      <c r="G90" s="30">
        <f t="shared" si="21"/>
        <v>0</v>
      </c>
      <c r="K90" s="16"/>
      <c r="M90" s="16"/>
    </row>
    <row r="91" spans="1:13" x14ac:dyDescent="0.3">
      <c r="A91" s="26">
        <v>61</v>
      </c>
      <c r="B91" s="27" t="s">
        <v>87</v>
      </c>
      <c r="C91" s="28">
        <v>2</v>
      </c>
      <c r="D91" s="29">
        <v>663</v>
      </c>
      <c r="E91" s="29">
        <f t="shared" si="20"/>
        <v>1326</v>
      </c>
      <c r="F91" s="18"/>
      <c r="G91" s="30">
        <f t="shared" si="21"/>
        <v>0</v>
      </c>
      <c r="K91" s="16"/>
      <c r="M91" s="16"/>
    </row>
    <row r="92" spans="1:13" x14ac:dyDescent="0.3">
      <c r="A92" s="26">
        <v>62</v>
      </c>
      <c r="B92" s="27" t="s">
        <v>88</v>
      </c>
      <c r="C92" s="28">
        <v>1</v>
      </c>
      <c r="D92" s="29">
        <v>836.4</v>
      </c>
      <c r="E92" s="29">
        <f t="shared" si="20"/>
        <v>836.4</v>
      </c>
      <c r="F92" s="18"/>
      <c r="G92" s="30">
        <f t="shared" si="21"/>
        <v>0</v>
      </c>
      <c r="K92" s="16"/>
      <c r="M92" s="16"/>
    </row>
    <row r="93" spans="1:13" x14ac:dyDescent="0.3">
      <c r="A93" s="26">
        <v>63</v>
      </c>
      <c r="B93" s="27" t="s">
        <v>89</v>
      </c>
      <c r="C93" s="28">
        <v>2</v>
      </c>
      <c r="D93" s="29">
        <v>122.4</v>
      </c>
      <c r="E93" s="29">
        <f t="shared" si="20"/>
        <v>244.8</v>
      </c>
      <c r="F93" s="18"/>
      <c r="G93" s="30">
        <f t="shared" si="21"/>
        <v>0</v>
      </c>
      <c r="K93" s="16"/>
      <c r="M93" s="16"/>
    </row>
    <row r="94" spans="1:13" x14ac:dyDescent="0.3">
      <c r="A94" s="26">
        <v>64</v>
      </c>
      <c r="B94" s="27" t="s">
        <v>90</v>
      </c>
      <c r="C94" s="28">
        <v>2</v>
      </c>
      <c r="D94" s="29">
        <v>265.2</v>
      </c>
      <c r="E94" s="29">
        <f t="shared" si="20"/>
        <v>530.4</v>
      </c>
      <c r="F94" s="18"/>
      <c r="G94" s="30">
        <f t="shared" si="21"/>
        <v>0</v>
      </c>
      <c r="K94" s="16"/>
      <c r="M94" s="16"/>
    </row>
    <row r="95" spans="1:13" x14ac:dyDescent="0.3">
      <c r="A95" s="26">
        <v>65</v>
      </c>
      <c r="B95" s="27" t="s">
        <v>91</v>
      </c>
      <c r="C95" s="28">
        <v>30</v>
      </c>
      <c r="D95" s="29">
        <v>122.4</v>
      </c>
      <c r="E95" s="29">
        <f t="shared" si="20"/>
        <v>3672</v>
      </c>
      <c r="F95" s="18"/>
      <c r="G95" s="30">
        <f t="shared" si="21"/>
        <v>0</v>
      </c>
      <c r="K95" s="16"/>
      <c r="M95" s="16"/>
    </row>
    <row r="96" spans="1:13" x14ac:dyDescent="0.3">
      <c r="A96" s="26">
        <v>66</v>
      </c>
      <c r="B96" s="27" t="s">
        <v>92</v>
      </c>
      <c r="C96" s="28">
        <v>4</v>
      </c>
      <c r="D96" s="29">
        <v>193.8</v>
      </c>
      <c r="E96" s="29">
        <f t="shared" si="20"/>
        <v>775.2</v>
      </c>
      <c r="F96" s="18"/>
      <c r="G96" s="30">
        <f t="shared" si="21"/>
        <v>0</v>
      </c>
      <c r="K96" s="16"/>
      <c r="M96" s="16"/>
    </row>
    <row r="97" spans="1:13" x14ac:dyDescent="0.3">
      <c r="A97" s="26">
        <v>67</v>
      </c>
      <c r="B97" s="27" t="s">
        <v>93</v>
      </c>
      <c r="C97" s="28">
        <v>4</v>
      </c>
      <c r="D97" s="29">
        <v>367.2</v>
      </c>
      <c r="E97" s="29">
        <f t="shared" si="20"/>
        <v>1468.8</v>
      </c>
      <c r="F97" s="18"/>
      <c r="G97" s="30">
        <f t="shared" si="21"/>
        <v>0</v>
      </c>
      <c r="K97" s="16"/>
      <c r="M97" s="16"/>
    </row>
    <row r="98" spans="1:13" x14ac:dyDescent="0.3">
      <c r="A98" s="26">
        <v>68</v>
      </c>
      <c r="B98" s="27" t="s">
        <v>94</v>
      </c>
      <c r="C98" s="28">
        <v>6</v>
      </c>
      <c r="D98" s="29">
        <v>326.39999999999998</v>
      </c>
      <c r="E98" s="29">
        <f t="shared" si="20"/>
        <v>1958.4</v>
      </c>
      <c r="F98" s="18"/>
      <c r="G98" s="30">
        <f t="shared" si="21"/>
        <v>0</v>
      </c>
      <c r="K98" s="16"/>
      <c r="M98" s="16"/>
    </row>
    <row r="99" spans="1:13" x14ac:dyDescent="0.3">
      <c r="A99" s="26">
        <v>69</v>
      </c>
      <c r="B99" s="27" t="s">
        <v>95</v>
      </c>
      <c r="C99" s="28">
        <v>2</v>
      </c>
      <c r="D99" s="29">
        <v>76.5</v>
      </c>
      <c r="E99" s="29">
        <f t="shared" si="20"/>
        <v>153</v>
      </c>
      <c r="F99" s="18"/>
      <c r="G99" s="30">
        <f t="shared" si="21"/>
        <v>0</v>
      </c>
      <c r="K99" s="16"/>
      <c r="M99" s="16"/>
    </row>
    <row r="100" spans="1:13" x14ac:dyDescent="0.3">
      <c r="A100" s="26">
        <v>70</v>
      </c>
      <c r="B100" s="27" t="s">
        <v>96</v>
      </c>
      <c r="C100" s="28">
        <v>2</v>
      </c>
      <c r="D100" s="29">
        <v>142.80000000000001</v>
      </c>
      <c r="E100" s="29">
        <f t="shared" si="20"/>
        <v>285.60000000000002</v>
      </c>
      <c r="F100" s="18"/>
      <c r="G100" s="30">
        <f t="shared" si="21"/>
        <v>0</v>
      </c>
      <c r="K100" s="16"/>
      <c r="M100" s="16"/>
    </row>
    <row r="101" spans="1:13" x14ac:dyDescent="0.3">
      <c r="A101" s="26">
        <v>71</v>
      </c>
      <c r="B101" s="27" t="s">
        <v>97</v>
      </c>
      <c r="C101" s="28">
        <v>8</v>
      </c>
      <c r="D101" s="29">
        <v>91.8</v>
      </c>
      <c r="E101" s="29">
        <f t="shared" si="20"/>
        <v>734.4</v>
      </c>
      <c r="F101" s="18"/>
      <c r="G101" s="30">
        <f t="shared" si="21"/>
        <v>0</v>
      </c>
      <c r="K101" s="16"/>
      <c r="M101" s="16"/>
    </row>
    <row r="102" spans="1:13" x14ac:dyDescent="0.3">
      <c r="A102" s="26">
        <v>72</v>
      </c>
      <c r="B102" s="27" t="s">
        <v>98</v>
      </c>
      <c r="C102" s="28">
        <v>1</v>
      </c>
      <c r="D102" s="29">
        <v>500</v>
      </c>
      <c r="E102" s="29">
        <f t="shared" si="20"/>
        <v>500</v>
      </c>
      <c r="F102" s="29">
        <v>500</v>
      </c>
      <c r="G102" s="30">
        <f t="shared" si="21"/>
        <v>500</v>
      </c>
      <c r="K102" s="16"/>
      <c r="M102" s="16"/>
    </row>
    <row r="103" spans="1:13" x14ac:dyDescent="0.3">
      <c r="A103" s="25"/>
      <c r="B103" s="6" t="s">
        <v>99</v>
      </c>
      <c r="C103" s="7"/>
      <c r="D103" s="24"/>
      <c r="E103" s="7"/>
      <c r="F103" s="7"/>
      <c r="G103" s="8"/>
      <c r="K103" s="16"/>
      <c r="M103" s="16"/>
    </row>
    <row r="104" spans="1:13" x14ac:dyDescent="0.3">
      <c r="A104" s="26">
        <v>73</v>
      </c>
      <c r="B104" s="27" t="s">
        <v>100</v>
      </c>
      <c r="C104" s="28">
        <v>30</v>
      </c>
      <c r="D104" s="29">
        <v>44.12</v>
      </c>
      <c r="E104" s="29">
        <f t="shared" ref="E104:E105" si="22">ROUND(C104*D104,2)</f>
        <v>1323.6</v>
      </c>
      <c r="F104" s="18"/>
      <c r="G104" s="30">
        <f t="shared" ref="G104:G105" si="23">IF(F104&gt;D104,F104/0,ROUND(C104*F104,2))</f>
        <v>0</v>
      </c>
      <c r="K104" s="16"/>
      <c r="M104" s="16"/>
    </row>
    <row r="105" spans="1:13" x14ac:dyDescent="0.3">
      <c r="A105" s="26">
        <v>74</v>
      </c>
      <c r="B105" s="27" t="s">
        <v>101</v>
      </c>
      <c r="C105" s="28">
        <v>30</v>
      </c>
      <c r="D105" s="29">
        <v>31.74</v>
      </c>
      <c r="E105" s="29">
        <f t="shared" si="22"/>
        <v>952.2</v>
      </c>
      <c r="F105" s="18"/>
      <c r="G105" s="30">
        <f t="shared" si="23"/>
        <v>0</v>
      </c>
      <c r="K105" s="16"/>
      <c r="M105" s="16"/>
    </row>
    <row r="106" spans="1:13" x14ac:dyDescent="0.3">
      <c r="A106" s="25"/>
      <c r="B106" s="6" t="s">
        <v>102</v>
      </c>
      <c r="C106" s="7"/>
      <c r="D106" s="24"/>
      <c r="E106" s="7"/>
      <c r="F106" s="7"/>
      <c r="G106" s="8"/>
      <c r="K106" s="16"/>
      <c r="M106" s="16"/>
    </row>
    <row r="107" spans="1:13" x14ac:dyDescent="0.3">
      <c r="A107" s="26">
        <v>75</v>
      </c>
      <c r="B107" s="27" t="s">
        <v>103</v>
      </c>
      <c r="C107" s="28">
        <v>60</v>
      </c>
      <c r="D107" s="29">
        <v>26.87</v>
      </c>
      <c r="E107" s="29">
        <f t="shared" ref="E107:E110" si="24">ROUND(C107*D107,2)</f>
        <v>1612.2</v>
      </c>
      <c r="F107" s="18"/>
      <c r="G107" s="30">
        <f t="shared" ref="G107:G110" si="25">IF(F107&gt;D107,F107/0,ROUND(C107*F107,2))</f>
        <v>0</v>
      </c>
      <c r="K107" s="16"/>
      <c r="M107" s="16"/>
    </row>
    <row r="108" spans="1:13" x14ac:dyDescent="0.3">
      <c r="A108" s="26">
        <v>76</v>
      </c>
      <c r="B108" s="27" t="s">
        <v>104</v>
      </c>
      <c r="C108" s="28">
        <v>60</v>
      </c>
      <c r="D108" s="29">
        <v>45.61</v>
      </c>
      <c r="E108" s="29">
        <f t="shared" si="24"/>
        <v>2736.6</v>
      </c>
      <c r="F108" s="18"/>
      <c r="G108" s="30">
        <f t="shared" si="25"/>
        <v>0</v>
      </c>
      <c r="K108" s="16"/>
      <c r="M108" s="16"/>
    </row>
    <row r="109" spans="1:13" x14ac:dyDescent="0.3">
      <c r="A109" s="26">
        <v>77</v>
      </c>
      <c r="B109" s="27" t="s">
        <v>105</v>
      </c>
      <c r="C109" s="28">
        <v>10</v>
      </c>
      <c r="D109" s="29">
        <v>64.36</v>
      </c>
      <c r="E109" s="29">
        <f t="shared" si="24"/>
        <v>643.6</v>
      </c>
      <c r="F109" s="18"/>
      <c r="G109" s="30">
        <f t="shared" si="25"/>
        <v>0</v>
      </c>
      <c r="K109" s="16"/>
      <c r="M109" s="16"/>
    </row>
    <row r="110" spans="1:13" x14ac:dyDescent="0.3">
      <c r="A110" s="26">
        <v>78</v>
      </c>
      <c r="B110" s="27" t="s">
        <v>106</v>
      </c>
      <c r="C110" s="28">
        <v>10</v>
      </c>
      <c r="D110" s="29">
        <v>89.35</v>
      </c>
      <c r="E110" s="29">
        <f t="shared" si="24"/>
        <v>893.5</v>
      </c>
      <c r="F110" s="18"/>
      <c r="G110" s="30">
        <f t="shared" si="25"/>
        <v>0</v>
      </c>
      <c r="K110" s="16"/>
      <c r="M110" s="16"/>
    </row>
    <row r="111" spans="1:13" x14ac:dyDescent="0.3">
      <c r="A111" s="25"/>
      <c r="B111" s="6" t="s">
        <v>38</v>
      </c>
      <c r="C111" s="7"/>
      <c r="D111" s="24"/>
      <c r="E111" s="7"/>
      <c r="F111" s="7"/>
      <c r="G111" s="8"/>
      <c r="K111" s="16"/>
      <c r="M111" s="16"/>
    </row>
    <row r="112" spans="1:13" x14ac:dyDescent="0.3">
      <c r="A112" s="26">
        <v>79</v>
      </c>
      <c r="B112" s="27" t="s">
        <v>107</v>
      </c>
      <c r="C112" s="28">
        <v>240</v>
      </c>
      <c r="D112" s="29">
        <v>71.86</v>
      </c>
      <c r="E112" s="29">
        <f t="shared" ref="E112:E116" si="26">ROUND(C112*D112,2)</f>
        <v>17246.400000000001</v>
      </c>
      <c r="F112" s="18"/>
      <c r="G112" s="30">
        <f t="shared" ref="G112:G116" si="27">IF(F112&gt;D112,F112/0,ROUND(C112*F112,2))</f>
        <v>0</v>
      </c>
      <c r="K112" s="16"/>
      <c r="M112" s="16"/>
    </row>
    <row r="113" spans="1:13" x14ac:dyDescent="0.3">
      <c r="A113" s="26">
        <v>80</v>
      </c>
      <c r="B113" s="27" t="s">
        <v>108</v>
      </c>
      <c r="C113" s="28">
        <v>240</v>
      </c>
      <c r="D113" s="29">
        <v>35.18</v>
      </c>
      <c r="E113" s="29">
        <f t="shared" si="26"/>
        <v>8443.2000000000007</v>
      </c>
      <c r="F113" s="18"/>
      <c r="G113" s="30">
        <f t="shared" si="27"/>
        <v>0</v>
      </c>
      <c r="K113" s="16"/>
      <c r="M113" s="16"/>
    </row>
    <row r="114" spans="1:13" x14ac:dyDescent="0.3">
      <c r="A114" s="26">
        <v>81</v>
      </c>
      <c r="B114" s="27" t="s">
        <v>109</v>
      </c>
      <c r="C114" s="28">
        <v>30</v>
      </c>
      <c r="D114" s="29">
        <v>506.06</v>
      </c>
      <c r="E114" s="29">
        <f t="shared" si="26"/>
        <v>15181.8</v>
      </c>
      <c r="F114" s="18"/>
      <c r="G114" s="30">
        <f t="shared" si="27"/>
        <v>0</v>
      </c>
      <c r="K114" s="16"/>
      <c r="M114" s="16"/>
    </row>
    <row r="115" spans="1:13" x14ac:dyDescent="0.3">
      <c r="A115" s="26">
        <v>82</v>
      </c>
      <c r="B115" s="27" t="s">
        <v>110</v>
      </c>
      <c r="C115" s="28">
        <v>10</v>
      </c>
      <c r="D115" s="29">
        <v>252.4</v>
      </c>
      <c r="E115" s="29">
        <f t="shared" si="26"/>
        <v>2524</v>
      </c>
      <c r="F115" s="18"/>
      <c r="G115" s="30">
        <f t="shared" si="27"/>
        <v>0</v>
      </c>
      <c r="K115" s="16"/>
      <c r="M115" s="16"/>
    </row>
    <row r="116" spans="1:13" x14ac:dyDescent="0.3">
      <c r="A116" s="26">
        <v>83</v>
      </c>
      <c r="B116" s="27" t="s">
        <v>111</v>
      </c>
      <c r="C116" s="28">
        <v>40</v>
      </c>
      <c r="D116" s="29">
        <v>151.19999999999999</v>
      </c>
      <c r="E116" s="29">
        <f t="shared" si="26"/>
        <v>6048</v>
      </c>
      <c r="F116" s="18"/>
      <c r="G116" s="30">
        <f t="shared" si="27"/>
        <v>0</v>
      </c>
      <c r="K116" s="16"/>
      <c r="M116" s="16"/>
    </row>
    <row r="117" spans="1:13" x14ac:dyDescent="0.3">
      <c r="A117" s="25"/>
      <c r="B117" s="6" t="s">
        <v>21</v>
      </c>
      <c r="C117" s="7"/>
      <c r="D117" s="24"/>
      <c r="E117" s="7"/>
      <c r="F117" s="7"/>
      <c r="G117" s="8"/>
      <c r="K117" s="16"/>
      <c r="M117" s="16"/>
    </row>
    <row r="118" spans="1:13" x14ac:dyDescent="0.3">
      <c r="A118" s="26">
        <v>84</v>
      </c>
      <c r="B118" s="27" t="s">
        <v>10</v>
      </c>
      <c r="C118" s="28">
        <v>1</v>
      </c>
      <c r="D118" s="29">
        <v>10000</v>
      </c>
      <c r="E118" s="29">
        <f t="shared" ref="E118" si="28">ROUND(C118*D118,2)</f>
        <v>10000</v>
      </c>
      <c r="F118" s="29">
        <v>10000</v>
      </c>
      <c r="G118" s="30">
        <f t="shared" ref="G118" si="29">IF(F118&gt;D118,F118/0,ROUND(C118*F118,2))</f>
        <v>10000</v>
      </c>
      <c r="K118" s="16"/>
      <c r="M118" s="16"/>
    </row>
    <row r="119" spans="1:13" x14ac:dyDescent="0.3">
      <c r="A119" s="19"/>
      <c r="B119" s="23" t="s">
        <v>112</v>
      </c>
      <c r="C119" s="20"/>
      <c r="D119" s="21"/>
      <c r="E119" s="21"/>
      <c r="F119" s="21"/>
      <c r="G119" s="22"/>
      <c r="K119" s="16"/>
      <c r="M119" s="16"/>
    </row>
    <row r="120" spans="1:13" x14ac:dyDescent="0.3">
      <c r="A120" s="25"/>
      <c r="B120" s="6" t="s">
        <v>13</v>
      </c>
      <c r="C120" s="7"/>
      <c r="D120" s="24"/>
      <c r="E120" s="7"/>
      <c r="F120" s="7"/>
      <c r="G120" s="8"/>
      <c r="K120" s="16"/>
      <c r="M120" s="16"/>
    </row>
    <row r="121" spans="1:13" x14ac:dyDescent="0.3">
      <c r="A121" s="26">
        <v>85</v>
      </c>
      <c r="B121" s="27" t="s">
        <v>113</v>
      </c>
      <c r="C121" s="28">
        <v>2</v>
      </c>
      <c r="D121" s="29">
        <v>147.34</v>
      </c>
      <c r="E121" s="29">
        <f t="shared" ref="E121" si="30">ROUND(C121*D121,2)</f>
        <v>294.68</v>
      </c>
      <c r="F121" s="18"/>
      <c r="G121" s="30">
        <f t="shared" ref="G121" si="31">IF(F121&gt;D121,F121/0,ROUND(C121*F121,2))</f>
        <v>0</v>
      </c>
      <c r="K121" s="16"/>
      <c r="M121" s="16"/>
    </row>
    <row r="122" spans="1:13" x14ac:dyDescent="0.3">
      <c r="A122" s="25"/>
      <c r="B122" s="6" t="s">
        <v>114</v>
      </c>
      <c r="C122" s="7"/>
      <c r="D122" s="24"/>
      <c r="E122" s="7"/>
      <c r="F122" s="7"/>
      <c r="G122" s="8"/>
      <c r="K122" s="16"/>
      <c r="M122" s="16"/>
    </row>
    <row r="123" spans="1:13" x14ac:dyDescent="0.3">
      <c r="A123" s="26">
        <v>86</v>
      </c>
      <c r="B123" s="27" t="s">
        <v>115</v>
      </c>
      <c r="C123" s="28">
        <v>1</v>
      </c>
      <c r="D123" s="29">
        <v>1081.43</v>
      </c>
      <c r="E123" s="29">
        <f t="shared" ref="E123:E125" si="32">ROUND(C123*D123,2)</f>
        <v>1081.43</v>
      </c>
      <c r="F123" s="18"/>
      <c r="G123" s="30">
        <f t="shared" ref="G123:G125" si="33">IF(F123&gt;D123,F123/0,ROUND(C123*F123,2))</f>
        <v>0</v>
      </c>
      <c r="K123" s="16"/>
      <c r="M123" s="16"/>
    </row>
    <row r="124" spans="1:13" x14ac:dyDescent="0.3">
      <c r="A124" s="26">
        <v>87</v>
      </c>
      <c r="B124" s="27" t="s">
        <v>116</v>
      </c>
      <c r="C124" s="28">
        <v>12</v>
      </c>
      <c r="D124" s="29">
        <v>1248.6500000000001</v>
      </c>
      <c r="E124" s="29">
        <f t="shared" si="32"/>
        <v>14983.8</v>
      </c>
      <c r="F124" s="18"/>
      <c r="G124" s="30">
        <f t="shared" si="33"/>
        <v>0</v>
      </c>
      <c r="K124" s="16"/>
      <c r="M124" s="16"/>
    </row>
    <row r="125" spans="1:13" x14ac:dyDescent="0.3">
      <c r="A125" s="26">
        <v>88</v>
      </c>
      <c r="B125" s="27" t="s">
        <v>117</v>
      </c>
      <c r="C125" s="28">
        <v>12</v>
      </c>
      <c r="D125" s="29">
        <v>832.85</v>
      </c>
      <c r="E125" s="29">
        <f t="shared" si="32"/>
        <v>9994.2000000000007</v>
      </c>
      <c r="F125" s="18"/>
      <c r="G125" s="30">
        <f t="shared" si="33"/>
        <v>0</v>
      </c>
      <c r="K125" s="16"/>
      <c r="M125" s="16"/>
    </row>
    <row r="126" spans="1:13" x14ac:dyDescent="0.3">
      <c r="A126" s="25"/>
      <c r="B126" s="6" t="s">
        <v>118</v>
      </c>
      <c r="C126" s="7"/>
      <c r="D126" s="24"/>
      <c r="E126" s="7"/>
      <c r="F126" s="7"/>
      <c r="G126" s="8"/>
      <c r="K126" s="16"/>
      <c r="M126" s="16"/>
    </row>
    <row r="127" spans="1:13" x14ac:dyDescent="0.3">
      <c r="A127" s="26">
        <v>89</v>
      </c>
      <c r="B127" s="27" t="s">
        <v>119</v>
      </c>
      <c r="C127" s="28">
        <v>2</v>
      </c>
      <c r="D127" s="29">
        <v>1102.9100000000001</v>
      </c>
      <c r="E127" s="29">
        <f t="shared" ref="E127:E129" si="34">ROUND(C127*D127,2)</f>
        <v>2205.8200000000002</v>
      </c>
      <c r="F127" s="18"/>
      <c r="G127" s="30">
        <f t="shared" ref="G127:G129" si="35">IF(F127&gt;D127,F127/0,ROUND(C127*F127,2))</f>
        <v>0</v>
      </c>
      <c r="K127" s="16"/>
      <c r="M127" s="16"/>
    </row>
    <row r="128" spans="1:13" x14ac:dyDescent="0.3">
      <c r="A128" s="19"/>
      <c r="B128" s="23" t="s">
        <v>120</v>
      </c>
      <c r="C128" s="20"/>
      <c r="D128" s="21"/>
      <c r="E128" s="21"/>
      <c r="F128" s="21"/>
      <c r="G128" s="22"/>
      <c r="K128" s="16"/>
      <c r="M128" s="16"/>
    </row>
    <row r="129" spans="1:13" ht="15" thickBot="1" x14ac:dyDescent="0.35">
      <c r="A129" s="26">
        <v>90</v>
      </c>
      <c r="B129" s="27" t="s">
        <v>121</v>
      </c>
      <c r="C129" s="28">
        <v>12</v>
      </c>
      <c r="D129" s="29">
        <v>403.24</v>
      </c>
      <c r="E129" s="29">
        <f t="shared" si="34"/>
        <v>4838.88</v>
      </c>
      <c r="F129" s="18"/>
      <c r="G129" s="30">
        <f t="shared" si="35"/>
        <v>0</v>
      </c>
      <c r="K129" s="16"/>
      <c r="M129" s="16"/>
    </row>
    <row r="130" spans="1:13" ht="19.5" customHeight="1" x14ac:dyDescent="0.3">
      <c r="A130" s="9"/>
      <c r="B130" s="9"/>
      <c r="C130" s="9"/>
      <c r="D130" s="10"/>
      <c r="E130" s="11">
        <f>SUM(E12:E129)</f>
        <v>324027.54999999993</v>
      </c>
      <c r="F130" s="12"/>
      <c r="G130" s="13">
        <f>IF(SUM(G12:G129)=10500,0,SUM(G12:G129))</f>
        <v>0</v>
      </c>
      <c r="K130" s="17"/>
    </row>
    <row r="131" spans="1:13" ht="15" thickBot="1" x14ac:dyDescent="0.35">
      <c r="A131" s="14"/>
      <c r="B131" s="14"/>
      <c r="C131" s="14"/>
      <c r="D131" s="14"/>
      <c r="E131" s="14"/>
      <c r="F131" s="14"/>
      <c r="G131" s="14"/>
    </row>
    <row r="132" spans="1:13" ht="16.2" thickBot="1" x14ac:dyDescent="0.35">
      <c r="A132" s="36" t="s">
        <v>11</v>
      </c>
      <c r="B132" s="36"/>
      <c r="C132" s="36"/>
      <c r="D132" s="36"/>
      <c r="E132" s="36"/>
      <c r="F132" s="37">
        <f>IF(G130&lt;=357240.72,G130,"ERROR: Límite superado")</f>
        <v>0</v>
      </c>
      <c r="G132" s="38"/>
    </row>
    <row r="133" spans="1:13" ht="48" customHeight="1" x14ac:dyDescent="0.3">
      <c r="A133" s="39" t="s">
        <v>122</v>
      </c>
      <c r="B133" s="39"/>
      <c r="C133" s="39"/>
      <c r="D133" s="39"/>
      <c r="E133" s="39"/>
      <c r="F133" s="39"/>
      <c r="G133" s="39"/>
    </row>
  </sheetData>
  <sheetProtection password="C88F" sheet="1" objects="1" scenarios="1"/>
  <mergeCells count="10">
    <mergeCell ref="A132:E132"/>
    <mergeCell ref="F132:G132"/>
    <mergeCell ref="A133:G133"/>
    <mergeCell ref="A1:G1"/>
    <mergeCell ref="A2:G2"/>
    <mergeCell ref="A3:G3"/>
    <mergeCell ref="A5:G5"/>
    <mergeCell ref="A6:G6"/>
    <mergeCell ref="A8:B9"/>
    <mergeCell ref="C8:G9"/>
  </mergeCells>
  <pageMargins left="0.70866141732283472" right="0.70866141732283472" top="0.74803149606299213" bottom="0.74803149606299213" header="0.31496062992125984" footer="0.31496062992125984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2019-12-12T10:59:31Z</cp:lastPrinted>
  <dcterms:created xsi:type="dcterms:W3CDTF">2019-12-12T10:58:27Z</dcterms:created>
  <dcterms:modified xsi:type="dcterms:W3CDTF">2022-03-11T13:28:00Z</dcterms:modified>
</cp:coreProperties>
</file>