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24912" windowHeight="12072" activeTab="1"/>
  </bookViews>
  <sheets>
    <sheet name="LOTE 1 PALMA" sheetId="1" r:id="rId1"/>
    <sheet name="LOTE 2 MAÓ" sheetId="2" r:id="rId2"/>
    <sheet name="LOTE 3 EIVISSA" sheetId="4" r:id="rId3"/>
  </sheets>
  <definedNames>
    <definedName name="_xlnm.Print_Area" localSheetId="0">'LOTE 1 PALMA'!$A$1:$G$39</definedName>
    <definedName name="_xlnm.Print_Area" localSheetId="1">'LOTE 2 MAÓ'!$A$1:$G$37</definedName>
    <definedName name="_xlnm.Print_Area" localSheetId="2">'LOTE 3 EIVISSA'!$A$1:$G$37</definedName>
  </definedNames>
  <calcPr calcId="145621"/>
</workbook>
</file>

<file path=xl/calcChain.xml><?xml version="1.0" encoding="utf-8"?>
<calcChain xmlns="http://schemas.openxmlformats.org/spreadsheetml/2006/main">
  <c r="G33" i="4" l="1"/>
  <c r="G32" i="4"/>
  <c r="E32" i="4"/>
  <c r="G31" i="4"/>
  <c r="E31" i="4"/>
  <c r="G30" i="4"/>
  <c r="E30" i="4"/>
  <c r="G29" i="4"/>
  <c r="E29" i="4"/>
  <c r="G28" i="4"/>
  <c r="E28" i="4"/>
  <c r="G26" i="4"/>
  <c r="E26" i="4"/>
  <c r="G25" i="4"/>
  <c r="E25" i="4"/>
  <c r="G24" i="4"/>
  <c r="E24" i="4"/>
  <c r="G23" i="4"/>
  <c r="E23" i="4"/>
  <c r="G22" i="4"/>
  <c r="E22" i="4"/>
  <c r="G21" i="4"/>
  <c r="E21" i="4"/>
  <c r="G19" i="4"/>
  <c r="E19" i="4"/>
  <c r="G18" i="4"/>
  <c r="E18" i="4"/>
  <c r="G17" i="4"/>
  <c r="E17" i="4"/>
  <c r="G16" i="4"/>
  <c r="E16" i="4"/>
  <c r="G15" i="4"/>
  <c r="E15" i="4"/>
  <c r="G14" i="4"/>
  <c r="G34" i="4" s="1"/>
  <c r="F36" i="4" s="1"/>
  <c r="E14" i="4"/>
  <c r="E34" i="4" s="1"/>
  <c r="F36" i="2"/>
  <c r="E34" i="2"/>
  <c r="F38" i="1"/>
  <c r="G36" i="1"/>
  <c r="E36" i="1"/>
  <c r="G35" i="1"/>
  <c r="E35" i="1"/>
  <c r="E14" i="1" l="1"/>
  <c r="G33" i="2" l="1"/>
  <c r="G32" i="2"/>
  <c r="G31" i="2"/>
  <c r="G30" i="2"/>
  <c r="G29" i="2"/>
  <c r="G28" i="2"/>
  <c r="G26" i="2"/>
  <c r="G25" i="2"/>
  <c r="G24" i="2"/>
  <c r="G23" i="2"/>
  <c r="G22" i="2"/>
  <c r="G21" i="2"/>
  <c r="G19" i="2"/>
  <c r="G18" i="2"/>
  <c r="G17" i="2"/>
  <c r="G16" i="2"/>
  <c r="G15" i="2"/>
  <c r="G14" i="2"/>
  <c r="G14" i="1"/>
  <c r="G33" i="1"/>
  <c r="G32" i="1"/>
  <c r="G31" i="1"/>
  <c r="G30" i="1"/>
  <c r="G29" i="1"/>
  <c r="G28" i="1"/>
  <c r="G26" i="1"/>
  <c r="G25" i="1"/>
  <c r="G24" i="1"/>
  <c r="G23" i="1"/>
  <c r="G22" i="1"/>
  <c r="G21" i="1"/>
  <c r="G19" i="1"/>
  <c r="G18" i="1"/>
  <c r="G17" i="1"/>
  <c r="G16" i="1"/>
  <c r="G15" i="1" l="1"/>
  <c r="E32" i="2" l="1"/>
  <c r="E31" i="2"/>
  <c r="E30" i="2"/>
  <c r="E29" i="2"/>
  <c r="E28" i="2"/>
  <c r="E26" i="2"/>
  <c r="E25" i="2"/>
  <c r="E24" i="2"/>
  <c r="E23" i="2"/>
  <c r="E22" i="2"/>
  <c r="E21" i="2"/>
  <c r="E19" i="2"/>
  <c r="E18" i="2"/>
  <c r="E17" i="2"/>
  <c r="E16" i="2"/>
  <c r="E15" i="2"/>
  <c r="E14" i="2"/>
  <c r="G34" i="2" l="1"/>
  <c r="E32" i="1"/>
  <c r="E31" i="1"/>
  <c r="E30" i="1"/>
  <c r="E29" i="1"/>
  <c r="E28" i="1"/>
  <c r="E26" i="1"/>
  <c r="E25" i="1"/>
  <c r="E24" i="1"/>
  <c r="E23" i="1"/>
  <c r="E22" i="1"/>
  <c r="E21" i="1"/>
  <c r="E19" i="1"/>
  <c r="E18" i="1"/>
  <c r="E17" i="1"/>
  <c r="E16" i="1"/>
  <c r="E15" i="1"/>
</calcChain>
</file>

<file path=xl/sharedStrings.xml><?xml version="1.0" encoding="utf-8"?>
<sst xmlns="http://schemas.openxmlformats.org/spreadsheetml/2006/main" count="145" uniqueCount="40">
  <si>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</si>
  <si>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</si>
  <si>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</si>
  <si>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</si>
  <si>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</si>
  <si>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</si>
  <si>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</si>
  <si>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</si>
  <si>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</si>
  <si>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</si>
  <si>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</si>
  <si>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</si>
  <si>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SERVICIO DE MENSAJERÍA Y PAQUETERÍA PARA LOS PUERTOS DE LA AUTORIDAD PORTUARIA DE BALEARS</t>
  </si>
  <si>
    <t>CAPÍTULO 1 - ENVÍOS NORMALES</t>
  </si>
  <si>
    <t>Envío interinsular</t>
  </si>
  <si>
    <t>Envío España peninsular, Canarias, Ceuta y Melilla</t>
  </si>
  <si>
    <t>kg adicional</t>
  </si>
  <si>
    <t>CAPÍTULO 2 - ENVÍOS RÁPIDOS</t>
  </si>
  <si>
    <t>2.1</t>
  </si>
  <si>
    <t>1.1</t>
  </si>
  <si>
    <t>1.2</t>
  </si>
  <si>
    <t>1.3</t>
  </si>
  <si>
    <t>2.2</t>
  </si>
  <si>
    <t>2.3</t>
  </si>
  <si>
    <t>CAPÍTULO 3 - ENVÍOS URGENTES</t>
  </si>
  <si>
    <t>3.1</t>
  </si>
  <si>
    <t>3.2</t>
  </si>
  <si>
    <t>3.3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</si>
  <si>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</si>
  <si>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LOTE 1: PUERTO DE PALMA</t>
  </si>
  <si>
    <t>LOTE 2: PUERTO DE MAÓ</t>
  </si>
  <si>
    <t>LOTE 3: PUERTO DE EIVISSA</t>
  </si>
  <si>
    <t>Envío insular</t>
  </si>
  <si>
    <r>
      <t xml:space="preserve">ATENCIÓN: Los precios ofertados deberán ser inferiores o iguales a los de licitación
</t>
    </r>
    <r>
      <rPr>
        <b/>
        <i/>
        <sz val="11"/>
        <color rgb="FFFF0000"/>
        <rFont val="Calibri"/>
        <family val="2"/>
        <scheme val="minor"/>
      </rPr>
      <t>Precios con DOS DECIMALES</t>
    </r>
  </si>
  <si>
    <t>CAPÍTULO 4 - ENVÍOS INTERNACIONALES</t>
  </si>
  <si>
    <t>4.1</t>
  </si>
  <si>
    <t>Envíos internacionales</t>
  </si>
  <si>
    <t>---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</si>
  <si>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5.000,00 € de envíos internacionales que se mantienen inalterables)</t>
    </r>
  </si>
  <si>
    <t>Expediente E22-0073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</si>
</sst>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vertical="center" wrapText="1"/>
    </xf>
    <xf numFmtId="0" fontId="7" fillId="4" borderId="11" xfId="0" applyFont="1" applyFill="1" applyBorder="1" applyAlignment="1" applyProtection="1">
      <alignment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12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4" borderId="16" xfId="0" applyFont="1" applyFill="1" applyBorder="1" applyAlignment="1" applyProtection="1">
      <alignment vertical="center" wrapText="1"/>
    </xf>
    <xf numFmtId="0" fontId="7" fillId="4" borderId="17" xfId="0" applyFont="1" applyFill="1" applyBorder="1" applyAlignment="1" applyProtection="1">
      <alignment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18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9" xfId="0" applyFont="1" applyFill="1" applyBorder="1" applyAlignment="1" applyProtection="1">
      <alignment vertical="center" wrapText="1"/>
    </xf>
    <xf numFmtId="0" fontId="9" fillId="2" borderId="20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1" fillId="6" borderId="15" xfId="0" applyNumberFormat="1" applyFont="1" applyFill="1" applyBorder="1" applyAlignment="1" applyProtection="1">
      <alignment vertical="center" wrapText="1"/>
    </xf>
    <xf numFmtId="0" fontId="10" fillId="7" borderId="13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5" xfId="0" applyNumberFormat="1" applyFont="1" applyFill="1" applyBorder="1" applyAlignment="1" applyProtection="1">
      <alignment vertical="center" wrapText="1"/>
    </xf>
    <xf numFmtId="0" fontId="10" fillId="2" borderId="13" xfId="0" quotePrefix="1" applyFont="1" applyFill="1" applyBorder="1" applyAlignment="1" applyProtection="1">
      <alignment horizontal="center" vertical="center" wrapText="1"/>
    </xf>
    <xf numFmtId="164" fontId="10" fillId="7" borderId="15" xfId="0" applyNumberFormat="1" applyFont="1" applyFill="1" applyBorder="1" applyAlignment="1" applyProtection="1">
      <alignment horizontal="right" vertical="center" wrapText="1"/>
    </xf>
    <xf numFmtId="164" fontId="10" fillId="2" borderId="15" xfId="0" applyNumberFormat="1" applyFont="1" applyFill="1" applyBorder="1" applyAlignment="1" applyProtection="1">
      <alignment horizontal="right" vertical="center" wrapText="1"/>
    </xf>
    <xf numFmtId="0" fontId="9" fillId="4" borderId="18" xfId="0" applyFont="1" applyFill="1" applyBorder="1" applyAlignment="1" applyProtection="1">
      <alignment horizontal="right" vertical="center" wrapText="1"/>
    </xf>
    <xf numFmtId="164" fontId="10" fillId="7" borderId="24" xfId="0" applyNumberFormat="1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44" fontId="10" fillId="3" borderId="14" xfId="1" applyFont="1" applyFill="1" applyBorder="1" applyAlignment="1" applyProtection="1">
      <alignment vertical="center" wrapText="1"/>
      <protection locked="0"/>
    </xf>
    <xf numFmtId="44" fontId="9" fillId="4" borderId="17" xfId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5" borderId="21" xfId="0" applyNumberFormat="1" applyFont="1" applyFill="1" applyBorder="1" applyAlignment="1" applyProtection="1">
      <alignment horizontal="center" vertical="center" wrapText="1"/>
    </xf>
    <xf numFmtId="164" fontId="12" fillId="5" borderId="22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2" borderId="23" xfId="0" applyFont="1" applyFill="1" applyBorder="1" applyAlignment="1" applyProtection="1">
      <alignment horizontal="center" vertical="center" wrapText="1"/>
    </xf>
    <xf numFmtId="0" fontId="6" fillId="2" borderId="23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/>
    </xf>
    <xf numFmtId="164" fontId="10" fillId="2" borderId="17" xfId="0" quotePrefix="1" applyNumberFormat="1" applyFont="1" applyFill="1" applyBorder="1" applyAlignment="1" applyProtection="1">
      <alignment horizontal="center" vertical="center" wrapText="1"/>
    </xf>
    <xf numFmtId="4" fontId="9" fillId="4" borderId="11" xfId="0" applyNumberFormat="1" applyFont="1" applyFill="1" applyBorder="1" applyAlignment="1" applyProtection="1">
      <alignment horizontal="center" vertical="center" wrapText="1"/>
    </xf>
    <xf numFmtId="4" fontId="9" fillId="4" borderId="17" xfId="0" applyNumberFormat="1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"/>
  <sheetViews>
    <sheetView view="pageBreakPreview" zoomScale="115" zoomScaleNormal="100" zoomScaleSheetLayoutView="115" workbookViewId="0">
      <selection activeCell="D28" sqref="D28"/>
    </sheetView>
  </sheetViews>
  <sheetFormatPr baseColWidth="10" defaultColWidth="11.44140625" defaultRowHeight="14.4" x14ac:dyDescent="0.3"/>
  <cols>
    <col min="1" max="1" width="5.88671875" style="1" customWidth="1"/>
    <col min="2" max="2" width="41.5546875" style="1" customWidth="1"/>
    <col min="3" max="7" width="14.5546875" style="1" customWidth="1"/>
    <col min="8" max="8" width="11.44140625" style="1"/>
    <col min="9" max="23" width="11.44140625" style="21"/>
    <col min="24" max="16384" width="11.44140625" style="1"/>
  </cols>
  <sheetData>
    <row r="1" spans="1:13" ht="15" customHeight="1" x14ac:dyDescent="0.3">
      <c r="A1" s="43" t="s">
        <v>0</v>
      </c>
      <c r="B1" s="44"/>
      <c r="C1" s="44"/>
      <c r="D1" s="44"/>
      <c r="E1" s="44"/>
      <c r="F1" s="44"/>
      <c r="G1" s="45"/>
    </row>
    <row r="2" spans="1:13" ht="18.75" customHeight="1" x14ac:dyDescent="0.3">
      <c r="A2" s="46" t="s">
        <v>12</v>
      </c>
      <c r="B2" s="47"/>
      <c r="C2" s="47"/>
      <c r="D2" s="47"/>
      <c r="E2" s="47"/>
      <c r="F2" s="47"/>
      <c r="G2" s="48"/>
    </row>
    <row r="3" spans="1:13" ht="15.75" customHeight="1" thickBot="1" x14ac:dyDescent="0.35">
      <c r="A3" s="49" t="s">
        <v>39</v>
      </c>
      <c r="B3" s="50"/>
      <c r="C3" s="50"/>
      <c r="D3" s="50"/>
      <c r="E3" s="50"/>
      <c r="F3" s="50"/>
      <c r="G3" s="51"/>
    </row>
    <row r="4" spans="1:13" ht="15" thickBot="1" x14ac:dyDescent="0.35">
      <c r="A4" s="2"/>
      <c r="B4" s="2"/>
      <c r="C4" s="2"/>
      <c r="D4" s="2"/>
      <c r="E4" s="2"/>
      <c r="F4" s="2"/>
      <c r="G4" s="2"/>
    </row>
    <row r="5" spans="1:13" ht="18" x14ac:dyDescent="0.35">
      <c r="A5" s="63" t="s">
        <v>29</v>
      </c>
      <c r="B5" s="63"/>
      <c r="C5" s="63"/>
      <c r="D5" s="63"/>
      <c r="E5" s="63"/>
      <c r="F5" s="63"/>
      <c r="G5" s="63"/>
    </row>
    <row r="6" spans="1:13" ht="15.75" customHeight="1" x14ac:dyDescent="0.3">
      <c r="A6" s="52" t="s">
        <v>11</v>
      </c>
      <c r="B6" s="52"/>
      <c r="C6" s="52"/>
      <c r="D6" s="52"/>
      <c r="E6" s="52"/>
      <c r="F6" s="52"/>
      <c r="G6" s="52"/>
    </row>
    <row r="7" spans="1:13" x14ac:dyDescent="0.3">
      <c r="A7" s="53" t="s">
        <v>1</v>
      </c>
      <c r="B7" s="53"/>
      <c r="C7" s="53"/>
      <c r="D7" s="53"/>
      <c r="E7" s="53"/>
      <c r="F7" s="53"/>
      <c r="G7" s="53"/>
    </row>
    <row r="8" spans="1:13" ht="15.75" thickBot="1" x14ac:dyDescent="0.3">
      <c r="A8" s="2"/>
      <c r="B8" s="2"/>
      <c r="C8" s="2"/>
      <c r="D8" s="2"/>
      <c r="E8" s="2"/>
      <c r="F8" s="2"/>
      <c r="G8" s="2"/>
    </row>
    <row r="9" spans="1:13" ht="15" customHeight="1" x14ac:dyDescent="0.3">
      <c r="A9" s="54" t="s">
        <v>2</v>
      </c>
      <c r="B9" s="54"/>
      <c r="C9" s="55"/>
      <c r="D9" s="56"/>
      <c r="E9" s="56"/>
      <c r="F9" s="56"/>
      <c r="G9" s="57"/>
    </row>
    <row r="10" spans="1:13" ht="15.75" customHeight="1" thickBot="1" x14ac:dyDescent="0.35">
      <c r="A10" s="54"/>
      <c r="B10" s="54"/>
      <c r="C10" s="58"/>
      <c r="D10" s="59"/>
      <c r="E10" s="59"/>
      <c r="F10" s="59"/>
      <c r="G10" s="60"/>
    </row>
    <row r="11" spans="1:13" ht="27" customHeight="1" thickBot="1" x14ac:dyDescent="0.35">
      <c r="A11" s="2"/>
      <c r="B11" s="2"/>
      <c r="C11" s="61" t="s">
        <v>33</v>
      </c>
      <c r="D11" s="62"/>
      <c r="E11" s="62"/>
      <c r="F11" s="62"/>
      <c r="G11" s="6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2"/>
      <c r="M12" s="22"/>
    </row>
    <row r="13" spans="1:13" x14ac:dyDescent="0.3">
      <c r="A13" s="5"/>
      <c r="B13" s="6" t="s">
        <v>13</v>
      </c>
      <c r="C13" s="7"/>
      <c r="D13" s="65"/>
      <c r="E13" s="7"/>
      <c r="F13" s="7"/>
      <c r="G13" s="8"/>
      <c r="K13" s="22"/>
      <c r="M13" s="22"/>
    </row>
    <row r="14" spans="1:13" x14ac:dyDescent="0.3">
      <c r="A14" s="30" t="s">
        <v>19</v>
      </c>
      <c r="B14" s="9" t="s">
        <v>32</v>
      </c>
      <c r="C14" s="10">
        <v>25</v>
      </c>
      <c r="D14" s="11">
        <v>11.46</v>
      </c>
      <c r="E14" s="11">
        <f>ROUND(C14*D14,2)</f>
        <v>286.5</v>
      </c>
      <c r="F14" s="36">
        <v>0</v>
      </c>
      <c r="G14" s="32">
        <f>IF(F14&lt;=D14,ROUND(C14*F14,2),1/0)</f>
        <v>0</v>
      </c>
      <c r="K14" s="22"/>
      <c r="M14" s="22"/>
    </row>
    <row r="15" spans="1:13" x14ac:dyDescent="0.3">
      <c r="A15" s="25"/>
      <c r="B15" s="26" t="s">
        <v>16</v>
      </c>
      <c r="C15" s="27">
        <v>100</v>
      </c>
      <c r="D15" s="28">
        <v>0.67</v>
      </c>
      <c r="E15" s="28">
        <f t="shared" ref="E15:E19" si="0">ROUND(C15*D15,2)</f>
        <v>67</v>
      </c>
      <c r="F15" s="36">
        <v>0</v>
      </c>
      <c r="G15" s="31">
        <f>IF(F15&lt;=D15,ROUND(C15*F15,2),1/0)</f>
        <v>0</v>
      </c>
      <c r="K15" s="22"/>
      <c r="M15" s="22"/>
    </row>
    <row r="16" spans="1:13" x14ac:dyDescent="0.3">
      <c r="A16" s="30" t="s">
        <v>20</v>
      </c>
      <c r="B16" s="9" t="s">
        <v>14</v>
      </c>
      <c r="C16" s="10">
        <v>50</v>
      </c>
      <c r="D16" s="11">
        <v>17.510000000000002</v>
      </c>
      <c r="E16" s="11">
        <f t="shared" si="0"/>
        <v>875.5</v>
      </c>
      <c r="F16" s="36">
        <v>0</v>
      </c>
      <c r="G16" s="32">
        <f t="shared" ref="G16:G33" si="1">IF(F16&lt;=D16,ROUND(C16*F16,2),1/0)</f>
        <v>0</v>
      </c>
      <c r="K16" s="22"/>
      <c r="M16" s="22"/>
    </row>
    <row r="17" spans="1:13" x14ac:dyDescent="0.3">
      <c r="A17" s="25"/>
      <c r="B17" s="26" t="s">
        <v>16</v>
      </c>
      <c r="C17" s="27">
        <v>750</v>
      </c>
      <c r="D17" s="28">
        <v>2.0499999999999998</v>
      </c>
      <c r="E17" s="28">
        <f t="shared" si="0"/>
        <v>1537.5</v>
      </c>
      <c r="F17" s="36">
        <v>0</v>
      </c>
      <c r="G17" s="31">
        <f t="shared" si="1"/>
        <v>0</v>
      </c>
      <c r="K17" s="22"/>
      <c r="M17" s="22"/>
    </row>
    <row r="18" spans="1:13" x14ac:dyDescent="0.3">
      <c r="A18" s="30" t="s">
        <v>21</v>
      </c>
      <c r="B18" s="9" t="s">
        <v>15</v>
      </c>
      <c r="C18" s="10">
        <v>30</v>
      </c>
      <c r="D18" s="11">
        <v>30.49</v>
      </c>
      <c r="E18" s="11">
        <f t="shared" si="0"/>
        <v>914.7</v>
      </c>
      <c r="F18" s="36">
        <v>0</v>
      </c>
      <c r="G18" s="32">
        <f t="shared" si="1"/>
        <v>0</v>
      </c>
      <c r="K18" s="22"/>
      <c r="M18" s="22"/>
    </row>
    <row r="19" spans="1:13" x14ac:dyDescent="0.3">
      <c r="A19" s="25"/>
      <c r="B19" s="26" t="s">
        <v>16</v>
      </c>
      <c r="C19" s="27">
        <v>200</v>
      </c>
      <c r="D19" s="28">
        <v>4.07</v>
      </c>
      <c r="E19" s="28">
        <f t="shared" si="0"/>
        <v>814</v>
      </c>
      <c r="F19" s="36">
        <v>0</v>
      </c>
      <c r="G19" s="31">
        <f t="shared" si="1"/>
        <v>0</v>
      </c>
      <c r="K19" s="22"/>
      <c r="M19" s="22"/>
    </row>
    <row r="20" spans="1:13" x14ac:dyDescent="0.3">
      <c r="A20" s="13"/>
      <c r="B20" s="14" t="s">
        <v>17</v>
      </c>
      <c r="C20" s="15"/>
      <c r="D20" s="66"/>
      <c r="E20" s="15"/>
      <c r="F20" s="37"/>
      <c r="G20" s="33"/>
      <c r="K20" s="22"/>
      <c r="M20" s="22"/>
    </row>
    <row r="21" spans="1:13" x14ac:dyDescent="0.3">
      <c r="A21" s="30" t="s">
        <v>18</v>
      </c>
      <c r="B21" s="9" t="s">
        <v>32</v>
      </c>
      <c r="C21" s="10">
        <v>20</v>
      </c>
      <c r="D21" s="11">
        <v>15.96</v>
      </c>
      <c r="E21" s="11">
        <f t="shared" ref="E21:E26" si="2">ROUND(C21*D21,2)</f>
        <v>319.2</v>
      </c>
      <c r="F21" s="36">
        <v>0</v>
      </c>
      <c r="G21" s="32">
        <f t="shared" si="1"/>
        <v>0</v>
      </c>
      <c r="K21" s="22"/>
      <c r="M21" s="22"/>
    </row>
    <row r="22" spans="1:13" x14ac:dyDescent="0.3">
      <c r="A22" s="25"/>
      <c r="B22" s="26" t="s">
        <v>16</v>
      </c>
      <c r="C22" s="27">
        <v>100</v>
      </c>
      <c r="D22" s="28">
        <v>1.91</v>
      </c>
      <c r="E22" s="28">
        <f t="shared" si="2"/>
        <v>191</v>
      </c>
      <c r="F22" s="36">
        <v>0</v>
      </c>
      <c r="G22" s="31">
        <f t="shared" si="1"/>
        <v>0</v>
      </c>
      <c r="K22" s="22"/>
      <c r="M22" s="22"/>
    </row>
    <row r="23" spans="1:13" x14ac:dyDescent="0.3">
      <c r="A23" s="30" t="s">
        <v>22</v>
      </c>
      <c r="B23" s="9" t="s">
        <v>14</v>
      </c>
      <c r="C23" s="10">
        <v>20</v>
      </c>
      <c r="D23" s="11">
        <v>26.21</v>
      </c>
      <c r="E23" s="11">
        <f t="shared" si="2"/>
        <v>524.20000000000005</v>
      </c>
      <c r="F23" s="36">
        <v>0</v>
      </c>
      <c r="G23" s="32">
        <f t="shared" si="1"/>
        <v>0</v>
      </c>
      <c r="K23" s="22"/>
      <c r="M23" s="22"/>
    </row>
    <row r="24" spans="1:13" x14ac:dyDescent="0.3">
      <c r="A24" s="25"/>
      <c r="B24" s="26" t="s">
        <v>16</v>
      </c>
      <c r="C24" s="27">
        <v>200</v>
      </c>
      <c r="D24" s="28">
        <v>7.17</v>
      </c>
      <c r="E24" s="28">
        <f t="shared" si="2"/>
        <v>1434</v>
      </c>
      <c r="F24" s="36">
        <v>0</v>
      </c>
      <c r="G24" s="31">
        <f t="shared" si="1"/>
        <v>0</v>
      </c>
      <c r="K24" s="22"/>
      <c r="M24" s="22"/>
    </row>
    <row r="25" spans="1:13" x14ac:dyDescent="0.3">
      <c r="A25" s="30" t="s">
        <v>23</v>
      </c>
      <c r="B25" s="9" t="s">
        <v>15</v>
      </c>
      <c r="C25" s="10">
        <v>15</v>
      </c>
      <c r="D25" s="11">
        <v>37.950000000000003</v>
      </c>
      <c r="E25" s="11">
        <f t="shared" si="2"/>
        <v>569.25</v>
      </c>
      <c r="F25" s="36">
        <v>0</v>
      </c>
      <c r="G25" s="32">
        <f t="shared" si="1"/>
        <v>0</v>
      </c>
      <c r="K25" s="22"/>
      <c r="M25" s="22"/>
    </row>
    <row r="26" spans="1:13" x14ac:dyDescent="0.3">
      <c r="A26" s="25"/>
      <c r="B26" s="26" t="s">
        <v>16</v>
      </c>
      <c r="C26" s="27">
        <v>100</v>
      </c>
      <c r="D26" s="28">
        <v>10.23</v>
      </c>
      <c r="E26" s="28">
        <f t="shared" si="2"/>
        <v>1023</v>
      </c>
      <c r="F26" s="36">
        <v>0</v>
      </c>
      <c r="G26" s="31">
        <f t="shared" si="1"/>
        <v>0</v>
      </c>
      <c r="K26" s="22"/>
      <c r="M26" s="22"/>
    </row>
    <row r="27" spans="1:13" x14ac:dyDescent="0.3">
      <c r="A27" s="13"/>
      <c r="B27" s="14" t="s">
        <v>24</v>
      </c>
      <c r="C27" s="15"/>
      <c r="D27" s="66"/>
      <c r="E27" s="15"/>
      <c r="F27" s="37"/>
      <c r="G27" s="33"/>
      <c r="K27" s="22"/>
      <c r="M27" s="22"/>
    </row>
    <row r="28" spans="1:13" x14ac:dyDescent="0.3">
      <c r="A28" s="30" t="s">
        <v>25</v>
      </c>
      <c r="B28" s="9" t="s">
        <v>32</v>
      </c>
      <c r="C28" s="10">
        <v>15</v>
      </c>
      <c r="D28" s="11">
        <v>20.54</v>
      </c>
      <c r="E28" s="11">
        <f t="shared" ref="E28:E32" si="3">ROUND(C28*D28,2)</f>
        <v>308.10000000000002</v>
      </c>
      <c r="F28" s="36">
        <v>0</v>
      </c>
      <c r="G28" s="32">
        <f t="shared" si="1"/>
        <v>0</v>
      </c>
      <c r="K28" s="22"/>
      <c r="M28" s="22"/>
    </row>
    <row r="29" spans="1:13" x14ac:dyDescent="0.3">
      <c r="A29" s="25"/>
      <c r="B29" s="26" t="s">
        <v>16</v>
      </c>
      <c r="C29" s="27">
        <v>50</v>
      </c>
      <c r="D29" s="28">
        <v>2.2799999999999998</v>
      </c>
      <c r="E29" s="28">
        <f t="shared" si="3"/>
        <v>114</v>
      </c>
      <c r="F29" s="36">
        <v>0</v>
      </c>
      <c r="G29" s="31">
        <f t="shared" si="1"/>
        <v>0</v>
      </c>
      <c r="K29" s="22"/>
      <c r="M29" s="22"/>
    </row>
    <row r="30" spans="1:13" x14ac:dyDescent="0.3">
      <c r="A30" s="30" t="s">
        <v>26</v>
      </c>
      <c r="B30" s="9" t="s">
        <v>14</v>
      </c>
      <c r="C30" s="10">
        <v>10</v>
      </c>
      <c r="D30" s="11">
        <v>32.08</v>
      </c>
      <c r="E30" s="11">
        <f t="shared" si="3"/>
        <v>320.8</v>
      </c>
      <c r="F30" s="36">
        <v>0</v>
      </c>
      <c r="G30" s="32">
        <f t="shared" si="1"/>
        <v>0</v>
      </c>
      <c r="K30" s="22"/>
      <c r="M30" s="22"/>
    </row>
    <row r="31" spans="1:13" x14ac:dyDescent="0.3">
      <c r="A31" s="25"/>
      <c r="B31" s="26" t="s">
        <v>16</v>
      </c>
      <c r="C31" s="27">
        <v>50</v>
      </c>
      <c r="D31" s="28">
        <v>8.61</v>
      </c>
      <c r="E31" s="28">
        <f t="shared" si="3"/>
        <v>430.5</v>
      </c>
      <c r="F31" s="36">
        <v>0</v>
      </c>
      <c r="G31" s="31">
        <f t="shared" si="1"/>
        <v>0</v>
      </c>
      <c r="K31" s="22"/>
      <c r="M31" s="22"/>
    </row>
    <row r="32" spans="1:13" x14ac:dyDescent="0.3">
      <c r="A32" s="30" t="s">
        <v>27</v>
      </c>
      <c r="B32" s="9" t="s">
        <v>15</v>
      </c>
      <c r="C32" s="10">
        <v>8</v>
      </c>
      <c r="D32" s="11">
        <v>45.82</v>
      </c>
      <c r="E32" s="11">
        <f t="shared" si="3"/>
        <v>366.56</v>
      </c>
      <c r="F32" s="36">
        <v>0</v>
      </c>
      <c r="G32" s="32">
        <f t="shared" si="1"/>
        <v>0</v>
      </c>
      <c r="K32" s="22"/>
      <c r="M32" s="22"/>
    </row>
    <row r="33" spans="1:13" x14ac:dyDescent="0.3">
      <c r="A33" s="25"/>
      <c r="B33" s="26" t="s">
        <v>16</v>
      </c>
      <c r="C33" s="27">
        <v>100</v>
      </c>
      <c r="D33" s="28">
        <v>13.21</v>
      </c>
      <c r="E33" s="34">
        <v>1321</v>
      </c>
      <c r="F33" s="36">
        <v>0</v>
      </c>
      <c r="G33" s="31">
        <f t="shared" si="1"/>
        <v>0</v>
      </c>
      <c r="K33" s="22"/>
      <c r="M33" s="22"/>
    </row>
    <row r="34" spans="1:13" x14ac:dyDescent="0.3">
      <c r="A34" s="13"/>
      <c r="B34" s="14" t="s">
        <v>34</v>
      </c>
      <c r="C34" s="15"/>
      <c r="D34" s="66"/>
      <c r="E34" s="15"/>
      <c r="F34" s="37"/>
      <c r="G34" s="33"/>
      <c r="K34" s="22"/>
      <c r="M34" s="22"/>
    </row>
    <row r="35" spans="1:13" ht="15" thickBot="1" x14ac:dyDescent="0.35">
      <c r="A35" s="30" t="s">
        <v>35</v>
      </c>
      <c r="B35" s="9" t="s">
        <v>36</v>
      </c>
      <c r="C35" s="10">
        <v>1</v>
      </c>
      <c r="D35" s="11">
        <v>1000</v>
      </c>
      <c r="E35" s="11">
        <f t="shared" ref="E35" si="4">ROUND(C35*D35,2)</f>
        <v>1000</v>
      </c>
      <c r="F35" s="64" t="s">
        <v>37</v>
      </c>
      <c r="G35" s="32">
        <f>ROUND(C35*D35,2)</f>
        <v>1000</v>
      </c>
      <c r="K35" s="22"/>
      <c r="M35" s="22"/>
    </row>
    <row r="36" spans="1:13" ht="19.5" customHeight="1" x14ac:dyDescent="0.3">
      <c r="A36" s="17"/>
      <c r="B36" s="17"/>
      <c r="C36" s="17"/>
      <c r="D36" s="18"/>
      <c r="E36" s="35">
        <f>SUM(E13:E35)</f>
        <v>12416.809999999998</v>
      </c>
      <c r="F36" s="19"/>
      <c r="G36" s="24">
        <f>IF(SUM(G12:G35)=1000,0,SUM(G12:G35))</f>
        <v>0</v>
      </c>
      <c r="K36" s="23"/>
    </row>
    <row r="37" spans="1:13" ht="15" thickBot="1" x14ac:dyDescent="0.35">
      <c r="A37" s="20"/>
      <c r="B37" s="20"/>
      <c r="C37" s="20"/>
      <c r="D37" s="20"/>
      <c r="E37" s="20"/>
      <c r="F37" s="20"/>
      <c r="G37" s="20"/>
    </row>
    <row r="38" spans="1:13" ht="16.2" thickBot="1" x14ac:dyDescent="0.35">
      <c r="A38" s="38" t="s">
        <v>10</v>
      </c>
      <c r="B38" s="38"/>
      <c r="C38" s="38"/>
      <c r="D38" s="38"/>
      <c r="E38" s="38"/>
      <c r="F38" s="39">
        <f>IF(G36&gt;12416.81,"ERROR: Límite superado",G36)</f>
        <v>0</v>
      </c>
      <c r="G38" s="40"/>
    </row>
    <row r="39" spans="1:13" ht="33" customHeight="1" x14ac:dyDescent="0.3">
      <c r="A39" s="41" t="s">
        <v>38</v>
      </c>
      <c r="B39" s="42"/>
      <c r="C39" s="42"/>
      <c r="D39" s="42"/>
      <c r="E39" s="42"/>
      <c r="F39" s="42"/>
      <c r="G39" s="42"/>
    </row>
  </sheetData>
  <sheetProtection password="C88F" sheet="1" objects="1" scenarios="1"/>
  <mergeCells count="12">
    <mergeCell ref="A38:E38"/>
    <mergeCell ref="F38:G38"/>
    <mergeCell ref="A39:G39"/>
    <mergeCell ref="A1:G1"/>
    <mergeCell ref="A2:G2"/>
    <mergeCell ref="A3:G3"/>
    <mergeCell ref="A6:G6"/>
    <mergeCell ref="A7:G7"/>
    <mergeCell ref="A9:B10"/>
    <mergeCell ref="C9:G10"/>
    <mergeCell ref="C11:G11"/>
    <mergeCell ref="A5:G5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tabSelected="1" view="pageBreakPreview" topLeftCell="A16" zoomScale="115" zoomScaleNormal="100" zoomScaleSheetLayoutView="115" workbookViewId="0">
      <selection activeCell="A37" sqref="A37:G37"/>
    </sheetView>
  </sheetViews>
  <sheetFormatPr baseColWidth="10" defaultColWidth="11.44140625" defaultRowHeight="14.4" x14ac:dyDescent="0.3"/>
  <cols>
    <col min="1" max="1" width="5.88671875" style="1" customWidth="1"/>
    <col min="2" max="2" width="41.5546875" style="1" customWidth="1"/>
    <col min="3" max="7" width="14.5546875" style="1" customWidth="1"/>
    <col min="8" max="8" width="11.44140625" style="1"/>
    <col min="9" max="23" width="11.44140625" style="21"/>
    <col min="24" max="16384" width="11.44140625" style="1"/>
  </cols>
  <sheetData>
    <row r="1" spans="1:13" ht="15" customHeight="1" x14ac:dyDescent="0.3">
      <c r="A1" s="43" t="s">
        <v>0</v>
      </c>
      <c r="B1" s="44"/>
      <c r="C1" s="44"/>
      <c r="D1" s="44"/>
      <c r="E1" s="44"/>
      <c r="F1" s="44"/>
      <c r="G1" s="45"/>
    </row>
    <row r="2" spans="1:13" ht="18.75" customHeight="1" x14ac:dyDescent="0.3">
      <c r="A2" s="46" t="s">
        <v>12</v>
      </c>
      <c r="B2" s="47"/>
      <c r="C2" s="47"/>
      <c r="D2" s="47"/>
      <c r="E2" s="47"/>
      <c r="F2" s="47"/>
      <c r="G2" s="48"/>
    </row>
    <row r="3" spans="1:13" ht="15.75" customHeight="1" thickBot="1" x14ac:dyDescent="0.35">
      <c r="A3" s="49" t="s">
        <v>39</v>
      </c>
      <c r="B3" s="50"/>
      <c r="C3" s="50"/>
      <c r="D3" s="50"/>
      <c r="E3" s="50"/>
      <c r="F3" s="50"/>
      <c r="G3" s="51"/>
    </row>
    <row r="4" spans="1:13" s="21" customFormat="1" ht="15" thickBot="1" x14ac:dyDescent="0.35">
      <c r="A4" s="2"/>
      <c r="B4" s="2"/>
      <c r="C4" s="2"/>
      <c r="D4" s="2"/>
      <c r="E4" s="2"/>
      <c r="F4" s="2"/>
      <c r="G4" s="2"/>
      <c r="H4" s="1"/>
    </row>
    <row r="5" spans="1:13" ht="18" x14ac:dyDescent="0.35">
      <c r="A5" s="63" t="s">
        <v>30</v>
      </c>
      <c r="B5" s="63"/>
      <c r="C5" s="63"/>
      <c r="D5" s="63"/>
      <c r="E5" s="63"/>
      <c r="F5" s="63"/>
      <c r="G5" s="63"/>
    </row>
    <row r="6" spans="1:13" s="21" customFormat="1" ht="15.75" customHeight="1" x14ac:dyDescent="0.3">
      <c r="A6" s="52" t="s">
        <v>11</v>
      </c>
      <c r="B6" s="52"/>
      <c r="C6" s="52"/>
      <c r="D6" s="52"/>
      <c r="E6" s="52"/>
      <c r="F6" s="52"/>
      <c r="G6" s="52"/>
      <c r="H6" s="1"/>
    </row>
    <row r="7" spans="1:13" s="21" customFormat="1" x14ac:dyDescent="0.3">
      <c r="A7" s="53" t="s">
        <v>1</v>
      </c>
      <c r="B7" s="53"/>
      <c r="C7" s="53"/>
      <c r="D7" s="53"/>
      <c r="E7" s="53"/>
      <c r="F7" s="53"/>
      <c r="G7" s="53"/>
      <c r="H7" s="1"/>
    </row>
    <row r="8" spans="1:13" s="21" customFormat="1" ht="15" thickBot="1" x14ac:dyDescent="0.35">
      <c r="A8" s="2"/>
      <c r="B8" s="2"/>
      <c r="C8" s="2"/>
      <c r="D8" s="2"/>
      <c r="E8" s="2"/>
      <c r="F8" s="2"/>
      <c r="G8" s="2"/>
      <c r="H8" s="1"/>
    </row>
    <row r="9" spans="1:13" s="21" customFormat="1" ht="15" customHeight="1" x14ac:dyDescent="0.3">
      <c r="A9" s="54" t="s">
        <v>2</v>
      </c>
      <c r="B9" s="54"/>
      <c r="C9" s="55"/>
      <c r="D9" s="56"/>
      <c r="E9" s="56"/>
      <c r="F9" s="56"/>
      <c r="G9" s="57"/>
      <c r="H9" s="1"/>
    </row>
    <row r="10" spans="1:13" s="21" customFormat="1" ht="15.75" customHeight="1" thickBot="1" x14ac:dyDescent="0.35">
      <c r="A10" s="54"/>
      <c r="B10" s="54"/>
      <c r="C10" s="58"/>
      <c r="D10" s="59"/>
      <c r="E10" s="59"/>
      <c r="F10" s="59"/>
      <c r="G10" s="60"/>
      <c r="H10" s="1"/>
    </row>
    <row r="11" spans="1:13" s="21" customFormat="1" ht="28.8" customHeight="1" thickBot="1" x14ac:dyDescent="0.35">
      <c r="A11" s="2"/>
      <c r="B11" s="2"/>
      <c r="C11" s="61" t="s">
        <v>33</v>
      </c>
      <c r="D11" s="62"/>
      <c r="E11" s="62"/>
      <c r="F11" s="62"/>
      <c r="G11" s="62"/>
      <c r="H11" s="1"/>
    </row>
    <row r="12" spans="1:13" s="21" customFormat="1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H12" s="1"/>
      <c r="K12" s="22"/>
      <c r="M12" s="22"/>
    </row>
    <row r="13" spans="1:13" s="21" customFormat="1" x14ac:dyDescent="0.3">
      <c r="A13" s="5"/>
      <c r="B13" s="6" t="s">
        <v>13</v>
      </c>
      <c r="C13" s="7"/>
      <c r="D13" s="7"/>
      <c r="E13" s="7"/>
      <c r="F13" s="7"/>
      <c r="G13" s="8"/>
      <c r="H13" s="1"/>
      <c r="K13" s="22"/>
      <c r="M13" s="22"/>
    </row>
    <row r="14" spans="1:13" s="21" customFormat="1" x14ac:dyDescent="0.3">
      <c r="A14" s="30" t="s">
        <v>19</v>
      </c>
      <c r="B14" s="9" t="s">
        <v>32</v>
      </c>
      <c r="C14" s="10">
        <v>2</v>
      </c>
      <c r="D14" s="11">
        <v>11.14</v>
      </c>
      <c r="E14" s="11">
        <f t="shared" ref="E14:E19" si="0">ROUND(C14*D14,2)</f>
        <v>22.28</v>
      </c>
      <c r="F14" s="36">
        <v>0</v>
      </c>
      <c r="G14" s="12">
        <f t="shared" ref="G14:G19" si="1">IF(F14&lt;=D14,ROUND(C14*F14,2),1/0)</f>
        <v>0</v>
      </c>
      <c r="H14" s="1"/>
      <c r="K14" s="22"/>
      <c r="M14" s="22"/>
    </row>
    <row r="15" spans="1:13" s="21" customFormat="1" x14ac:dyDescent="0.3">
      <c r="A15" s="25"/>
      <c r="B15" s="26" t="s">
        <v>16</v>
      </c>
      <c r="C15" s="27">
        <v>20</v>
      </c>
      <c r="D15" s="28">
        <v>0.67</v>
      </c>
      <c r="E15" s="28">
        <f t="shared" si="0"/>
        <v>13.4</v>
      </c>
      <c r="F15" s="36">
        <v>0</v>
      </c>
      <c r="G15" s="29">
        <f t="shared" si="1"/>
        <v>0</v>
      </c>
      <c r="H15" s="1"/>
      <c r="K15" s="22"/>
      <c r="M15" s="22"/>
    </row>
    <row r="16" spans="1:13" s="21" customFormat="1" x14ac:dyDescent="0.3">
      <c r="A16" s="30" t="s">
        <v>20</v>
      </c>
      <c r="B16" s="9" t="s">
        <v>14</v>
      </c>
      <c r="C16" s="10">
        <v>4</v>
      </c>
      <c r="D16" s="11">
        <v>16.98</v>
      </c>
      <c r="E16" s="11">
        <f t="shared" si="0"/>
        <v>67.92</v>
      </c>
      <c r="F16" s="36">
        <v>0</v>
      </c>
      <c r="G16" s="12">
        <f t="shared" si="1"/>
        <v>0</v>
      </c>
      <c r="H16" s="1"/>
      <c r="K16" s="22"/>
      <c r="M16" s="22"/>
    </row>
    <row r="17" spans="1:13" s="21" customFormat="1" x14ac:dyDescent="0.3">
      <c r="A17" s="25"/>
      <c r="B17" s="26" t="s">
        <v>16</v>
      </c>
      <c r="C17" s="27">
        <v>20</v>
      </c>
      <c r="D17" s="28">
        <v>2.0499999999999998</v>
      </c>
      <c r="E17" s="28">
        <f t="shared" si="0"/>
        <v>41</v>
      </c>
      <c r="F17" s="36">
        <v>0</v>
      </c>
      <c r="G17" s="29">
        <f t="shared" si="1"/>
        <v>0</v>
      </c>
      <c r="H17" s="1"/>
      <c r="K17" s="22"/>
      <c r="M17" s="22"/>
    </row>
    <row r="18" spans="1:13" s="21" customFormat="1" x14ac:dyDescent="0.3">
      <c r="A18" s="30" t="s">
        <v>21</v>
      </c>
      <c r="B18" s="9" t="s">
        <v>15</v>
      </c>
      <c r="C18" s="10">
        <v>4</v>
      </c>
      <c r="D18" s="11">
        <v>29.53</v>
      </c>
      <c r="E18" s="11">
        <f t="shared" si="0"/>
        <v>118.12</v>
      </c>
      <c r="F18" s="36">
        <v>0</v>
      </c>
      <c r="G18" s="12">
        <f t="shared" si="1"/>
        <v>0</v>
      </c>
      <c r="H18" s="1"/>
      <c r="K18" s="22"/>
      <c r="M18" s="22"/>
    </row>
    <row r="19" spans="1:13" s="21" customFormat="1" x14ac:dyDescent="0.3">
      <c r="A19" s="25"/>
      <c r="B19" s="26" t="s">
        <v>16</v>
      </c>
      <c r="C19" s="27">
        <v>20</v>
      </c>
      <c r="D19" s="28">
        <v>4.07</v>
      </c>
      <c r="E19" s="28">
        <f t="shared" si="0"/>
        <v>81.400000000000006</v>
      </c>
      <c r="F19" s="36">
        <v>0</v>
      </c>
      <c r="G19" s="29">
        <f t="shared" si="1"/>
        <v>0</v>
      </c>
      <c r="H19" s="1"/>
      <c r="K19" s="22"/>
      <c r="M19" s="22"/>
    </row>
    <row r="20" spans="1:13" s="21" customFormat="1" x14ac:dyDescent="0.3">
      <c r="A20" s="13"/>
      <c r="B20" s="14" t="s">
        <v>17</v>
      </c>
      <c r="C20" s="15"/>
      <c r="D20" s="15"/>
      <c r="E20" s="15"/>
      <c r="F20" s="37"/>
      <c r="G20" s="16"/>
      <c r="H20" s="1"/>
      <c r="K20" s="22"/>
      <c r="M20" s="22"/>
    </row>
    <row r="21" spans="1:13" s="21" customFormat="1" x14ac:dyDescent="0.3">
      <c r="A21" s="30" t="s">
        <v>18</v>
      </c>
      <c r="B21" s="9" t="s">
        <v>32</v>
      </c>
      <c r="C21" s="10">
        <v>4</v>
      </c>
      <c r="D21" s="11">
        <v>15.48</v>
      </c>
      <c r="E21" s="11">
        <f t="shared" ref="E21:E26" si="2">ROUND(C21*D21,2)</f>
        <v>61.92</v>
      </c>
      <c r="F21" s="36">
        <v>0</v>
      </c>
      <c r="G21" s="12">
        <f t="shared" ref="G21:G26" si="3">IF(F21&lt;=D21,ROUND(C21*F21,2),1/0)</f>
        <v>0</v>
      </c>
      <c r="H21" s="1"/>
      <c r="K21" s="22"/>
      <c r="M21" s="22"/>
    </row>
    <row r="22" spans="1:13" s="21" customFormat="1" x14ac:dyDescent="0.3">
      <c r="A22" s="25"/>
      <c r="B22" s="26" t="s">
        <v>16</v>
      </c>
      <c r="C22" s="27">
        <v>25</v>
      </c>
      <c r="D22" s="28">
        <v>1.91</v>
      </c>
      <c r="E22" s="28">
        <f t="shared" si="2"/>
        <v>47.75</v>
      </c>
      <c r="F22" s="36">
        <v>0</v>
      </c>
      <c r="G22" s="29">
        <f t="shared" si="3"/>
        <v>0</v>
      </c>
      <c r="H22" s="1"/>
      <c r="K22" s="22"/>
      <c r="M22" s="22"/>
    </row>
    <row r="23" spans="1:13" s="21" customFormat="1" x14ac:dyDescent="0.3">
      <c r="A23" s="30" t="s">
        <v>22</v>
      </c>
      <c r="B23" s="9" t="s">
        <v>14</v>
      </c>
      <c r="C23" s="10">
        <v>4</v>
      </c>
      <c r="D23" s="11">
        <v>25.4</v>
      </c>
      <c r="E23" s="11">
        <f t="shared" si="2"/>
        <v>101.6</v>
      </c>
      <c r="F23" s="36">
        <v>0</v>
      </c>
      <c r="G23" s="12">
        <f t="shared" si="3"/>
        <v>0</v>
      </c>
      <c r="H23" s="1"/>
      <c r="K23" s="22"/>
      <c r="M23" s="22"/>
    </row>
    <row r="24" spans="1:13" s="21" customFormat="1" x14ac:dyDescent="0.3">
      <c r="A24" s="25"/>
      <c r="B24" s="26" t="s">
        <v>16</v>
      </c>
      <c r="C24" s="27">
        <v>25</v>
      </c>
      <c r="D24" s="28">
        <v>7.17</v>
      </c>
      <c r="E24" s="28">
        <f t="shared" si="2"/>
        <v>179.25</v>
      </c>
      <c r="F24" s="36">
        <v>0</v>
      </c>
      <c r="G24" s="29">
        <f t="shared" si="3"/>
        <v>0</v>
      </c>
      <c r="H24" s="1"/>
      <c r="K24" s="22"/>
      <c r="M24" s="22"/>
    </row>
    <row r="25" spans="1:13" s="21" customFormat="1" x14ac:dyDescent="0.3">
      <c r="A25" s="30" t="s">
        <v>23</v>
      </c>
      <c r="B25" s="9" t="s">
        <v>15</v>
      </c>
      <c r="C25" s="10">
        <v>4</v>
      </c>
      <c r="D25" s="11">
        <v>36.75</v>
      </c>
      <c r="E25" s="11">
        <f t="shared" si="2"/>
        <v>147</v>
      </c>
      <c r="F25" s="36">
        <v>0</v>
      </c>
      <c r="G25" s="12">
        <f t="shared" si="3"/>
        <v>0</v>
      </c>
      <c r="H25" s="1"/>
      <c r="K25" s="22"/>
      <c r="M25" s="22"/>
    </row>
    <row r="26" spans="1:13" s="21" customFormat="1" x14ac:dyDescent="0.3">
      <c r="A26" s="25"/>
      <c r="B26" s="26" t="s">
        <v>16</v>
      </c>
      <c r="C26" s="27">
        <v>25</v>
      </c>
      <c r="D26" s="28">
        <v>10.23</v>
      </c>
      <c r="E26" s="28">
        <f t="shared" si="2"/>
        <v>255.75</v>
      </c>
      <c r="F26" s="36">
        <v>0</v>
      </c>
      <c r="G26" s="29">
        <f t="shared" si="3"/>
        <v>0</v>
      </c>
      <c r="H26" s="1"/>
      <c r="K26" s="22"/>
      <c r="M26" s="22"/>
    </row>
    <row r="27" spans="1:13" s="21" customFormat="1" x14ac:dyDescent="0.3">
      <c r="A27" s="13"/>
      <c r="B27" s="14" t="s">
        <v>24</v>
      </c>
      <c r="C27" s="15"/>
      <c r="D27" s="66"/>
      <c r="E27" s="15"/>
      <c r="F27" s="37"/>
      <c r="G27" s="16"/>
      <c r="H27" s="1"/>
      <c r="K27" s="22"/>
      <c r="M27" s="22"/>
    </row>
    <row r="28" spans="1:13" s="21" customFormat="1" x14ac:dyDescent="0.3">
      <c r="A28" s="30" t="s">
        <v>25</v>
      </c>
      <c r="B28" s="9" t="s">
        <v>32</v>
      </c>
      <c r="C28" s="10">
        <v>4</v>
      </c>
      <c r="D28" s="11">
        <v>19.91</v>
      </c>
      <c r="E28" s="11">
        <f t="shared" ref="E28:E32" si="4">ROUND(C28*D28,2)</f>
        <v>79.64</v>
      </c>
      <c r="F28" s="36">
        <v>0</v>
      </c>
      <c r="G28" s="12">
        <f t="shared" ref="G28:G33" si="5">IF(F28&lt;=D28,ROUND(C28*F28,2),1/0)</f>
        <v>0</v>
      </c>
      <c r="H28" s="1"/>
      <c r="K28" s="22"/>
      <c r="M28" s="22"/>
    </row>
    <row r="29" spans="1:13" s="21" customFormat="1" x14ac:dyDescent="0.3">
      <c r="A29" s="25"/>
      <c r="B29" s="26" t="s">
        <v>16</v>
      </c>
      <c r="C29" s="27">
        <v>30</v>
      </c>
      <c r="D29" s="28">
        <v>2.2799999999999998</v>
      </c>
      <c r="E29" s="28">
        <f t="shared" si="4"/>
        <v>68.400000000000006</v>
      </c>
      <c r="F29" s="36">
        <v>0</v>
      </c>
      <c r="G29" s="29">
        <f t="shared" si="5"/>
        <v>0</v>
      </c>
      <c r="H29" s="1"/>
      <c r="K29" s="22"/>
      <c r="M29" s="22"/>
    </row>
    <row r="30" spans="1:13" s="21" customFormat="1" x14ac:dyDescent="0.3">
      <c r="A30" s="30" t="s">
        <v>26</v>
      </c>
      <c r="B30" s="9" t="s">
        <v>14</v>
      </c>
      <c r="C30" s="10">
        <v>4</v>
      </c>
      <c r="D30" s="11">
        <v>31.06</v>
      </c>
      <c r="E30" s="11">
        <f t="shared" si="4"/>
        <v>124.24</v>
      </c>
      <c r="F30" s="36">
        <v>0</v>
      </c>
      <c r="G30" s="12">
        <f t="shared" si="5"/>
        <v>0</v>
      </c>
      <c r="H30" s="1"/>
      <c r="K30" s="22"/>
      <c r="M30" s="22"/>
    </row>
    <row r="31" spans="1:13" s="21" customFormat="1" x14ac:dyDescent="0.3">
      <c r="A31" s="25"/>
      <c r="B31" s="26" t="s">
        <v>16</v>
      </c>
      <c r="C31" s="27">
        <v>30</v>
      </c>
      <c r="D31" s="28">
        <v>8.61</v>
      </c>
      <c r="E31" s="28">
        <f t="shared" si="4"/>
        <v>258.3</v>
      </c>
      <c r="F31" s="36">
        <v>0</v>
      </c>
      <c r="G31" s="29">
        <f t="shared" si="5"/>
        <v>0</v>
      </c>
      <c r="H31" s="1"/>
      <c r="K31" s="22"/>
      <c r="M31" s="22"/>
    </row>
    <row r="32" spans="1:13" s="21" customFormat="1" x14ac:dyDescent="0.3">
      <c r="A32" s="30" t="s">
        <v>27</v>
      </c>
      <c r="B32" s="9" t="s">
        <v>15</v>
      </c>
      <c r="C32" s="10">
        <v>4</v>
      </c>
      <c r="D32" s="11">
        <v>44.34</v>
      </c>
      <c r="E32" s="11">
        <f t="shared" si="4"/>
        <v>177.36</v>
      </c>
      <c r="F32" s="36">
        <v>0</v>
      </c>
      <c r="G32" s="12">
        <f t="shared" si="5"/>
        <v>0</v>
      </c>
      <c r="H32" s="1"/>
      <c r="K32" s="22"/>
      <c r="M32" s="22"/>
    </row>
    <row r="33" spans="1:13" s="21" customFormat="1" ht="15" thickBot="1" x14ac:dyDescent="0.35">
      <c r="A33" s="25"/>
      <c r="B33" s="26" t="s">
        <v>16</v>
      </c>
      <c r="C33" s="27">
        <v>28.09</v>
      </c>
      <c r="D33" s="28">
        <v>13.21</v>
      </c>
      <c r="E33" s="34">
        <v>371.07</v>
      </c>
      <c r="F33" s="36">
        <v>0</v>
      </c>
      <c r="G33" s="29">
        <f t="shared" si="5"/>
        <v>0</v>
      </c>
      <c r="H33" s="1"/>
      <c r="K33" s="22"/>
      <c r="M33" s="22"/>
    </row>
    <row r="34" spans="1:13" s="21" customFormat="1" ht="19.5" customHeight="1" x14ac:dyDescent="0.3">
      <c r="A34" s="17"/>
      <c r="B34" s="17"/>
      <c r="C34" s="17"/>
      <c r="D34" s="18"/>
      <c r="E34" s="35">
        <f>SUM(E13:E33)</f>
        <v>2216.4</v>
      </c>
      <c r="F34" s="19"/>
      <c r="G34" s="24">
        <f>SUM(G13:G33)</f>
        <v>0</v>
      </c>
      <c r="H34" s="1"/>
      <c r="K34" s="23"/>
    </row>
    <row r="35" spans="1:13" s="21" customFormat="1" ht="15" thickBot="1" x14ac:dyDescent="0.35">
      <c r="A35" s="20"/>
      <c r="B35" s="20"/>
      <c r="C35" s="20"/>
      <c r="D35" s="20"/>
      <c r="E35" s="20"/>
      <c r="F35" s="20"/>
      <c r="G35" s="20"/>
      <c r="H35" s="1"/>
    </row>
    <row r="36" spans="1:13" s="21" customFormat="1" ht="16.2" thickBot="1" x14ac:dyDescent="0.35">
      <c r="A36" s="38" t="s">
        <v>10</v>
      </c>
      <c r="B36" s="38"/>
      <c r="C36" s="38"/>
      <c r="D36" s="38"/>
      <c r="E36" s="38"/>
      <c r="F36" s="39">
        <f>IF(G34&lt;=2216.4,G34,"ERROR: Límite superado")</f>
        <v>0</v>
      </c>
      <c r="G36" s="40"/>
      <c r="H36" s="1"/>
    </row>
    <row r="37" spans="1:13" s="21" customFormat="1" ht="33" customHeight="1" x14ac:dyDescent="0.3">
      <c r="A37" s="41" t="s">
        <v>28</v>
      </c>
      <c r="B37" s="42"/>
      <c r="C37" s="42"/>
      <c r="D37" s="42"/>
      <c r="E37" s="42"/>
      <c r="F37" s="42"/>
      <c r="G37" s="42"/>
      <c r="H37" s="1"/>
    </row>
  </sheetData>
  <sheetProtection password="C88F" sheet="1" objects="1" scenarios="1"/>
  <mergeCells count="12">
    <mergeCell ref="A36:E36"/>
    <mergeCell ref="F36:G36"/>
    <mergeCell ref="A37:G37"/>
    <mergeCell ref="C11:G11"/>
    <mergeCell ref="A5:G5"/>
    <mergeCell ref="A9:B10"/>
    <mergeCell ref="C9:G10"/>
    <mergeCell ref="A1:G1"/>
    <mergeCell ref="A2:G2"/>
    <mergeCell ref="A3:G3"/>
    <mergeCell ref="A6:G6"/>
    <mergeCell ref="A7:G7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7"/>
  <sheetViews>
    <sheetView view="pageBreakPreview" zoomScale="115" zoomScaleNormal="100" zoomScaleSheetLayoutView="115" workbookViewId="0">
      <selection activeCell="A6" sqref="A6:G6"/>
    </sheetView>
  </sheetViews>
  <sheetFormatPr baseColWidth="10" defaultColWidth="11.44140625" defaultRowHeight="14.4" x14ac:dyDescent="0.3"/>
  <cols>
    <col min="1" max="1" width="5.88671875" style="1" customWidth="1"/>
    <col min="2" max="2" width="41.5546875" style="1" customWidth="1"/>
    <col min="3" max="7" width="14.5546875" style="1" customWidth="1"/>
    <col min="8" max="8" width="11.44140625" style="1"/>
    <col min="9" max="23" width="11.44140625" style="21"/>
    <col min="24" max="16384" width="11.44140625" style="1"/>
  </cols>
  <sheetData>
    <row r="1" spans="1:13" ht="15" customHeight="1" x14ac:dyDescent="0.3">
      <c r="A1" s="43" t="s">
        <v>0</v>
      </c>
      <c r="B1" s="44"/>
      <c r="C1" s="44"/>
      <c r="D1" s="44"/>
      <c r="E1" s="44"/>
      <c r="F1" s="44"/>
      <c r="G1" s="45"/>
    </row>
    <row r="2" spans="1:13" ht="18.75" customHeight="1" x14ac:dyDescent="0.3">
      <c r="A2" s="46" t="s">
        <v>12</v>
      </c>
      <c r="B2" s="47"/>
      <c r="C2" s="47"/>
      <c r="D2" s="47"/>
      <c r="E2" s="47"/>
      <c r="F2" s="47"/>
      <c r="G2" s="48"/>
    </row>
    <row r="3" spans="1:13" ht="15.75" customHeight="1" thickBot="1" x14ac:dyDescent="0.35">
      <c r="A3" s="49" t="s">
        <v>39</v>
      </c>
      <c r="B3" s="50"/>
      <c r="C3" s="50"/>
      <c r="D3" s="50"/>
      <c r="E3" s="50"/>
      <c r="F3" s="50"/>
      <c r="G3" s="51"/>
    </row>
    <row r="4" spans="1:13" s="21" customFormat="1" ht="15" thickBot="1" x14ac:dyDescent="0.35">
      <c r="A4" s="2"/>
      <c r="B4" s="2"/>
      <c r="C4" s="2"/>
      <c r="D4" s="2"/>
      <c r="E4" s="2"/>
      <c r="F4" s="2"/>
      <c r="G4" s="2"/>
      <c r="H4" s="1"/>
    </row>
    <row r="5" spans="1:13" ht="18" x14ac:dyDescent="0.35">
      <c r="A5" s="63" t="s">
        <v>31</v>
      </c>
      <c r="B5" s="63"/>
      <c r="C5" s="63"/>
      <c r="D5" s="63"/>
      <c r="E5" s="63"/>
      <c r="F5" s="63"/>
      <c r="G5" s="63"/>
    </row>
    <row r="6" spans="1:13" s="21" customFormat="1" ht="15.75" customHeight="1" x14ac:dyDescent="0.3">
      <c r="A6" s="52" t="s">
        <v>11</v>
      </c>
      <c r="B6" s="52"/>
      <c r="C6" s="52"/>
      <c r="D6" s="52"/>
      <c r="E6" s="52"/>
      <c r="F6" s="52"/>
      <c r="G6" s="52"/>
      <c r="H6" s="1"/>
    </row>
    <row r="7" spans="1:13" s="21" customFormat="1" x14ac:dyDescent="0.3">
      <c r="A7" s="53" t="s">
        <v>1</v>
      </c>
      <c r="B7" s="53"/>
      <c r="C7" s="53"/>
      <c r="D7" s="53"/>
      <c r="E7" s="53"/>
      <c r="F7" s="53"/>
      <c r="G7" s="53"/>
      <c r="H7" s="1"/>
    </row>
    <row r="8" spans="1:13" s="21" customFormat="1" ht="15" thickBot="1" x14ac:dyDescent="0.35">
      <c r="A8" s="2"/>
      <c r="B8" s="2"/>
      <c r="C8" s="2"/>
      <c r="D8" s="2"/>
      <c r="E8" s="2"/>
      <c r="F8" s="2"/>
      <c r="G8" s="2"/>
      <c r="H8" s="1"/>
    </row>
    <row r="9" spans="1:13" s="21" customFormat="1" ht="15" customHeight="1" x14ac:dyDescent="0.3">
      <c r="A9" s="54" t="s">
        <v>2</v>
      </c>
      <c r="B9" s="54"/>
      <c r="C9" s="55"/>
      <c r="D9" s="56"/>
      <c r="E9" s="56"/>
      <c r="F9" s="56"/>
      <c r="G9" s="57"/>
      <c r="H9" s="1"/>
    </row>
    <row r="10" spans="1:13" s="21" customFormat="1" ht="15.75" customHeight="1" thickBot="1" x14ac:dyDescent="0.35">
      <c r="A10" s="54"/>
      <c r="B10" s="54"/>
      <c r="C10" s="58"/>
      <c r="D10" s="59"/>
      <c r="E10" s="59"/>
      <c r="F10" s="59"/>
      <c r="G10" s="60"/>
      <c r="H10" s="1"/>
    </row>
    <row r="11" spans="1:13" s="21" customFormat="1" ht="28.8" customHeight="1" thickBot="1" x14ac:dyDescent="0.35">
      <c r="A11" s="2"/>
      <c r="B11" s="2"/>
      <c r="C11" s="61" t="s">
        <v>33</v>
      </c>
      <c r="D11" s="62"/>
      <c r="E11" s="62"/>
      <c r="F11" s="62"/>
      <c r="G11" s="62"/>
      <c r="H11" s="1"/>
    </row>
    <row r="12" spans="1:13" s="21" customFormat="1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H12" s="1"/>
      <c r="K12" s="22"/>
      <c r="M12" s="22"/>
    </row>
    <row r="13" spans="1:13" s="21" customFormat="1" x14ac:dyDescent="0.3">
      <c r="A13" s="5"/>
      <c r="B13" s="6" t="s">
        <v>13</v>
      </c>
      <c r="C13" s="7"/>
      <c r="D13" s="7"/>
      <c r="E13" s="7"/>
      <c r="F13" s="7"/>
      <c r="G13" s="8"/>
      <c r="H13" s="1"/>
      <c r="K13" s="22"/>
      <c r="M13" s="22"/>
    </row>
    <row r="14" spans="1:13" s="21" customFormat="1" x14ac:dyDescent="0.3">
      <c r="A14" s="30" t="s">
        <v>19</v>
      </c>
      <c r="B14" s="9" t="s">
        <v>32</v>
      </c>
      <c r="C14" s="10">
        <v>2</v>
      </c>
      <c r="D14" s="11">
        <v>11.14</v>
      </c>
      <c r="E14" s="11">
        <f t="shared" ref="E14:E19" si="0">ROUND(C14*D14,2)</f>
        <v>22.28</v>
      </c>
      <c r="F14" s="36">
        <v>0</v>
      </c>
      <c r="G14" s="12">
        <f t="shared" ref="G14:G19" si="1">IF(F14&lt;=D14,ROUND(C14*F14,2),1/0)</f>
        <v>0</v>
      </c>
      <c r="H14" s="1"/>
      <c r="K14" s="22"/>
      <c r="M14" s="22"/>
    </row>
    <row r="15" spans="1:13" s="21" customFormat="1" x14ac:dyDescent="0.3">
      <c r="A15" s="25"/>
      <c r="B15" s="26" t="s">
        <v>16</v>
      </c>
      <c r="C15" s="27">
        <v>20</v>
      </c>
      <c r="D15" s="28">
        <v>0.67</v>
      </c>
      <c r="E15" s="28">
        <f t="shared" si="0"/>
        <v>13.4</v>
      </c>
      <c r="F15" s="36">
        <v>0</v>
      </c>
      <c r="G15" s="29">
        <f t="shared" si="1"/>
        <v>0</v>
      </c>
      <c r="H15" s="1"/>
      <c r="K15" s="22"/>
      <c r="M15" s="22"/>
    </row>
    <row r="16" spans="1:13" s="21" customFormat="1" x14ac:dyDescent="0.3">
      <c r="A16" s="30" t="s">
        <v>20</v>
      </c>
      <c r="B16" s="9" t="s">
        <v>14</v>
      </c>
      <c r="C16" s="10">
        <v>4</v>
      </c>
      <c r="D16" s="11">
        <v>16.98</v>
      </c>
      <c r="E16" s="11">
        <f t="shared" si="0"/>
        <v>67.92</v>
      </c>
      <c r="F16" s="36">
        <v>0</v>
      </c>
      <c r="G16" s="12">
        <f t="shared" si="1"/>
        <v>0</v>
      </c>
      <c r="H16" s="1"/>
      <c r="K16" s="22"/>
      <c r="M16" s="22"/>
    </row>
    <row r="17" spans="1:13" s="21" customFormat="1" x14ac:dyDescent="0.3">
      <c r="A17" s="25"/>
      <c r="B17" s="26" t="s">
        <v>16</v>
      </c>
      <c r="C17" s="27">
        <v>20</v>
      </c>
      <c r="D17" s="28">
        <v>2.0499999999999998</v>
      </c>
      <c r="E17" s="28">
        <f t="shared" si="0"/>
        <v>41</v>
      </c>
      <c r="F17" s="36">
        <v>0</v>
      </c>
      <c r="G17" s="29">
        <f t="shared" si="1"/>
        <v>0</v>
      </c>
      <c r="H17" s="1"/>
      <c r="K17" s="22"/>
      <c r="M17" s="22"/>
    </row>
    <row r="18" spans="1:13" s="21" customFormat="1" x14ac:dyDescent="0.3">
      <c r="A18" s="30" t="s">
        <v>21</v>
      </c>
      <c r="B18" s="9" t="s">
        <v>15</v>
      </c>
      <c r="C18" s="10">
        <v>4</v>
      </c>
      <c r="D18" s="11">
        <v>29.53</v>
      </c>
      <c r="E18" s="11">
        <f t="shared" si="0"/>
        <v>118.12</v>
      </c>
      <c r="F18" s="36">
        <v>0</v>
      </c>
      <c r="G18" s="12">
        <f t="shared" si="1"/>
        <v>0</v>
      </c>
      <c r="H18" s="1"/>
      <c r="K18" s="22"/>
      <c r="M18" s="22"/>
    </row>
    <row r="19" spans="1:13" s="21" customFormat="1" x14ac:dyDescent="0.3">
      <c r="A19" s="25"/>
      <c r="B19" s="26" t="s">
        <v>16</v>
      </c>
      <c r="C19" s="27">
        <v>20</v>
      </c>
      <c r="D19" s="28">
        <v>4.07</v>
      </c>
      <c r="E19" s="28">
        <f t="shared" si="0"/>
        <v>81.400000000000006</v>
      </c>
      <c r="F19" s="36">
        <v>0</v>
      </c>
      <c r="G19" s="29">
        <f t="shared" si="1"/>
        <v>0</v>
      </c>
      <c r="H19" s="1"/>
      <c r="K19" s="22"/>
      <c r="M19" s="22"/>
    </row>
    <row r="20" spans="1:13" s="21" customFormat="1" x14ac:dyDescent="0.3">
      <c r="A20" s="13"/>
      <c r="B20" s="14" t="s">
        <v>17</v>
      </c>
      <c r="C20" s="15"/>
      <c r="D20" s="15"/>
      <c r="E20" s="15"/>
      <c r="F20" s="37"/>
      <c r="G20" s="16"/>
      <c r="H20" s="1"/>
      <c r="K20" s="22"/>
      <c r="M20" s="22"/>
    </row>
    <row r="21" spans="1:13" s="21" customFormat="1" x14ac:dyDescent="0.3">
      <c r="A21" s="30" t="s">
        <v>18</v>
      </c>
      <c r="B21" s="9" t="s">
        <v>32</v>
      </c>
      <c r="C21" s="10">
        <v>4</v>
      </c>
      <c r="D21" s="11">
        <v>15.48</v>
      </c>
      <c r="E21" s="11">
        <f t="shared" ref="E21:E26" si="2">ROUND(C21*D21,2)</f>
        <v>61.92</v>
      </c>
      <c r="F21" s="36">
        <v>0</v>
      </c>
      <c r="G21" s="12">
        <f t="shared" ref="G21:G26" si="3">IF(F21&lt;=D21,ROUND(C21*F21,2),1/0)</f>
        <v>0</v>
      </c>
      <c r="H21" s="1"/>
      <c r="K21" s="22"/>
      <c r="M21" s="22"/>
    </row>
    <row r="22" spans="1:13" s="21" customFormat="1" x14ac:dyDescent="0.3">
      <c r="A22" s="25"/>
      <c r="B22" s="26" t="s">
        <v>16</v>
      </c>
      <c r="C22" s="27">
        <v>25</v>
      </c>
      <c r="D22" s="28">
        <v>1.91</v>
      </c>
      <c r="E22" s="28">
        <f t="shared" si="2"/>
        <v>47.75</v>
      </c>
      <c r="F22" s="36">
        <v>0</v>
      </c>
      <c r="G22" s="29">
        <f t="shared" si="3"/>
        <v>0</v>
      </c>
      <c r="H22" s="1"/>
      <c r="K22" s="22"/>
      <c r="M22" s="22"/>
    </row>
    <row r="23" spans="1:13" s="21" customFormat="1" x14ac:dyDescent="0.3">
      <c r="A23" s="30" t="s">
        <v>22</v>
      </c>
      <c r="B23" s="9" t="s">
        <v>14</v>
      </c>
      <c r="C23" s="10">
        <v>4</v>
      </c>
      <c r="D23" s="11">
        <v>25.4</v>
      </c>
      <c r="E23" s="11">
        <f t="shared" si="2"/>
        <v>101.6</v>
      </c>
      <c r="F23" s="36">
        <v>0</v>
      </c>
      <c r="G23" s="12">
        <f t="shared" si="3"/>
        <v>0</v>
      </c>
      <c r="H23" s="1"/>
      <c r="K23" s="22"/>
      <c r="M23" s="22"/>
    </row>
    <row r="24" spans="1:13" s="21" customFormat="1" x14ac:dyDescent="0.3">
      <c r="A24" s="25"/>
      <c r="B24" s="26" t="s">
        <v>16</v>
      </c>
      <c r="C24" s="27">
        <v>25</v>
      </c>
      <c r="D24" s="28">
        <v>7.17</v>
      </c>
      <c r="E24" s="28">
        <f t="shared" si="2"/>
        <v>179.25</v>
      </c>
      <c r="F24" s="36">
        <v>0</v>
      </c>
      <c r="G24" s="29">
        <f t="shared" si="3"/>
        <v>0</v>
      </c>
      <c r="H24" s="1"/>
      <c r="K24" s="22"/>
      <c r="M24" s="22"/>
    </row>
    <row r="25" spans="1:13" s="21" customFormat="1" x14ac:dyDescent="0.3">
      <c r="A25" s="30" t="s">
        <v>23</v>
      </c>
      <c r="B25" s="9" t="s">
        <v>15</v>
      </c>
      <c r="C25" s="10">
        <v>4</v>
      </c>
      <c r="D25" s="11">
        <v>36.75</v>
      </c>
      <c r="E25" s="11">
        <f t="shared" si="2"/>
        <v>147</v>
      </c>
      <c r="F25" s="36">
        <v>0</v>
      </c>
      <c r="G25" s="12">
        <f t="shared" si="3"/>
        <v>0</v>
      </c>
      <c r="H25" s="1"/>
      <c r="K25" s="22"/>
      <c r="M25" s="22"/>
    </row>
    <row r="26" spans="1:13" s="21" customFormat="1" x14ac:dyDescent="0.3">
      <c r="A26" s="25"/>
      <c r="B26" s="26" t="s">
        <v>16</v>
      </c>
      <c r="C26" s="27">
        <v>25</v>
      </c>
      <c r="D26" s="28">
        <v>10.23</v>
      </c>
      <c r="E26" s="28">
        <f t="shared" si="2"/>
        <v>255.75</v>
      </c>
      <c r="F26" s="36">
        <v>0</v>
      </c>
      <c r="G26" s="29">
        <f t="shared" si="3"/>
        <v>0</v>
      </c>
      <c r="H26" s="1"/>
      <c r="K26" s="22"/>
      <c r="M26" s="22"/>
    </row>
    <row r="27" spans="1:13" s="21" customFormat="1" x14ac:dyDescent="0.3">
      <c r="A27" s="13"/>
      <c r="B27" s="14" t="s">
        <v>24</v>
      </c>
      <c r="C27" s="15"/>
      <c r="D27" s="66"/>
      <c r="E27" s="15"/>
      <c r="F27" s="37"/>
      <c r="G27" s="16"/>
      <c r="H27" s="1"/>
      <c r="K27" s="22"/>
      <c r="M27" s="22"/>
    </row>
    <row r="28" spans="1:13" s="21" customFormat="1" x14ac:dyDescent="0.3">
      <c r="A28" s="30" t="s">
        <v>25</v>
      </c>
      <c r="B28" s="9" t="s">
        <v>32</v>
      </c>
      <c r="C28" s="10">
        <v>4</v>
      </c>
      <c r="D28" s="11">
        <v>19.91</v>
      </c>
      <c r="E28" s="11">
        <f t="shared" ref="E28:E32" si="4">ROUND(C28*D28,2)</f>
        <v>79.64</v>
      </c>
      <c r="F28" s="36">
        <v>0</v>
      </c>
      <c r="G28" s="12">
        <f t="shared" ref="G28:G33" si="5">IF(F28&lt;=D28,ROUND(C28*F28,2),1/0)</f>
        <v>0</v>
      </c>
      <c r="H28" s="1"/>
      <c r="K28" s="22"/>
      <c r="M28" s="22"/>
    </row>
    <row r="29" spans="1:13" s="21" customFormat="1" x14ac:dyDescent="0.3">
      <c r="A29" s="25"/>
      <c r="B29" s="26" t="s">
        <v>16</v>
      </c>
      <c r="C29" s="27">
        <v>30</v>
      </c>
      <c r="D29" s="28">
        <v>2.2799999999999998</v>
      </c>
      <c r="E29" s="28">
        <f t="shared" si="4"/>
        <v>68.400000000000006</v>
      </c>
      <c r="F29" s="36">
        <v>0</v>
      </c>
      <c r="G29" s="29">
        <f t="shared" si="5"/>
        <v>0</v>
      </c>
      <c r="H29" s="1"/>
      <c r="K29" s="22"/>
      <c r="M29" s="22"/>
    </row>
    <row r="30" spans="1:13" s="21" customFormat="1" x14ac:dyDescent="0.3">
      <c r="A30" s="30" t="s">
        <v>26</v>
      </c>
      <c r="B30" s="9" t="s">
        <v>14</v>
      </c>
      <c r="C30" s="10">
        <v>4</v>
      </c>
      <c r="D30" s="11">
        <v>31.06</v>
      </c>
      <c r="E30" s="11">
        <f t="shared" si="4"/>
        <v>124.24</v>
      </c>
      <c r="F30" s="36">
        <v>0</v>
      </c>
      <c r="G30" s="12">
        <f t="shared" si="5"/>
        <v>0</v>
      </c>
      <c r="H30" s="1"/>
      <c r="K30" s="22"/>
      <c r="M30" s="22"/>
    </row>
    <row r="31" spans="1:13" s="21" customFormat="1" x14ac:dyDescent="0.3">
      <c r="A31" s="25"/>
      <c r="B31" s="26" t="s">
        <v>16</v>
      </c>
      <c r="C31" s="27">
        <v>30</v>
      </c>
      <c r="D31" s="28">
        <v>8.61</v>
      </c>
      <c r="E31" s="28">
        <f t="shared" si="4"/>
        <v>258.3</v>
      </c>
      <c r="F31" s="36">
        <v>0</v>
      </c>
      <c r="G31" s="29">
        <f t="shared" si="5"/>
        <v>0</v>
      </c>
      <c r="H31" s="1"/>
      <c r="K31" s="22"/>
      <c r="M31" s="22"/>
    </row>
    <row r="32" spans="1:13" s="21" customFormat="1" x14ac:dyDescent="0.3">
      <c r="A32" s="30" t="s">
        <v>27</v>
      </c>
      <c r="B32" s="9" t="s">
        <v>15</v>
      </c>
      <c r="C32" s="10">
        <v>4</v>
      </c>
      <c r="D32" s="11">
        <v>44.34</v>
      </c>
      <c r="E32" s="11">
        <f t="shared" si="4"/>
        <v>177.36</v>
      </c>
      <c r="F32" s="36">
        <v>0</v>
      </c>
      <c r="G32" s="12">
        <f t="shared" si="5"/>
        <v>0</v>
      </c>
      <c r="H32" s="1"/>
      <c r="K32" s="22"/>
      <c r="M32" s="22"/>
    </row>
    <row r="33" spans="1:13" s="21" customFormat="1" ht="15" thickBot="1" x14ac:dyDescent="0.35">
      <c r="A33" s="25"/>
      <c r="B33" s="26" t="s">
        <v>16</v>
      </c>
      <c r="C33" s="27">
        <v>28.09</v>
      </c>
      <c r="D33" s="28">
        <v>13.21</v>
      </c>
      <c r="E33" s="34">
        <v>371.07</v>
      </c>
      <c r="F33" s="36">
        <v>0</v>
      </c>
      <c r="G33" s="29">
        <f t="shared" si="5"/>
        <v>0</v>
      </c>
      <c r="H33" s="1"/>
      <c r="K33" s="22"/>
      <c r="M33" s="22"/>
    </row>
    <row r="34" spans="1:13" s="21" customFormat="1" ht="19.5" customHeight="1" x14ac:dyDescent="0.3">
      <c r="A34" s="17"/>
      <c r="B34" s="17"/>
      <c r="C34" s="17"/>
      <c r="D34" s="18"/>
      <c r="E34" s="35">
        <f>SUM(E13:E33)</f>
        <v>2216.4</v>
      </c>
      <c r="F34" s="19"/>
      <c r="G34" s="24">
        <f>SUM(G13:G33)</f>
        <v>0</v>
      </c>
      <c r="H34" s="1"/>
      <c r="K34" s="23"/>
    </row>
    <row r="35" spans="1:13" s="21" customFormat="1" ht="15" thickBot="1" x14ac:dyDescent="0.35">
      <c r="A35" s="20"/>
      <c r="B35" s="20"/>
      <c r="C35" s="20"/>
      <c r="D35" s="20"/>
      <c r="E35" s="20"/>
      <c r="F35" s="20"/>
      <c r="G35" s="20"/>
      <c r="H35" s="1"/>
    </row>
    <row r="36" spans="1:13" s="21" customFormat="1" ht="16.2" thickBot="1" x14ac:dyDescent="0.35">
      <c r="A36" s="38" t="s">
        <v>10</v>
      </c>
      <c r="B36" s="38"/>
      <c r="C36" s="38"/>
      <c r="D36" s="38"/>
      <c r="E36" s="38"/>
      <c r="F36" s="39">
        <f>IF(G34&lt;=2216.4,G34,"ERROR: Límite superado")</f>
        <v>0</v>
      </c>
      <c r="G36" s="40"/>
      <c r="H36" s="1"/>
    </row>
    <row r="37" spans="1:13" s="21" customFormat="1" ht="33" customHeight="1" x14ac:dyDescent="0.3">
      <c r="A37" s="41" t="s">
        <v>28</v>
      </c>
      <c r="B37" s="42"/>
      <c r="C37" s="42"/>
      <c r="D37" s="42"/>
      <c r="E37" s="42"/>
      <c r="F37" s="42"/>
      <c r="G37" s="42"/>
      <c r="H37" s="1"/>
    </row>
  </sheetData>
  <sheetProtection password="C88F" sheet="1" objects="1" scenarios="1"/>
  <mergeCells count="12">
    <mergeCell ref="A9:B10"/>
    <mergeCell ref="C9:G10"/>
    <mergeCell ref="C11:G11"/>
    <mergeCell ref="A36:E36"/>
    <mergeCell ref="F36:G36"/>
    <mergeCell ref="A37:G37"/>
    <mergeCell ref="A1:G1"/>
    <mergeCell ref="A2:G2"/>
    <mergeCell ref="A3:G3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LOTE 1 PALMA</vt:lpstr>
      <vt:lpstr>LOTE 2 MAÓ</vt:lpstr>
      <vt:lpstr>LOTE 3 EIVISSA</vt:lpstr>
      <vt:lpstr>'LOTE 1 PALMA'!Área_de_impresión</vt:lpstr>
      <vt:lpstr>'LOTE 2 MAÓ'!Área_de_impresión</vt:lpstr>
      <vt:lpstr>'LOTE 3 EIVISSA'!Área_de_impresión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2019-12-12T10:59:31Z</cp:lastPrinted>
  <dcterms:created xsi:type="dcterms:W3CDTF">2019-12-12T10:58:27Z</dcterms:created>
  <dcterms:modified xsi:type="dcterms:W3CDTF">2022-05-06T11:58:57Z</dcterms:modified>
</cp:coreProperties>
</file>