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7315" windowHeight="12600"/>
  </bookViews>
  <sheets>
    <sheet name="Modelo" sheetId="1" r:id="rId1"/>
  </sheets>
  <calcPr calcId="145621"/>
</workbook>
</file>

<file path=xl/calcChain.xml><?xml version="1.0" encoding="utf-8"?>
<calcChain xmlns="http://schemas.openxmlformats.org/spreadsheetml/2006/main">
  <c r="G16" i="1" l="1"/>
  <c r="G17" i="1"/>
  <c r="G18" i="1"/>
  <c r="E17" i="1"/>
  <c r="E18" i="1"/>
  <c r="E16" i="1"/>
  <c r="G13" i="1"/>
  <c r="G21" i="1"/>
  <c r="E48" i="1" l="1"/>
  <c r="G39" i="1"/>
  <c r="G47" i="1" l="1"/>
  <c r="G24" i="1"/>
  <c r="G25" i="1"/>
  <c r="G26" i="1"/>
  <c r="G29" i="1"/>
  <c r="G32" i="1"/>
  <c r="G33" i="1"/>
  <c r="G37" i="1"/>
  <c r="G38" i="1"/>
  <c r="G42" i="1"/>
  <c r="G43" i="1"/>
  <c r="G44" i="1"/>
  <c r="G48" i="1" l="1"/>
  <c r="F50" i="1" s="1"/>
</calcChain>
</file>

<file path=xl/sharedStrings.xml><?xml version="1.0" encoding="utf-8"?>
<sst xmlns="http://schemas.openxmlformats.org/spreadsheetml/2006/main" count="62" uniqueCount="61">
  <si>
    <t>Plantilla de autocálculo para la presentación de ofertas en la negociación del expediente de</t>
  </si>
  <si>
    <t>ORGANIZACIÓN DE LAS V JORNADAS TÉCNICAS DE ARCHIVOS PORTUARIOS DE LA AUTORIDAD PORTUARIA DE BALEARES: 150 AÑOS DE HISTORIA</t>
  </si>
  <si>
    <t>Expediente E22-0061</t>
  </si>
  <si>
    <t>PROPOSICIÓN ECONÓMICA
LOTE 1</t>
  </si>
  <si>
    <t>Rellene únicamente las celdas en blanco.</t>
  </si>
  <si>
    <t>EMPRESA LICITADORA:</t>
  </si>
  <si>
    <t>No.</t>
  </si>
  <si>
    <t>Descripción</t>
  </si>
  <si>
    <t>Cantidad</t>
  </si>
  <si>
    <t>Precio Unitario</t>
  </si>
  <si>
    <t>Importe licitación</t>
  </si>
  <si>
    <t>Precio ofertado</t>
  </si>
  <si>
    <t>Importe ofertado</t>
  </si>
  <si>
    <t>Servicio de catering (Comidas) día 1.</t>
  </si>
  <si>
    <t>1.1</t>
  </si>
  <si>
    <t>Cóctel de bienvenida día 1: Cena a base de aperetivos o tapas frías y caliente a modo de finger food. Preferentemente con productos típicos de las Islas</t>
  </si>
  <si>
    <t>1.2</t>
  </si>
  <si>
    <t>Servicio de catering (Comidas) día 2.</t>
  </si>
  <si>
    <t>1.2.1</t>
  </si>
  <si>
    <t>Coffee break, Almuerzo, Incluye entrantes y plato principal a base de arroz o fideuá, más postre y copa</t>
  </si>
  <si>
    <t>1.2.2</t>
  </si>
  <si>
    <t>Cena: Menú degustación de varios platos o bien entrantes y segundo plato a elegir,postres, cafés y copa</t>
  </si>
  <si>
    <t>1.3</t>
  </si>
  <si>
    <t>Servicio de catering (Comidas) día 3.</t>
  </si>
  <si>
    <t>1.3.1</t>
  </si>
  <si>
    <t>Coffee Break: Cafés, infusiones, aguas, zumos con pastas, bolleria y bocadillos, otros…</t>
  </si>
  <si>
    <t>Transportes</t>
  </si>
  <si>
    <t>2.1</t>
  </si>
  <si>
    <t>Servicio de Autocar día 1: Incluye recogida en varios puntos  de palma que serán definidos por el responsable del servicio, Ida y vuelta. Dos buses de 40 personas para 4 horas c/u 
-Hotel - lugar del cóctel</t>
  </si>
  <si>
    <t>2.2</t>
  </si>
  <si>
    <t>Servicio de Autocar día 2. Para este servicio se preve una ruta a definir por el Responsable del contrato: Incluye Idas y vueltas. Bus de 40 personas todo el día</t>
  </si>
  <si>
    <t>2.3</t>
  </si>
  <si>
    <t>Visita en barca: Contempla 2 viajes 
Opción A - Trayecto de 1 hora 
Opción B - Trayecto de 40 minutos
Se debe incluir 1 bebida sin alcohol</t>
  </si>
  <si>
    <t>Obsequios a los participantes y ponentes</t>
  </si>
  <si>
    <t>3.1</t>
  </si>
  <si>
    <t>Obsequio para participantes de las Jornadas de Archivo a definir por el Responsable del contrato</t>
  </si>
  <si>
    <t>Material de papelería para las Jornadas</t>
  </si>
  <si>
    <t>4.1</t>
  </si>
  <si>
    <t>Carpeta - portafolio</t>
  </si>
  <si>
    <t>4.2</t>
  </si>
  <si>
    <t>Carteles promocionales, flyers, lonas, etc.</t>
  </si>
  <si>
    <t>Alquileres</t>
  </si>
  <si>
    <t>5.1</t>
  </si>
  <si>
    <t>Alquiler de Lugar para la celebración de la Jornada</t>
  </si>
  <si>
    <t>5.2</t>
  </si>
  <si>
    <t>Alquiler de material Audiovisual</t>
  </si>
  <si>
    <t>Desplazamiento, Alojamiento de los Ponentes y honorarios</t>
  </si>
  <si>
    <t>6.1</t>
  </si>
  <si>
    <t xml:space="preserve">Alojamiento en hotel. Incluye desayuno  para 2 noches </t>
  </si>
  <si>
    <t>6.3</t>
  </si>
  <si>
    <t>Costes de ponencia ( Incluye Honorarios del ponente)</t>
  </si>
  <si>
    <t>6.4</t>
  </si>
  <si>
    <t>Desplazamiento en avión de ponentes</t>
  </si>
  <si>
    <t>Gastos de gestión</t>
  </si>
  <si>
    <t>7.1</t>
  </si>
  <si>
    <t>TOTAL PROPOSICIÓN ECONÓMICA DEL LICITADOR (sin IVA):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</si>
  <si>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           ↗</t>
    </r>
  </si>
  <si>
    <t>5.3</t>
  </si>
  <si>
    <t>Alquiler de mobiliario para exposición (vitrinas, mesas de exposición,estanterias, etc)</t>
  </si>
  <si>
    <t>1.2.3</t>
  </si>
  <si>
    <t>Gestión de las Jornadas: Incluye la gestión, organización de las Jornada, contratación de los diferentes servicios y suministros, honorarios del equipo adscrito y sus medios auxiliares, según se describe en el punto 5 del Pliego Técnico.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</si>
</sst>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.00\ &quot;€&quot;"/>
    <numFmt numFmtId="166" formatCode="_-* #,##0.00\ [$€-C0A]_-;\-* #,##0.00\ [$€-C0A]_-;_-* &quot;-&quot;??\ [$€-C0A]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8" fillId="2" borderId="0" xfId="0" applyFont="1" applyFill="1" applyBorder="1" applyAlignment="1" applyProtection="1">
      <alignment horizontal="center" vertical="top" wrapText="1"/>
    </xf>
    <xf numFmtId="0" fontId="0" fillId="2" borderId="0" xfId="0" applyFill="1" applyBorder="1" applyProtection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164" fontId="2" fillId="5" borderId="1" xfId="1" applyFont="1" applyFill="1" applyBorder="1"/>
    <xf numFmtId="164" fontId="0" fillId="5" borderId="1" xfId="1" applyFont="1" applyFill="1" applyBorder="1"/>
    <xf numFmtId="0" fontId="0" fillId="5" borderId="1" xfId="0" applyFill="1" applyBorder="1"/>
    <xf numFmtId="0" fontId="3" fillId="2" borderId="12" xfId="0" applyFont="1" applyFill="1" applyBorder="1" applyAlignment="1">
      <alignment horizontal="center" vertical="center" wrapText="1"/>
    </xf>
    <xf numFmtId="164" fontId="3" fillId="2" borderId="12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166" fontId="2" fillId="5" borderId="1" xfId="1" applyNumberFormat="1" applyFont="1" applyFill="1" applyBorder="1"/>
    <xf numFmtId="166" fontId="0" fillId="5" borderId="1" xfId="1" applyNumberFormat="1" applyFont="1" applyFill="1" applyBorder="1"/>
    <xf numFmtId="166" fontId="0" fillId="2" borderId="0" xfId="0" applyNumberFormat="1" applyFill="1" applyBorder="1" applyAlignment="1" applyProtection="1">
      <alignment horizontal="center" wrapText="1"/>
    </xf>
    <xf numFmtId="166" fontId="7" fillId="2" borderId="0" xfId="0" applyNumberFormat="1" applyFont="1" applyFill="1" applyBorder="1" applyAlignment="1" applyProtection="1">
      <alignment horizontal="center" wrapText="1"/>
    </xf>
    <xf numFmtId="166" fontId="7" fillId="4" borderId="1" xfId="1" applyNumberFormat="1" applyFont="1" applyFill="1" applyBorder="1"/>
    <xf numFmtId="166" fontId="0" fillId="0" borderId="1" xfId="1" applyNumberFormat="1" applyFont="1" applyFill="1" applyBorder="1" applyAlignment="1" applyProtection="1">
      <alignment horizontal="center" vertical="center"/>
      <protection locked="0"/>
    </xf>
    <xf numFmtId="166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164" fontId="0" fillId="2" borderId="1" xfId="1" applyFont="1" applyFill="1" applyBorder="1" applyAlignment="1">
      <alignment horizontal="center" vertical="center"/>
    </xf>
    <xf numFmtId="166" fontId="7" fillId="2" borderId="1" xfId="1" applyNumberFormat="1" applyFont="1" applyFill="1" applyBorder="1"/>
    <xf numFmtId="0" fontId="0" fillId="2" borderId="1" xfId="0" applyFill="1" applyBorder="1" applyAlignment="1">
      <alignment wrapText="1"/>
    </xf>
    <xf numFmtId="0" fontId="0" fillId="2" borderId="1" xfId="0" applyFill="1" applyBorder="1"/>
    <xf numFmtId="164" fontId="0" fillId="2" borderId="1" xfId="1" applyFont="1" applyFill="1" applyBorder="1"/>
    <xf numFmtId="166" fontId="0" fillId="2" borderId="1" xfId="1" applyNumberFormat="1" applyFont="1" applyFill="1" applyBorder="1"/>
    <xf numFmtId="166" fontId="0" fillId="2" borderId="1" xfId="1" applyNumberFormat="1" applyFont="1" applyFill="1" applyBorder="1" applyAlignment="1">
      <alignment vertical="center"/>
    </xf>
    <xf numFmtId="164" fontId="5" fillId="2" borderId="1" xfId="1" applyFont="1" applyFill="1" applyBorder="1" applyAlignment="1">
      <alignment horizontal="center"/>
    </xf>
    <xf numFmtId="166" fontId="5" fillId="2" borderId="1" xfId="1" applyNumberFormat="1" applyFont="1" applyFill="1" applyBorder="1" applyAlignment="1">
      <alignment horizontal="center"/>
    </xf>
    <xf numFmtId="164" fontId="0" fillId="2" borderId="1" xfId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wrapText="1"/>
    </xf>
    <xf numFmtId="164" fontId="5" fillId="2" borderId="1" xfId="1" applyFont="1" applyFill="1" applyBorder="1" applyAlignment="1">
      <alignment horizontal="center" vertical="center"/>
    </xf>
    <xf numFmtId="166" fontId="5" fillId="2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4" fontId="2" fillId="2" borderId="1" xfId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 applyProtection="1">
      <alignment horizontal="center" wrapText="1"/>
    </xf>
    <xf numFmtId="0" fontId="6" fillId="2" borderId="3" xfId="0" applyFont="1" applyFill="1" applyBorder="1" applyAlignment="1" applyProtection="1">
      <alignment horizontal="center" wrapText="1"/>
    </xf>
    <xf numFmtId="0" fontId="6" fillId="2" borderId="4" xfId="0" applyFont="1" applyFill="1" applyBorder="1" applyAlignment="1" applyProtection="1">
      <alignment horizont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top" wrapText="1"/>
    </xf>
    <xf numFmtId="0" fontId="8" fillId="2" borderId="8" xfId="0" applyFont="1" applyFill="1" applyBorder="1" applyAlignment="1" applyProtection="1">
      <alignment horizontal="center" vertical="top" wrapText="1"/>
    </xf>
    <xf numFmtId="0" fontId="8" fillId="2" borderId="9" xfId="0" applyFont="1" applyFill="1" applyBorder="1" applyAlignment="1" applyProtection="1">
      <alignment horizontal="center" vertical="top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</xf>
    <xf numFmtId="165" fontId="12" fillId="6" borderId="10" xfId="0" applyNumberFormat="1" applyFont="1" applyFill="1" applyBorder="1" applyAlignment="1" applyProtection="1">
      <alignment horizontal="center" vertical="center" wrapText="1"/>
    </xf>
    <xf numFmtId="165" fontId="12" fillId="6" borderId="11" xfId="0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left" vertical="center" wrapText="1" indent="15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F40" sqref="F40"/>
    </sheetView>
  </sheetViews>
  <sheetFormatPr baseColWidth="10" defaultRowHeight="15" x14ac:dyDescent="0.25"/>
  <cols>
    <col min="1" max="1" width="6" customWidth="1"/>
    <col min="2" max="2" width="40.7109375" customWidth="1"/>
    <col min="3" max="7" width="16.7109375" customWidth="1"/>
  </cols>
  <sheetData>
    <row r="1" spans="1:7" x14ac:dyDescent="0.25">
      <c r="A1" s="42" t="s">
        <v>0</v>
      </c>
      <c r="B1" s="43"/>
      <c r="C1" s="43"/>
      <c r="D1" s="43"/>
      <c r="E1" s="43"/>
      <c r="F1" s="43"/>
      <c r="G1" s="44"/>
    </row>
    <row r="2" spans="1:7" ht="51" customHeight="1" x14ac:dyDescent="0.25">
      <c r="A2" s="45" t="s">
        <v>1</v>
      </c>
      <c r="B2" s="46"/>
      <c r="C2" s="46"/>
      <c r="D2" s="46"/>
      <c r="E2" s="46"/>
      <c r="F2" s="46"/>
      <c r="G2" s="47"/>
    </row>
    <row r="3" spans="1:7" ht="15.75" thickBot="1" x14ac:dyDescent="0.3">
      <c r="A3" s="48" t="s">
        <v>2</v>
      </c>
      <c r="B3" s="49"/>
      <c r="C3" s="49"/>
      <c r="D3" s="49"/>
      <c r="E3" s="49"/>
      <c r="F3" s="49"/>
      <c r="G3" s="50"/>
    </row>
    <row r="4" spans="1:7" x14ac:dyDescent="0.25">
      <c r="A4" s="1"/>
      <c r="B4" s="1"/>
      <c r="C4" s="1"/>
      <c r="D4" s="1"/>
      <c r="E4" s="1"/>
      <c r="F4" s="1"/>
      <c r="G4" s="1"/>
    </row>
    <row r="5" spans="1:7" ht="21" x14ac:dyDescent="0.25">
      <c r="A5" s="51" t="s">
        <v>3</v>
      </c>
      <c r="B5" s="51"/>
      <c r="C5" s="51"/>
      <c r="D5" s="51"/>
      <c r="E5" s="51"/>
      <c r="F5" s="51"/>
      <c r="G5" s="51"/>
    </row>
    <row r="6" spans="1:7" x14ac:dyDescent="0.25">
      <c r="A6" s="52" t="s">
        <v>4</v>
      </c>
      <c r="B6" s="52"/>
      <c r="C6" s="52"/>
      <c r="D6" s="52"/>
      <c r="E6" s="52"/>
      <c r="F6" s="52"/>
      <c r="G6" s="52"/>
    </row>
    <row r="7" spans="1:7" ht="15.75" thickBot="1" x14ac:dyDescent="0.3">
      <c r="A7" s="2"/>
      <c r="B7" s="2"/>
      <c r="C7" s="2"/>
      <c r="D7" s="2"/>
      <c r="E7" s="2"/>
      <c r="F7" s="2"/>
      <c r="G7" s="2"/>
    </row>
    <row r="8" spans="1:7" x14ac:dyDescent="0.25">
      <c r="A8" s="53" t="s">
        <v>5</v>
      </c>
      <c r="B8" s="53"/>
      <c r="C8" s="54"/>
      <c r="D8" s="55"/>
      <c r="E8" s="55"/>
      <c r="F8" s="55"/>
      <c r="G8" s="56"/>
    </row>
    <row r="9" spans="1:7" ht="15.75" thickBot="1" x14ac:dyDescent="0.3">
      <c r="A9" s="53"/>
      <c r="B9" s="53"/>
      <c r="C9" s="57"/>
      <c r="D9" s="58"/>
      <c r="E9" s="58"/>
      <c r="F9" s="58"/>
      <c r="G9" s="59"/>
    </row>
    <row r="10" spans="1:7" ht="15.75" thickBot="1" x14ac:dyDescent="0.3">
      <c r="A10" s="1"/>
      <c r="B10" s="1"/>
      <c r="C10" s="1"/>
      <c r="D10" s="1"/>
      <c r="E10" s="1"/>
      <c r="F10" s="1"/>
      <c r="G10" s="1"/>
    </row>
    <row r="11" spans="1:7" ht="31.5" x14ac:dyDescent="0.25">
      <c r="A11" s="8" t="s">
        <v>6</v>
      </c>
      <c r="B11" s="8" t="s">
        <v>7</v>
      </c>
      <c r="C11" s="9" t="s">
        <v>8</v>
      </c>
      <c r="D11" s="9" t="s">
        <v>9</v>
      </c>
      <c r="E11" s="9" t="s">
        <v>10</v>
      </c>
      <c r="F11" s="9" t="s">
        <v>11</v>
      </c>
      <c r="G11" s="10" t="s">
        <v>12</v>
      </c>
    </row>
    <row r="12" spans="1:7" ht="15.75" x14ac:dyDescent="0.25">
      <c r="A12" s="3">
        <v>1</v>
      </c>
      <c r="B12" s="4" t="s">
        <v>13</v>
      </c>
      <c r="C12" s="5"/>
      <c r="D12" s="5"/>
      <c r="E12" s="6"/>
      <c r="F12" s="6"/>
      <c r="G12" s="7"/>
    </row>
    <row r="13" spans="1:7" ht="60" x14ac:dyDescent="0.25">
      <c r="A13" s="35" t="s">
        <v>14</v>
      </c>
      <c r="B13" s="36" t="s">
        <v>15</v>
      </c>
      <c r="C13" s="21">
        <v>80</v>
      </c>
      <c r="D13" s="18">
        <v>30</v>
      </c>
      <c r="E13" s="18">
        <v>2400</v>
      </c>
      <c r="F13" s="18">
        <v>30</v>
      </c>
      <c r="G13" s="18">
        <f>+IF(F13&gt;D13,0/0,ROUND(C13*F13,2))</f>
        <v>2400</v>
      </c>
    </row>
    <row r="14" spans="1:7" x14ac:dyDescent="0.25">
      <c r="A14" s="35"/>
      <c r="B14" s="36"/>
      <c r="C14" s="21"/>
      <c r="D14" s="18"/>
      <c r="E14" s="18"/>
      <c r="F14" s="18"/>
      <c r="G14" s="18"/>
    </row>
    <row r="15" spans="1:7" ht="15.75" x14ac:dyDescent="0.25">
      <c r="A15" s="37" t="s">
        <v>16</v>
      </c>
      <c r="B15" s="38" t="s">
        <v>17</v>
      </c>
      <c r="C15" s="21"/>
      <c r="D15" s="18"/>
      <c r="E15" s="18"/>
      <c r="F15" s="18"/>
      <c r="G15" s="18"/>
    </row>
    <row r="16" spans="1:7" ht="45" x14ac:dyDescent="0.25">
      <c r="A16" s="36" t="s">
        <v>18</v>
      </c>
      <c r="B16" s="36" t="s">
        <v>25</v>
      </c>
      <c r="C16" s="21">
        <v>80</v>
      </c>
      <c r="D16" s="21">
        <v>11</v>
      </c>
      <c r="E16" s="21">
        <f>+C16*D16</f>
        <v>880</v>
      </c>
      <c r="F16" s="21">
        <v>11</v>
      </c>
      <c r="G16" s="18">
        <f t="shared" ref="G14:G18" si="0">+IF(F16&gt;D16,0/0,ROUND(C16*F16,2))</f>
        <v>880</v>
      </c>
    </row>
    <row r="17" spans="1:7" ht="45" x14ac:dyDescent="0.25">
      <c r="A17" s="36" t="s">
        <v>20</v>
      </c>
      <c r="B17" s="36" t="s">
        <v>19</v>
      </c>
      <c r="C17" s="21">
        <v>80</v>
      </c>
      <c r="D17" s="21">
        <v>50</v>
      </c>
      <c r="E17" s="21">
        <f t="shared" ref="E17:E18" si="1">+C17*D17</f>
        <v>4000</v>
      </c>
      <c r="F17" s="21">
        <v>50</v>
      </c>
      <c r="G17" s="18">
        <f t="shared" si="0"/>
        <v>4000</v>
      </c>
    </row>
    <row r="18" spans="1:7" ht="45" x14ac:dyDescent="0.25">
      <c r="A18" s="36" t="s">
        <v>59</v>
      </c>
      <c r="B18" s="36" t="s">
        <v>21</v>
      </c>
      <c r="C18" s="21">
        <v>80</v>
      </c>
      <c r="D18" s="21">
        <v>50</v>
      </c>
      <c r="E18" s="21">
        <f t="shared" si="1"/>
        <v>4000</v>
      </c>
      <c r="F18" s="21">
        <v>50</v>
      </c>
      <c r="G18" s="18">
        <f t="shared" si="0"/>
        <v>4000</v>
      </c>
    </row>
    <row r="19" spans="1:7" x14ac:dyDescent="0.25">
      <c r="A19" s="19"/>
      <c r="B19" s="39"/>
      <c r="C19" s="21"/>
      <c r="D19" s="18"/>
      <c r="E19" s="18"/>
      <c r="F19" s="18"/>
      <c r="G19" s="18"/>
    </row>
    <row r="20" spans="1:7" ht="15.75" x14ac:dyDescent="0.25">
      <c r="A20" s="37" t="s">
        <v>22</v>
      </c>
      <c r="B20" s="38" t="s">
        <v>23</v>
      </c>
      <c r="C20" s="40"/>
      <c r="D20" s="18"/>
      <c r="E20" s="18"/>
      <c r="F20" s="18"/>
      <c r="G20" s="18"/>
    </row>
    <row r="21" spans="1:7" ht="45" x14ac:dyDescent="0.25">
      <c r="A21" s="19" t="s">
        <v>24</v>
      </c>
      <c r="B21" s="41" t="s">
        <v>25</v>
      </c>
      <c r="C21" s="21">
        <v>80</v>
      </c>
      <c r="D21" s="18">
        <v>25</v>
      </c>
      <c r="E21" s="18">
        <v>2000</v>
      </c>
      <c r="F21" s="18">
        <v>25</v>
      </c>
      <c r="G21" s="18">
        <f t="shared" ref="G16:G44" si="2">+IF(F21&gt;D21,0/0,ROUND(C21*F21,2))</f>
        <v>2000</v>
      </c>
    </row>
    <row r="22" spans="1:7" x14ac:dyDescent="0.25">
      <c r="A22" s="19"/>
      <c r="B22" s="24"/>
      <c r="C22" s="25"/>
      <c r="D22" s="26"/>
      <c r="E22" s="27"/>
      <c r="F22" s="27"/>
      <c r="G22" s="18"/>
    </row>
    <row r="23" spans="1:7" ht="15.75" x14ac:dyDescent="0.25">
      <c r="A23" s="3">
        <v>2</v>
      </c>
      <c r="B23" s="4" t="s">
        <v>26</v>
      </c>
      <c r="C23" s="5"/>
      <c r="D23" s="12"/>
      <c r="E23" s="13"/>
      <c r="F23" s="13"/>
      <c r="G23" s="13"/>
    </row>
    <row r="24" spans="1:7" ht="90" x14ac:dyDescent="0.25">
      <c r="A24" s="19" t="s">
        <v>27</v>
      </c>
      <c r="B24" s="20" t="s">
        <v>28</v>
      </c>
      <c r="C24" s="21">
        <v>2</v>
      </c>
      <c r="D24" s="18">
        <v>305</v>
      </c>
      <c r="E24" s="18">
        <v>610</v>
      </c>
      <c r="F24" s="18">
        <v>305</v>
      </c>
      <c r="G24" s="18">
        <f t="shared" si="2"/>
        <v>610</v>
      </c>
    </row>
    <row r="25" spans="1:7" ht="60" x14ac:dyDescent="0.25">
      <c r="A25" s="19" t="s">
        <v>29</v>
      </c>
      <c r="B25" s="20" t="s">
        <v>30</v>
      </c>
      <c r="C25" s="21">
        <v>2</v>
      </c>
      <c r="D25" s="18">
        <v>447</v>
      </c>
      <c r="E25" s="18">
        <v>894</v>
      </c>
      <c r="F25" s="18">
        <v>447</v>
      </c>
      <c r="G25" s="18">
        <f t="shared" si="2"/>
        <v>894</v>
      </c>
    </row>
    <row r="26" spans="1:7" ht="60" x14ac:dyDescent="0.25">
      <c r="A26" s="31" t="s">
        <v>31</v>
      </c>
      <c r="B26" s="32" t="s">
        <v>32</v>
      </c>
      <c r="C26" s="33">
        <v>1</v>
      </c>
      <c r="D26" s="34">
        <v>300</v>
      </c>
      <c r="E26" s="34">
        <v>300</v>
      </c>
      <c r="F26" s="34">
        <v>300</v>
      </c>
      <c r="G26" s="18">
        <f t="shared" si="2"/>
        <v>300</v>
      </c>
    </row>
    <row r="27" spans="1:7" x14ac:dyDescent="0.25">
      <c r="A27" s="19"/>
      <c r="B27" s="24"/>
      <c r="C27" s="25"/>
      <c r="D27" s="26"/>
      <c r="E27" s="27"/>
      <c r="F27" s="27"/>
      <c r="G27" s="27"/>
    </row>
    <row r="28" spans="1:7" ht="15.75" x14ac:dyDescent="0.25">
      <c r="A28" s="3">
        <v>3</v>
      </c>
      <c r="B28" s="4" t="s">
        <v>33</v>
      </c>
      <c r="C28" s="5"/>
      <c r="D28" s="12"/>
      <c r="E28" s="13"/>
      <c r="F28" s="13"/>
      <c r="G28" s="13"/>
    </row>
    <row r="29" spans="1:7" ht="45" x14ac:dyDescent="0.25">
      <c r="A29" s="19" t="s">
        <v>34</v>
      </c>
      <c r="B29" s="23" t="s">
        <v>35</v>
      </c>
      <c r="C29" s="21">
        <v>80</v>
      </c>
      <c r="D29" s="18">
        <v>20</v>
      </c>
      <c r="E29" s="18">
        <v>1600</v>
      </c>
      <c r="F29" s="18">
        <v>20</v>
      </c>
      <c r="G29" s="18">
        <f t="shared" si="2"/>
        <v>1600</v>
      </c>
    </row>
    <row r="30" spans="1:7" x14ac:dyDescent="0.25">
      <c r="A30" s="19"/>
      <c r="B30" s="24"/>
      <c r="C30" s="25"/>
      <c r="D30" s="26"/>
      <c r="E30" s="27"/>
      <c r="F30" s="27"/>
      <c r="G30" s="27"/>
    </row>
    <row r="31" spans="1:7" ht="15.75" x14ac:dyDescent="0.25">
      <c r="A31" s="3">
        <v>4</v>
      </c>
      <c r="B31" s="4" t="s">
        <v>36</v>
      </c>
      <c r="C31" s="5"/>
      <c r="D31" s="12"/>
      <c r="E31" s="13"/>
      <c r="F31" s="13"/>
      <c r="G31" s="13"/>
    </row>
    <row r="32" spans="1:7" x14ac:dyDescent="0.25">
      <c r="A32" s="19" t="s">
        <v>37</v>
      </c>
      <c r="B32" s="24" t="s">
        <v>38</v>
      </c>
      <c r="C32" s="21">
        <v>80</v>
      </c>
      <c r="D32" s="18">
        <v>6.3</v>
      </c>
      <c r="E32" s="18">
        <v>504</v>
      </c>
      <c r="F32" s="18">
        <v>6.3</v>
      </c>
      <c r="G32" s="18">
        <f t="shared" si="2"/>
        <v>504</v>
      </c>
    </row>
    <row r="33" spans="1:7" x14ac:dyDescent="0.25">
      <c r="A33" s="19" t="s">
        <v>39</v>
      </c>
      <c r="B33" s="20" t="s">
        <v>40</v>
      </c>
      <c r="C33" s="21">
        <v>1</v>
      </c>
      <c r="D33" s="18">
        <v>1000</v>
      </c>
      <c r="E33" s="18">
        <v>1000</v>
      </c>
      <c r="F33" s="18">
        <v>1000</v>
      </c>
      <c r="G33" s="18">
        <f t="shared" si="2"/>
        <v>1000</v>
      </c>
    </row>
    <row r="34" spans="1:7" x14ac:dyDescent="0.25">
      <c r="A34" s="19"/>
      <c r="B34" s="24"/>
      <c r="C34" s="25"/>
      <c r="D34" s="26"/>
      <c r="E34" s="27"/>
      <c r="F34" s="27"/>
      <c r="G34" s="27"/>
    </row>
    <row r="35" spans="1:7" x14ac:dyDescent="0.25">
      <c r="A35" s="19"/>
      <c r="B35" s="24"/>
      <c r="C35" s="25"/>
      <c r="D35" s="26"/>
      <c r="E35" s="27"/>
      <c r="F35" s="27"/>
      <c r="G35" s="27"/>
    </row>
    <row r="36" spans="1:7" ht="15.75" x14ac:dyDescent="0.25">
      <c r="A36" s="3">
        <v>5</v>
      </c>
      <c r="B36" s="4" t="s">
        <v>41</v>
      </c>
      <c r="C36" s="5"/>
      <c r="D36" s="12"/>
      <c r="E36" s="13"/>
      <c r="F36" s="13"/>
      <c r="G36" s="13"/>
    </row>
    <row r="37" spans="1:7" ht="30" x14ac:dyDescent="0.25">
      <c r="A37" s="19" t="s">
        <v>42</v>
      </c>
      <c r="B37" s="23" t="s">
        <v>43</v>
      </c>
      <c r="C37" s="21">
        <v>2</v>
      </c>
      <c r="D37" s="18">
        <v>2500</v>
      </c>
      <c r="E37" s="18">
        <v>5000</v>
      </c>
      <c r="F37" s="18">
        <v>2500</v>
      </c>
      <c r="G37" s="18">
        <f t="shared" si="2"/>
        <v>5000</v>
      </c>
    </row>
    <row r="38" spans="1:7" x14ac:dyDescent="0.25">
      <c r="A38" s="19" t="s">
        <v>44</v>
      </c>
      <c r="B38" s="24" t="s">
        <v>45</v>
      </c>
      <c r="C38" s="28">
        <v>2</v>
      </c>
      <c r="D38" s="29">
        <v>1000</v>
      </c>
      <c r="E38" s="18">
        <v>2000</v>
      </c>
      <c r="F38" s="18">
        <v>1000</v>
      </c>
      <c r="G38" s="18">
        <f t="shared" si="2"/>
        <v>2000</v>
      </c>
    </row>
    <row r="39" spans="1:7" ht="45" x14ac:dyDescent="0.25">
      <c r="A39" s="19" t="s">
        <v>57</v>
      </c>
      <c r="B39" s="23" t="s">
        <v>58</v>
      </c>
      <c r="C39" s="30">
        <v>1</v>
      </c>
      <c r="D39" s="27">
        <v>1000</v>
      </c>
      <c r="E39" s="27">
        <v>1000</v>
      </c>
      <c r="F39" s="27">
        <v>1000</v>
      </c>
      <c r="G39" s="18">
        <f t="shared" si="2"/>
        <v>1000</v>
      </c>
    </row>
    <row r="40" spans="1:7" x14ac:dyDescent="0.25">
      <c r="A40" s="19"/>
      <c r="B40" s="24"/>
      <c r="C40" s="25"/>
      <c r="D40" s="26"/>
      <c r="E40" s="27"/>
      <c r="F40" s="27"/>
      <c r="G40" s="27"/>
    </row>
    <row r="41" spans="1:7" ht="15.75" x14ac:dyDescent="0.25">
      <c r="A41" s="3">
        <v>6</v>
      </c>
      <c r="B41" s="4" t="s">
        <v>46</v>
      </c>
      <c r="C41" s="5"/>
      <c r="D41" s="12"/>
      <c r="E41" s="13"/>
      <c r="F41" s="13"/>
      <c r="G41" s="13"/>
    </row>
    <row r="42" spans="1:7" ht="30" x14ac:dyDescent="0.25">
      <c r="A42" s="19" t="s">
        <v>47</v>
      </c>
      <c r="B42" s="23" t="s">
        <v>48</v>
      </c>
      <c r="C42" s="21">
        <v>4</v>
      </c>
      <c r="D42" s="18">
        <v>250</v>
      </c>
      <c r="E42" s="18">
        <v>1000</v>
      </c>
      <c r="F42" s="18">
        <v>250</v>
      </c>
      <c r="G42" s="18">
        <f t="shared" si="2"/>
        <v>1000</v>
      </c>
    </row>
    <row r="43" spans="1:7" ht="30" x14ac:dyDescent="0.25">
      <c r="A43" s="19" t="s">
        <v>49</v>
      </c>
      <c r="B43" s="23" t="s">
        <v>50</v>
      </c>
      <c r="C43" s="21">
        <v>4</v>
      </c>
      <c r="D43" s="18">
        <v>500</v>
      </c>
      <c r="E43" s="18">
        <v>2000</v>
      </c>
      <c r="F43" s="18">
        <v>500</v>
      </c>
      <c r="G43" s="18">
        <f t="shared" si="2"/>
        <v>2000</v>
      </c>
    </row>
    <row r="44" spans="1:7" x14ac:dyDescent="0.25">
      <c r="A44" s="19" t="s">
        <v>51</v>
      </c>
      <c r="B44" s="20" t="s">
        <v>52</v>
      </c>
      <c r="C44" s="21">
        <v>1</v>
      </c>
      <c r="D44" s="18">
        <v>1000</v>
      </c>
      <c r="E44" s="18">
        <v>1000</v>
      </c>
      <c r="F44" s="18">
        <v>1000</v>
      </c>
      <c r="G44" s="18">
        <f t="shared" si="2"/>
        <v>1000</v>
      </c>
    </row>
    <row r="45" spans="1:7" x14ac:dyDescent="0.25">
      <c r="A45" s="19"/>
      <c r="B45" s="24"/>
      <c r="C45" s="25"/>
      <c r="D45" s="26"/>
      <c r="E45" s="27"/>
      <c r="F45" s="27"/>
      <c r="G45" s="27"/>
    </row>
    <row r="46" spans="1:7" ht="15.75" x14ac:dyDescent="0.25">
      <c r="A46" s="3">
        <v>7</v>
      </c>
      <c r="B46" s="4" t="s">
        <v>53</v>
      </c>
      <c r="C46" s="5"/>
      <c r="D46" s="12"/>
      <c r="E46" s="13"/>
      <c r="F46" s="13"/>
      <c r="G46" s="13"/>
    </row>
    <row r="47" spans="1:7" ht="88.5" customHeight="1" x14ac:dyDescent="0.25">
      <c r="A47" s="19" t="s">
        <v>54</v>
      </c>
      <c r="B47" s="23" t="s">
        <v>60</v>
      </c>
      <c r="C47" s="21">
        <v>2</v>
      </c>
      <c r="D47" s="18">
        <v>3000</v>
      </c>
      <c r="E47" s="18">
        <v>6000</v>
      </c>
      <c r="F47" s="17"/>
      <c r="G47" s="18">
        <f>ROUND(C47*F47,2)</f>
        <v>0</v>
      </c>
    </row>
    <row r="48" spans="1:7" ht="18.75" x14ac:dyDescent="0.3">
      <c r="A48" s="11"/>
      <c r="B48" s="11"/>
      <c r="C48" s="11"/>
      <c r="D48" s="14"/>
      <c r="E48" s="22">
        <f>+SUM(E13:E47)</f>
        <v>36188</v>
      </c>
      <c r="F48" s="15"/>
      <c r="G48" s="16">
        <f>+SUM(G13:G47)</f>
        <v>30188</v>
      </c>
    </row>
    <row r="49" spans="1:7" ht="15.75" thickBot="1" x14ac:dyDescent="0.3">
      <c r="A49" s="11"/>
      <c r="B49" s="11"/>
      <c r="C49" s="11"/>
      <c r="D49" s="11"/>
      <c r="E49" s="11"/>
      <c r="F49" s="11"/>
      <c r="G49" s="11"/>
    </row>
    <row r="50" spans="1:7" ht="21.75" thickBot="1" x14ac:dyDescent="0.3">
      <c r="A50" s="60" t="s">
        <v>55</v>
      </c>
      <c r="B50" s="60"/>
      <c r="C50" s="60"/>
      <c r="D50" s="60"/>
      <c r="E50" s="60"/>
      <c r="F50" s="61" t="str">
        <f>IF(F47=0,"",IF(G48&gt;E48,"ERROR: Límite superado",G48))</f>
        <v/>
      </c>
      <c r="G50" s="62"/>
    </row>
    <row r="51" spans="1:7" ht="24" customHeight="1" x14ac:dyDescent="0.25">
      <c r="A51" s="63" t="s">
        <v>56</v>
      </c>
      <c r="B51" s="63"/>
      <c r="C51" s="63"/>
      <c r="D51" s="63"/>
      <c r="E51" s="63"/>
      <c r="F51" s="63"/>
      <c r="G51" s="63"/>
    </row>
  </sheetData>
  <sheetProtection sheet="1" objects="1" scenarios="1"/>
  <mergeCells count="10">
    <mergeCell ref="A8:B9"/>
    <mergeCell ref="C8:G9"/>
    <mergeCell ref="A50:E50"/>
    <mergeCell ref="F50:G50"/>
    <mergeCell ref="A51:G51"/>
    <mergeCell ref="A1:G1"/>
    <mergeCell ref="A2:G2"/>
    <mergeCell ref="A3:G3"/>
    <mergeCell ref="A5:G5"/>
    <mergeCell ref="A6:G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González García</dc:creator>
  <cp:lastModifiedBy>Manuel González García</cp:lastModifiedBy>
  <dcterms:created xsi:type="dcterms:W3CDTF">2022-05-27T12:21:08Z</dcterms:created>
  <dcterms:modified xsi:type="dcterms:W3CDTF">2022-06-06T13:24:14Z</dcterms:modified>
</cp:coreProperties>
</file>