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ECONÓMICA'!$A$1:$G$60</definedName>
  </definedNames>
  <calcPr calcId="145621"/>
</workbook>
</file>

<file path=xl/calcChain.xml><?xml version="1.0" encoding="utf-8"?>
<calcChain xmlns="http://schemas.openxmlformats.org/spreadsheetml/2006/main">
  <c r="G48" i="1" l="1"/>
  <c r="E48" i="1"/>
  <c r="E15" i="1" l="1"/>
  <c r="E16" i="1"/>
  <c r="E17" i="1"/>
  <c r="E14" i="1"/>
  <c r="E21" i="1"/>
  <c r="E20" i="1"/>
  <c r="E19" i="1"/>
  <c r="E24" i="1"/>
  <c r="E25" i="1"/>
  <c r="E26" i="1"/>
  <c r="E27" i="1"/>
  <c r="E28" i="1"/>
  <c r="E29" i="1"/>
  <c r="E30" i="1"/>
  <c r="E31" i="1"/>
  <c r="E32" i="1"/>
  <c r="E33" i="1"/>
  <c r="E23" i="1"/>
  <c r="E36" i="1"/>
  <c r="E37" i="1"/>
  <c r="E38" i="1"/>
  <c r="E39" i="1"/>
  <c r="E40" i="1"/>
  <c r="E41" i="1"/>
  <c r="E42" i="1"/>
  <c r="E43" i="1"/>
  <c r="E44" i="1"/>
  <c r="E35" i="1"/>
  <c r="E46" i="1"/>
  <c r="G46" i="1" l="1"/>
  <c r="G36" i="1"/>
  <c r="G37" i="1"/>
  <c r="G38" i="1"/>
  <c r="G39" i="1"/>
  <c r="G40" i="1"/>
  <c r="G41" i="1"/>
  <c r="G42" i="1"/>
  <c r="G43" i="1"/>
  <c r="G44" i="1"/>
  <c r="G35" i="1"/>
  <c r="G24" i="1"/>
  <c r="G25" i="1"/>
  <c r="G26" i="1"/>
  <c r="G27" i="1"/>
  <c r="G28" i="1"/>
  <c r="G29" i="1"/>
  <c r="G30" i="1"/>
  <c r="G31" i="1"/>
  <c r="G32" i="1"/>
  <c r="G33" i="1"/>
  <c r="G23" i="1"/>
  <c r="G20" i="1"/>
  <c r="G21" i="1"/>
  <c r="G19" i="1"/>
  <c r="G15" i="1"/>
  <c r="G16" i="1"/>
  <c r="G17" i="1"/>
  <c r="G49" i="1" l="1"/>
  <c r="E49" i="1"/>
  <c r="G14" i="1"/>
  <c r="G50" i="1" s="1"/>
  <c r="F52" i="1" l="1"/>
  <c r="G59" i="1"/>
  <c r="E59" i="1"/>
  <c r="E50" i="1" l="1"/>
</calcChain>
</file>

<file path=xl/sharedStrings.xml><?xml version="1.0" encoding="utf-8"?>
<sst xmlns="http://schemas.openxmlformats.org/spreadsheetml/2006/main" count="89" uniqueCount="89">
  <si>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</si>
  <si>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</si>
  <si>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</si>
  <si>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</si>
  <si>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</si>
  <si>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</si>
  <si>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</si>
  <si>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</si>
  <si>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</si>
  <si>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</si>
  <si>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</si>
  <si>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</si>
  <si>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</si>
  <si>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</si>
  <si>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t>
  </si>
  <si>
    <t>COSTE MANO DE OBRA PARA MANTENIMIENTO CORRECTIVO</t>
  </si>
  <si>
    <t>Los costes de mano de obra ofertados se mantendrán inalterables durante la vigencia del contrato</t>
  </si>
  <si>
    <t>COSTE HORA DE MANO DE OBRA PARA MANTENIMIENTO CORRECTIVO</t>
  </si>
  <si>
    <t>Informe inicial</t>
  </si>
  <si>
    <t>Coste hora OFICIAL 1ª</t>
  </si>
  <si>
    <t>INICIO DE LOS TRABAJOS</t>
  </si>
  <si>
    <t>Actualización de inventario</t>
  </si>
  <si>
    <t>Etiquetado de elementos</t>
  </si>
  <si>
    <t>Actualización de esquemas de conexionado</t>
  </si>
  <si>
    <t>Tramitación pago tasas radiocomunicaciones</t>
  </si>
  <si>
    <t>1.1</t>
  </si>
  <si>
    <t>1.2</t>
  </si>
  <si>
    <t>1.3</t>
  </si>
  <si>
    <t>1.4</t>
  </si>
  <si>
    <t>Informe mensual</t>
  </si>
  <si>
    <t>Informe final</t>
  </si>
  <si>
    <t>2.1</t>
  </si>
  <si>
    <t>2.2</t>
  </si>
  <si>
    <t>2.3</t>
  </si>
  <si>
    <t>Transceptor digital portátil DPMR</t>
  </si>
  <si>
    <t>Repetidor</t>
  </si>
  <si>
    <t>Sistema de comunicación con otros Puertos</t>
  </si>
  <si>
    <t>Estación base embarcada</t>
  </si>
  <si>
    <t>Estaciones base en tierra</t>
  </si>
  <si>
    <t>Pasarela náutica</t>
  </si>
  <si>
    <t>PC para pasarela náutica</t>
  </si>
  <si>
    <t>PC con cliente Kyros</t>
  </si>
  <si>
    <t>Mantenimiento en remoto PCs cliente KYROS</t>
  </si>
  <si>
    <t>Mantenimiento en remoto PC pasarela náutica</t>
  </si>
  <si>
    <t>Conexión diaria remota</t>
  </si>
  <si>
    <t>INFORMES</t>
  </si>
  <si>
    <t>EQUIPOS</t>
  </si>
  <si>
    <t>Transceptor móvil digital</t>
  </si>
  <si>
    <t>Antena transceptor móvil digital</t>
  </si>
  <si>
    <t>Microaltavoz</t>
  </si>
  <si>
    <t>Funda</t>
  </si>
  <si>
    <t>Clip soporte cinturón</t>
  </si>
  <si>
    <t>Batería</t>
  </si>
  <si>
    <t>Cargador múltiple</t>
  </si>
  <si>
    <t>Cargador rápido de sobremesa</t>
  </si>
  <si>
    <t>Repetidor UHF</t>
  </si>
  <si>
    <t>Repetidor VHF</t>
  </si>
  <si>
    <t>SERVICIO TÉCNICO</t>
  </si>
  <si>
    <t>Servicio de atención técnica por horas</t>
  </si>
  <si>
    <t>3.1</t>
  </si>
  <si>
    <t>3.2</t>
  </si>
  <si>
    <t>3.3</t>
  </si>
  <si>
    <t>3.4</t>
  </si>
  <si>
    <t>3.5</t>
  </si>
  <si>
    <t>3.6</t>
  </si>
  <si>
    <t>3.7</t>
  </si>
  <si>
    <t>3.8</t>
  </si>
  <si>
    <t>3.9</t>
  </si>
  <si>
    <t>3.10</t>
  </si>
  <si>
    <t>3.11</t>
  </si>
  <si>
    <t>4.1</t>
  </si>
  <si>
    <t>4.2</t>
  </si>
  <si>
    <t>4.3</t>
  </si>
  <si>
    <t>4.4</t>
  </si>
  <si>
    <t>4.5</t>
  </si>
  <si>
    <t>4.6</t>
  </si>
  <si>
    <t>4.7</t>
  </si>
  <si>
    <t>4.8</t>
  </si>
  <si>
    <t>4.9</t>
  </si>
  <si>
    <t>4.10</t>
  </si>
  <si>
    <t>5.1</t>
  </si>
  <si>
    <t>6.1</t>
  </si>
  <si>
    <t>MANTENIMIENTO DEL SISTEMA PRIVADO DE COMUNICACIONES MÓVILES DIGITALES DE LA AUTORIDAD PORTUARIA DE BALEARES</t>
  </si>
  <si>
    <t>Expediente E24-0157. LOTE 1 - Palma</t>
  </si>
  <si>
    <t>Precio de mano de obra</t>
  </si>
  <si>
    <t>6.2</t>
  </si>
  <si>
    <t>Pequeño material</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</si>
  <si>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7.606,00 € de pequeño material que se mantienen inalterables)</t>
    </r>
  </si>
  <si>
    <t xml:space="preserve">El licitador introducirá el coste de mano de obra que se utilizará para la estimación del coste de las averías. Deberá ser el mismo que se utilice para establecer el precio total de la partida 6.1. 
No podrá ser, en ningún caso, inferior al establecido en el convenio laboral vigente.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</si>
</sst>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6"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8">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164" fontId="9" fillId="3" borderId="14" xfId="0" applyNumberFormat="1" applyFont="1" applyFill="1" applyBorder="1" applyAlignment="1" applyProtection="1">
      <alignment vertical="center" wrapText="1"/>
      <protection locked="0"/>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9" fillId="2" borderId="10" xfId="0" quotePrefix="1" applyFont="1" applyFill="1" applyBorder="1" applyAlignment="1" applyProtection="1">
      <alignment horizontal="center" vertical="center"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8" fillId="4" borderId="13" xfId="0" applyFont="1" applyFill="1" applyBorder="1" applyAlignment="1" applyProtection="1">
      <alignment horizontal="center" vertical="center" wrapText="1"/>
    </xf>
    <xf numFmtId="0" fontId="12" fillId="2" borderId="2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4" fillId="2" borderId="0" xfId="0" applyFont="1" applyFill="1" applyBorder="1" applyAlignment="1" applyProtection="1">
      <alignment horizontal="left" wrapText="1"/>
    </xf>
    <xf numFmtId="0" fontId="5"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top" wrapText="1"/>
    </xf>
    <xf numFmtId="0" fontId="3" fillId="2" borderId="7" xfId="0" applyFont="1" applyFill="1" applyBorder="1" applyAlignment="1" applyProtection="1">
      <alignment horizontal="center" vertical="top" wrapText="1"/>
    </xf>
    <xf numFmtId="0" fontId="3" fillId="2" borderId="8" xfId="0" applyFont="1" applyFill="1" applyBorder="1" applyAlignment="1" applyProtection="1">
      <alignment horizontal="center" vertical="top" wrapText="1"/>
    </xf>
    <xf numFmtId="0" fontId="13"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0"/>
  <sheetViews>
    <sheetView tabSelected="1" view="pageBreakPreview" topLeftCell="A19" zoomScaleNormal="100" zoomScaleSheetLayoutView="100" workbookViewId="0">
      <selection activeCell="A22" sqref="A22"/>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82</v>
      </c>
      <c r="B2" s="51"/>
      <c r="C2" s="51"/>
      <c r="D2" s="51"/>
      <c r="E2" s="51"/>
      <c r="F2" s="51"/>
      <c r="G2" s="52"/>
    </row>
    <row r="3" spans="1:13" ht="18.600000000000001" customHeight="1" thickBot="1" x14ac:dyDescent="0.35">
      <c r="A3" s="53" t="s">
        <v>83</v>
      </c>
      <c r="B3" s="54"/>
      <c r="C3" s="54"/>
      <c r="D3" s="54"/>
      <c r="E3" s="54"/>
      <c r="F3" s="54"/>
      <c r="G3" s="55"/>
    </row>
    <row r="4" spans="1:13" x14ac:dyDescent="0.3">
      <c r="A4" s="2"/>
      <c r="B4" s="2"/>
      <c r="C4" s="2"/>
      <c r="D4" s="2"/>
      <c r="E4" s="2"/>
      <c r="F4" s="2"/>
      <c r="G4" s="2"/>
    </row>
    <row r="5" spans="1:13" ht="15.75" customHeight="1" x14ac:dyDescent="0.3">
      <c r="A5" s="56" t="s">
        <v>11</v>
      </c>
      <c r="B5" s="56"/>
      <c r="C5" s="56"/>
      <c r="D5" s="56"/>
      <c r="E5" s="56"/>
      <c r="F5" s="56"/>
      <c r="G5" s="56"/>
    </row>
    <row r="6" spans="1:13" x14ac:dyDescent="0.3">
      <c r="A6" s="57" t="s">
        <v>1</v>
      </c>
      <c r="B6" s="57"/>
      <c r="C6" s="57"/>
      <c r="D6" s="57"/>
      <c r="E6" s="57"/>
      <c r="F6" s="57"/>
      <c r="G6" s="57"/>
    </row>
    <row r="7" spans="1:13" ht="15" thickBot="1" x14ac:dyDescent="0.35">
      <c r="A7" s="2"/>
      <c r="B7" s="2"/>
      <c r="C7" s="2"/>
      <c r="D7" s="2"/>
      <c r="E7" s="2"/>
      <c r="F7" s="2"/>
      <c r="G7" s="2"/>
    </row>
    <row r="8" spans="1:13" ht="15" customHeight="1" x14ac:dyDescent="0.3">
      <c r="A8" s="40" t="s">
        <v>2</v>
      </c>
      <c r="B8" s="40"/>
      <c r="C8" s="41"/>
      <c r="D8" s="42"/>
      <c r="E8" s="42"/>
      <c r="F8" s="42"/>
      <c r="G8" s="43"/>
    </row>
    <row r="9" spans="1:13" ht="15.75" customHeight="1" thickBot="1" x14ac:dyDescent="0.35">
      <c r="A9" s="40"/>
      <c r="B9" s="40"/>
      <c r="C9" s="44"/>
      <c r="D9" s="45"/>
      <c r="E9" s="45"/>
      <c r="F9" s="45"/>
      <c r="G9" s="46"/>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32">
        <v>1</v>
      </c>
      <c r="B13" s="7" t="s">
        <v>20</v>
      </c>
      <c r="C13" s="8"/>
      <c r="D13" s="24"/>
      <c r="E13" s="24"/>
      <c r="F13" s="8"/>
      <c r="G13" s="9"/>
      <c r="K13" s="21"/>
      <c r="M13" s="21"/>
    </row>
    <row r="14" spans="1:13" x14ac:dyDescent="0.3">
      <c r="A14" s="5" t="s">
        <v>25</v>
      </c>
      <c r="B14" s="10" t="s">
        <v>21</v>
      </c>
      <c r="C14" s="11">
        <v>1</v>
      </c>
      <c r="D14" s="12">
        <v>685.79</v>
      </c>
      <c r="E14" s="12">
        <f t="shared" ref="E14:E17" si="0">ROUND(C14*D14,2)</f>
        <v>685.79</v>
      </c>
      <c r="F14" s="23">
        <v>0</v>
      </c>
      <c r="G14" s="13">
        <f t="shared" ref="G14:G49" si="1">IF(F14&gt;D14,F14/0,ROUND(C14*F14,2))</f>
        <v>0</v>
      </c>
      <c r="K14" s="21"/>
      <c r="M14" s="21"/>
    </row>
    <row r="15" spans="1:13" x14ac:dyDescent="0.3">
      <c r="A15" s="5" t="s">
        <v>26</v>
      </c>
      <c r="B15" s="10" t="s">
        <v>22</v>
      </c>
      <c r="C15" s="11">
        <v>1</v>
      </c>
      <c r="D15" s="12">
        <v>724</v>
      </c>
      <c r="E15" s="12">
        <f t="shared" si="0"/>
        <v>724</v>
      </c>
      <c r="F15" s="23">
        <v>0</v>
      </c>
      <c r="G15" s="13">
        <f t="shared" si="1"/>
        <v>0</v>
      </c>
      <c r="K15" s="21"/>
      <c r="M15" s="21"/>
    </row>
    <row r="16" spans="1:13" x14ac:dyDescent="0.3">
      <c r="A16" s="5" t="s">
        <v>27</v>
      </c>
      <c r="B16" s="10" t="s">
        <v>23</v>
      </c>
      <c r="C16" s="11">
        <v>1</v>
      </c>
      <c r="D16" s="12">
        <v>732.96</v>
      </c>
      <c r="E16" s="12">
        <f t="shared" si="0"/>
        <v>732.96</v>
      </c>
      <c r="F16" s="23">
        <v>0</v>
      </c>
      <c r="G16" s="13">
        <f t="shared" si="1"/>
        <v>0</v>
      </c>
      <c r="K16" s="21"/>
      <c r="M16" s="21"/>
    </row>
    <row r="17" spans="1:13" x14ac:dyDescent="0.3">
      <c r="A17" s="5" t="s">
        <v>28</v>
      </c>
      <c r="B17" s="10" t="s">
        <v>24</v>
      </c>
      <c r="C17" s="11">
        <v>11</v>
      </c>
      <c r="D17" s="12">
        <v>57.92</v>
      </c>
      <c r="E17" s="12">
        <f t="shared" si="0"/>
        <v>637.12</v>
      </c>
      <c r="F17" s="23">
        <v>0</v>
      </c>
      <c r="G17" s="13">
        <f t="shared" si="1"/>
        <v>0</v>
      </c>
      <c r="K17" s="21"/>
      <c r="M17" s="21"/>
    </row>
    <row r="18" spans="1:13" x14ac:dyDescent="0.3">
      <c r="A18" s="32">
        <v>2</v>
      </c>
      <c r="B18" s="7" t="s">
        <v>45</v>
      </c>
      <c r="C18" s="8"/>
      <c r="D18" s="24"/>
      <c r="E18" s="24"/>
      <c r="F18" s="8"/>
      <c r="G18" s="9"/>
      <c r="K18" s="21"/>
      <c r="M18" s="21"/>
    </row>
    <row r="19" spans="1:13" x14ac:dyDescent="0.3">
      <c r="A19" s="5" t="s">
        <v>31</v>
      </c>
      <c r="B19" s="10" t="s">
        <v>18</v>
      </c>
      <c r="C19" s="11">
        <v>1</v>
      </c>
      <c r="D19" s="12">
        <v>549.74</v>
      </c>
      <c r="E19" s="12">
        <f t="shared" ref="E19:E20" si="2">ROUND(C19*D19,2)</f>
        <v>549.74</v>
      </c>
      <c r="F19" s="23">
        <v>0</v>
      </c>
      <c r="G19" s="13">
        <f t="shared" si="1"/>
        <v>0</v>
      </c>
      <c r="K19" s="21"/>
      <c r="M19" s="21"/>
    </row>
    <row r="20" spans="1:13" x14ac:dyDescent="0.3">
      <c r="A20" s="5" t="s">
        <v>32</v>
      </c>
      <c r="B20" s="10" t="s">
        <v>29</v>
      </c>
      <c r="C20" s="11">
        <v>12</v>
      </c>
      <c r="D20" s="12">
        <v>265.98</v>
      </c>
      <c r="E20" s="12">
        <f t="shared" si="2"/>
        <v>3191.76</v>
      </c>
      <c r="F20" s="23">
        <v>0</v>
      </c>
      <c r="G20" s="13">
        <f t="shared" si="1"/>
        <v>0</v>
      </c>
      <c r="K20" s="21"/>
      <c r="M20" s="21"/>
    </row>
    <row r="21" spans="1:13" x14ac:dyDescent="0.3">
      <c r="A21" s="5" t="s">
        <v>33</v>
      </c>
      <c r="B21" s="10" t="s">
        <v>30</v>
      </c>
      <c r="C21" s="11">
        <v>1</v>
      </c>
      <c r="D21" s="12">
        <v>1680.29</v>
      </c>
      <c r="E21" s="12">
        <f t="shared" ref="E21:E33" si="3">ROUND(C21*D21,2)</f>
        <v>1680.29</v>
      </c>
      <c r="F21" s="23">
        <v>0</v>
      </c>
      <c r="G21" s="13">
        <f t="shared" si="1"/>
        <v>0</v>
      </c>
      <c r="K21" s="21"/>
      <c r="M21" s="21"/>
    </row>
    <row r="22" spans="1:13" x14ac:dyDescent="0.3">
      <c r="A22" s="32">
        <v>3</v>
      </c>
      <c r="B22" s="7" t="s">
        <v>12</v>
      </c>
      <c r="C22" s="8"/>
      <c r="D22" s="24"/>
      <c r="E22" s="24"/>
      <c r="F22" s="8"/>
      <c r="G22" s="9"/>
      <c r="K22" s="21"/>
      <c r="M22" s="21"/>
    </row>
    <row r="23" spans="1:13" x14ac:dyDescent="0.3">
      <c r="A23" s="5" t="s">
        <v>59</v>
      </c>
      <c r="B23" s="10" t="s">
        <v>34</v>
      </c>
      <c r="C23" s="11">
        <v>170</v>
      </c>
      <c r="D23" s="12">
        <v>42.23</v>
      </c>
      <c r="E23" s="12">
        <f t="shared" si="3"/>
        <v>7179.1</v>
      </c>
      <c r="F23" s="23">
        <v>0</v>
      </c>
      <c r="G23" s="13">
        <f t="shared" si="1"/>
        <v>0</v>
      </c>
      <c r="K23" s="21"/>
      <c r="M23" s="21"/>
    </row>
    <row r="24" spans="1:13" x14ac:dyDescent="0.3">
      <c r="A24" s="5" t="s">
        <v>60</v>
      </c>
      <c r="B24" s="10" t="s">
        <v>35</v>
      </c>
      <c r="C24" s="11">
        <v>4</v>
      </c>
      <c r="D24" s="12">
        <v>320.20999999999998</v>
      </c>
      <c r="E24" s="12">
        <f t="shared" si="3"/>
        <v>1280.8399999999999</v>
      </c>
      <c r="F24" s="23">
        <v>0</v>
      </c>
      <c r="G24" s="13">
        <f t="shared" si="1"/>
        <v>0</v>
      </c>
      <c r="K24" s="21"/>
      <c r="M24" s="21"/>
    </row>
    <row r="25" spans="1:13" x14ac:dyDescent="0.3">
      <c r="A25" s="5" t="s">
        <v>61</v>
      </c>
      <c r="B25" s="10" t="s">
        <v>36</v>
      </c>
      <c r="C25" s="11">
        <v>8</v>
      </c>
      <c r="D25" s="12">
        <v>117.47</v>
      </c>
      <c r="E25" s="12">
        <f t="shared" si="3"/>
        <v>939.76</v>
      </c>
      <c r="F25" s="23">
        <v>0</v>
      </c>
      <c r="G25" s="13">
        <f t="shared" si="1"/>
        <v>0</v>
      </c>
      <c r="K25" s="21"/>
      <c r="M25" s="21"/>
    </row>
    <row r="26" spans="1:13" x14ac:dyDescent="0.3">
      <c r="A26" s="5" t="s">
        <v>62</v>
      </c>
      <c r="B26" s="10" t="s">
        <v>37</v>
      </c>
      <c r="C26" s="11">
        <v>2</v>
      </c>
      <c r="D26" s="12">
        <v>200.19</v>
      </c>
      <c r="E26" s="12">
        <f t="shared" si="3"/>
        <v>400.38</v>
      </c>
      <c r="F26" s="23">
        <v>0</v>
      </c>
      <c r="G26" s="13">
        <f t="shared" si="1"/>
        <v>0</v>
      </c>
      <c r="K26" s="21"/>
      <c r="M26" s="21"/>
    </row>
    <row r="27" spans="1:13" x14ac:dyDescent="0.3">
      <c r="A27" s="5" t="s">
        <v>63</v>
      </c>
      <c r="B27" s="10" t="s">
        <v>38</v>
      </c>
      <c r="C27" s="11">
        <v>44</v>
      </c>
      <c r="D27" s="12">
        <v>82.61</v>
      </c>
      <c r="E27" s="12">
        <f t="shared" si="3"/>
        <v>3634.84</v>
      </c>
      <c r="F27" s="23">
        <v>0</v>
      </c>
      <c r="G27" s="13">
        <f t="shared" si="1"/>
        <v>0</v>
      </c>
      <c r="K27" s="21"/>
      <c r="M27" s="21"/>
    </row>
    <row r="28" spans="1:13" x14ac:dyDescent="0.3">
      <c r="A28" s="5" t="s">
        <v>64</v>
      </c>
      <c r="B28" s="10" t="s">
        <v>39</v>
      </c>
      <c r="C28" s="11">
        <v>2</v>
      </c>
      <c r="D28" s="12">
        <v>456.49</v>
      </c>
      <c r="E28" s="12">
        <f t="shared" si="3"/>
        <v>912.98</v>
      </c>
      <c r="F28" s="23">
        <v>0</v>
      </c>
      <c r="G28" s="13">
        <f t="shared" si="1"/>
        <v>0</v>
      </c>
      <c r="K28" s="21"/>
      <c r="M28" s="21"/>
    </row>
    <row r="29" spans="1:13" x14ac:dyDescent="0.3">
      <c r="A29" s="5" t="s">
        <v>65</v>
      </c>
      <c r="B29" s="10" t="s">
        <v>40</v>
      </c>
      <c r="C29" s="11">
        <v>2</v>
      </c>
      <c r="D29" s="12">
        <v>596.99</v>
      </c>
      <c r="E29" s="12">
        <f t="shared" si="3"/>
        <v>1193.98</v>
      </c>
      <c r="F29" s="23">
        <v>0</v>
      </c>
      <c r="G29" s="13">
        <f t="shared" si="1"/>
        <v>0</v>
      </c>
      <c r="K29" s="21"/>
      <c r="M29" s="21"/>
    </row>
    <row r="30" spans="1:13" x14ac:dyDescent="0.3">
      <c r="A30" s="5" t="s">
        <v>66</v>
      </c>
      <c r="B30" s="10" t="s">
        <v>41</v>
      </c>
      <c r="C30" s="11">
        <v>14</v>
      </c>
      <c r="D30" s="12">
        <v>596.99</v>
      </c>
      <c r="E30" s="12">
        <f t="shared" si="3"/>
        <v>8357.86</v>
      </c>
      <c r="F30" s="23">
        <v>0</v>
      </c>
      <c r="G30" s="13">
        <f t="shared" si="1"/>
        <v>0</v>
      </c>
      <c r="K30" s="21"/>
      <c r="M30" s="21"/>
    </row>
    <row r="31" spans="1:13" x14ac:dyDescent="0.3">
      <c r="A31" s="5" t="s">
        <v>67</v>
      </c>
      <c r="B31" s="10" t="s">
        <v>42</v>
      </c>
      <c r="C31" s="11">
        <v>12</v>
      </c>
      <c r="D31" s="12">
        <v>669.28</v>
      </c>
      <c r="E31" s="12">
        <f t="shared" si="3"/>
        <v>8031.36</v>
      </c>
      <c r="F31" s="23">
        <v>0</v>
      </c>
      <c r="G31" s="13">
        <f t="shared" si="1"/>
        <v>0</v>
      </c>
      <c r="K31" s="21"/>
      <c r="M31" s="21"/>
    </row>
    <row r="32" spans="1:13" x14ac:dyDescent="0.3">
      <c r="A32" s="5" t="s">
        <v>68</v>
      </c>
      <c r="B32" s="10" t="s">
        <v>43</v>
      </c>
      <c r="C32" s="11">
        <v>12</v>
      </c>
      <c r="D32" s="12">
        <v>148.74</v>
      </c>
      <c r="E32" s="12">
        <f t="shared" si="3"/>
        <v>1784.88</v>
      </c>
      <c r="F32" s="23">
        <v>0</v>
      </c>
      <c r="G32" s="13">
        <f t="shared" si="1"/>
        <v>0</v>
      </c>
      <c r="K32" s="21"/>
      <c r="M32" s="21"/>
    </row>
    <row r="33" spans="1:13" x14ac:dyDescent="0.3">
      <c r="A33" s="5" t="s">
        <v>69</v>
      </c>
      <c r="B33" s="10" t="s">
        <v>44</v>
      </c>
      <c r="C33" s="11">
        <v>12</v>
      </c>
      <c r="D33" s="12">
        <v>371.84</v>
      </c>
      <c r="E33" s="12">
        <f t="shared" si="3"/>
        <v>4462.08</v>
      </c>
      <c r="F33" s="23">
        <v>0</v>
      </c>
      <c r="G33" s="13">
        <f t="shared" si="1"/>
        <v>0</v>
      </c>
      <c r="K33" s="21"/>
      <c r="M33" s="21"/>
    </row>
    <row r="34" spans="1:13" x14ac:dyDescent="0.3">
      <c r="A34" s="32">
        <v>4</v>
      </c>
      <c r="B34" s="7" t="s">
        <v>46</v>
      </c>
      <c r="C34" s="8"/>
      <c r="D34" s="24"/>
      <c r="E34" s="24"/>
      <c r="F34" s="8"/>
      <c r="G34" s="9"/>
      <c r="K34" s="21"/>
      <c r="M34" s="21"/>
    </row>
    <row r="35" spans="1:13" x14ac:dyDescent="0.3">
      <c r="A35" s="5" t="s">
        <v>70</v>
      </c>
      <c r="B35" s="10" t="s">
        <v>47</v>
      </c>
      <c r="C35" s="11">
        <v>8</v>
      </c>
      <c r="D35" s="12">
        <v>1001.41</v>
      </c>
      <c r="E35" s="12">
        <f t="shared" ref="E35:E44" si="4">ROUND(C35*D35,2)</f>
        <v>8011.28</v>
      </c>
      <c r="F35" s="23">
        <v>0</v>
      </c>
      <c r="G35" s="13">
        <f>IF(F35&gt;D35,F35/0,ROUND(C35*F35,2))</f>
        <v>0</v>
      </c>
      <c r="K35" s="21"/>
      <c r="M35" s="21"/>
    </row>
    <row r="36" spans="1:13" x14ac:dyDescent="0.3">
      <c r="A36" s="5" t="s">
        <v>71</v>
      </c>
      <c r="B36" s="10" t="s">
        <v>48</v>
      </c>
      <c r="C36" s="11">
        <v>8</v>
      </c>
      <c r="D36" s="12">
        <v>32.4</v>
      </c>
      <c r="E36" s="12">
        <f t="shared" si="4"/>
        <v>259.2</v>
      </c>
      <c r="F36" s="23">
        <v>0</v>
      </c>
      <c r="G36" s="13">
        <f>IF(F36&gt;D36,F36/0,ROUND(C36*F36,2))</f>
        <v>0</v>
      </c>
      <c r="K36" s="21"/>
      <c r="M36" s="21"/>
    </row>
    <row r="37" spans="1:13" x14ac:dyDescent="0.3">
      <c r="A37" s="5" t="s">
        <v>72</v>
      </c>
      <c r="B37" s="10" t="s">
        <v>49</v>
      </c>
      <c r="C37" s="11">
        <v>8</v>
      </c>
      <c r="D37" s="12">
        <v>187.9</v>
      </c>
      <c r="E37" s="12">
        <f t="shared" si="4"/>
        <v>1503.2</v>
      </c>
      <c r="F37" s="23">
        <v>0</v>
      </c>
      <c r="G37" s="13">
        <f t="shared" si="1"/>
        <v>0</v>
      </c>
      <c r="K37" s="21"/>
      <c r="M37" s="21"/>
    </row>
    <row r="38" spans="1:13" x14ac:dyDescent="0.3">
      <c r="A38" s="5" t="s">
        <v>73</v>
      </c>
      <c r="B38" s="10" t="s">
        <v>50</v>
      </c>
      <c r="C38" s="11">
        <v>8</v>
      </c>
      <c r="D38" s="12">
        <v>86.23</v>
      </c>
      <c r="E38" s="12">
        <f t="shared" si="4"/>
        <v>689.84</v>
      </c>
      <c r="F38" s="23">
        <v>0</v>
      </c>
      <c r="G38" s="13">
        <f t="shared" si="1"/>
        <v>0</v>
      </c>
      <c r="K38" s="21"/>
      <c r="M38" s="21"/>
    </row>
    <row r="39" spans="1:13" x14ac:dyDescent="0.3">
      <c r="A39" s="5" t="s">
        <v>74</v>
      </c>
      <c r="B39" s="10" t="s">
        <v>51</v>
      </c>
      <c r="C39" s="11">
        <v>8</v>
      </c>
      <c r="D39" s="12">
        <v>27.7</v>
      </c>
      <c r="E39" s="12">
        <f t="shared" si="4"/>
        <v>221.6</v>
      </c>
      <c r="F39" s="23">
        <v>0</v>
      </c>
      <c r="G39" s="13">
        <f t="shared" si="1"/>
        <v>0</v>
      </c>
      <c r="K39" s="21"/>
      <c r="M39" s="21"/>
    </row>
    <row r="40" spans="1:13" x14ac:dyDescent="0.3">
      <c r="A40" s="5" t="s">
        <v>75</v>
      </c>
      <c r="B40" s="10" t="s">
        <v>52</v>
      </c>
      <c r="C40" s="11">
        <v>8</v>
      </c>
      <c r="D40" s="12">
        <v>125.16</v>
      </c>
      <c r="E40" s="12">
        <f t="shared" si="4"/>
        <v>1001.28</v>
      </c>
      <c r="F40" s="23">
        <v>0</v>
      </c>
      <c r="G40" s="13">
        <f t="shared" si="1"/>
        <v>0</v>
      </c>
      <c r="K40" s="21"/>
      <c r="M40" s="21"/>
    </row>
    <row r="41" spans="1:13" x14ac:dyDescent="0.3">
      <c r="A41" s="5" t="s">
        <v>76</v>
      </c>
      <c r="B41" s="10" t="s">
        <v>53</v>
      </c>
      <c r="C41" s="11">
        <v>5</v>
      </c>
      <c r="D41" s="12">
        <v>412.05</v>
      </c>
      <c r="E41" s="12">
        <f t="shared" si="4"/>
        <v>2060.25</v>
      </c>
      <c r="F41" s="23">
        <v>0</v>
      </c>
      <c r="G41" s="13">
        <f t="shared" si="1"/>
        <v>0</v>
      </c>
      <c r="K41" s="21"/>
      <c r="M41" s="21"/>
    </row>
    <row r="42" spans="1:13" x14ac:dyDescent="0.3">
      <c r="A42" s="5" t="s">
        <v>77</v>
      </c>
      <c r="B42" s="10" t="s">
        <v>54</v>
      </c>
      <c r="C42" s="11">
        <v>8</v>
      </c>
      <c r="D42" s="12">
        <v>69.53</v>
      </c>
      <c r="E42" s="12">
        <f t="shared" si="4"/>
        <v>556.24</v>
      </c>
      <c r="F42" s="23">
        <v>0</v>
      </c>
      <c r="G42" s="13">
        <f t="shared" si="1"/>
        <v>0</v>
      </c>
      <c r="K42" s="21"/>
      <c r="M42" s="21"/>
    </row>
    <row r="43" spans="1:13" x14ac:dyDescent="0.3">
      <c r="A43" s="5" t="s">
        <v>78</v>
      </c>
      <c r="B43" s="10" t="s">
        <v>55</v>
      </c>
      <c r="C43" s="11">
        <v>1</v>
      </c>
      <c r="D43" s="12">
        <v>1802.63</v>
      </c>
      <c r="E43" s="12">
        <f t="shared" si="4"/>
        <v>1802.63</v>
      </c>
      <c r="F43" s="23">
        <v>0</v>
      </c>
      <c r="G43" s="13">
        <f t="shared" si="1"/>
        <v>0</v>
      </c>
      <c r="K43" s="21"/>
      <c r="M43" s="21"/>
    </row>
    <row r="44" spans="1:13" x14ac:dyDescent="0.3">
      <c r="A44" s="5" t="s">
        <v>79</v>
      </c>
      <c r="B44" s="10" t="s">
        <v>56</v>
      </c>
      <c r="C44" s="11">
        <v>1</v>
      </c>
      <c r="D44" s="12">
        <v>2317.67</v>
      </c>
      <c r="E44" s="12">
        <f t="shared" si="4"/>
        <v>2317.67</v>
      </c>
      <c r="F44" s="23">
        <v>0</v>
      </c>
      <c r="G44" s="13">
        <f t="shared" si="1"/>
        <v>0</v>
      </c>
      <c r="K44" s="21"/>
      <c r="M44" s="21"/>
    </row>
    <row r="45" spans="1:13" x14ac:dyDescent="0.3">
      <c r="A45" s="32">
        <v>5</v>
      </c>
      <c r="B45" s="7" t="s">
        <v>57</v>
      </c>
      <c r="C45" s="8"/>
      <c r="D45" s="24"/>
      <c r="E45" s="24"/>
      <c r="F45" s="8"/>
      <c r="G45" s="9"/>
      <c r="K45" s="21"/>
      <c r="M45" s="21"/>
    </row>
    <row r="46" spans="1:13" x14ac:dyDescent="0.3">
      <c r="A46" s="5" t="s">
        <v>80</v>
      </c>
      <c r="B46" s="10" t="s">
        <v>58</v>
      </c>
      <c r="C46" s="11">
        <v>120</v>
      </c>
      <c r="D46" s="12">
        <v>74.37</v>
      </c>
      <c r="E46" s="12">
        <f t="shared" ref="E46:E49" si="5">ROUND(C46*D46,2)</f>
        <v>8924.4</v>
      </c>
      <c r="F46" s="23">
        <v>0</v>
      </c>
      <c r="G46" s="13">
        <f t="shared" si="1"/>
        <v>0</v>
      </c>
      <c r="K46" s="21"/>
      <c r="M46" s="21"/>
    </row>
    <row r="47" spans="1:13" x14ac:dyDescent="0.3">
      <c r="A47" s="32">
        <v>6</v>
      </c>
      <c r="B47" s="7" t="s">
        <v>13</v>
      </c>
      <c r="C47" s="8"/>
      <c r="D47" s="24"/>
      <c r="E47" s="8"/>
      <c r="F47" s="8"/>
      <c r="G47" s="9"/>
      <c r="K47" s="21"/>
      <c r="M47" s="21"/>
    </row>
    <row r="48" spans="1:13" x14ac:dyDescent="0.3">
      <c r="A48" s="5" t="s">
        <v>81</v>
      </c>
      <c r="B48" s="10" t="s">
        <v>84</v>
      </c>
      <c r="C48" s="11">
        <v>100</v>
      </c>
      <c r="D48" s="12">
        <v>53.94</v>
      </c>
      <c r="E48" s="12">
        <f t="shared" si="5"/>
        <v>5394</v>
      </c>
      <c r="F48" s="23">
        <v>0</v>
      </c>
      <c r="G48" s="13">
        <f t="shared" si="1"/>
        <v>0</v>
      </c>
      <c r="K48" s="21"/>
      <c r="M48" s="21"/>
    </row>
    <row r="49" spans="1:13" ht="15" thickBot="1" x14ac:dyDescent="0.35">
      <c r="A49" s="5" t="s">
        <v>85</v>
      </c>
      <c r="B49" s="10" t="s">
        <v>86</v>
      </c>
      <c r="C49" s="11">
        <v>1</v>
      </c>
      <c r="D49" s="12">
        <v>7606</v>
      </c>
      <c r="E49" s="12">
        <f t="shared" si="5"/>
        <v>7606</v>
      </c>
      <c r="F49" s="12">
        <v>7606</v>
      </c>
      <c r="G49" s="13">
        <f t="shared" si="1"/>
        <v>7606</v>
      </c>
      <c r="K49" s="21"/>
      <c r="M49" s="21"/>
    </row>
    <row r="50" spans="1:13" ht="19.5" customHeight="1" x14ac:dyDescent="0.3">
      <c r="A50" s="14"/>
      <c r="B50" s="14"/>
      <c r="C50" s="14"/>
      <c r="D50" s="15"/>
      <c r="E50" s="16">
        <f>SUM(E14:E49)</f>
        <v>86727.309999999969</v>
      </c>
      <c r="F50" s="17"/>
      <c r="G50" s="18">
        <f>IF(SUM(G14:G49)=7606,0,SUM(G14:G49))</f>
        <v>0</v>
      </c>
      <c r="K50" s="22"/>
    </row>
    <row r="51" spans="1:13" ht="15" thickBot="1" x14ac:dyDescent="0.35">
      <c r="A51" s="19"/>
      <c r="B51" s="19"/>
      <c r="C51" s="19"/>
      <c r="D51" s="19"/>
      <c r="E51" s="19"/>
      <c r="F51" s="19"/>
      <c r="G51" s="19"/>
    </row>
    <row r="52" spans="1:13" ht="16.2" thickBot="1" x14ac:dyDescent="0.35">
      <c r="A52" s="37" t="s">
        <v>10</v>
      </c>
      <c r="B52" s="37"/>
      <c r="C52" s="37"/>
      <c r="D52" s="37"/>
      <c r="E52" s="37"/>
      <c r="F52" s="38">
        <f>IF(G50&lt;=86727.31,G50,"ERROR: Límite superado")</f>
        <v>0</v>
      </c>
      <c r="G52" s="39"/>
    </row>
    <row r="53" spans="1:13" ht="31.95" customHeight="1" x14ac:dyDescent="0.3">
      <c r="A53" s="36" t="s">
        <v>87</v>
      </c>
      <c r="B53" s="36"/>
      <c r="C53" s="36"/>
      <c r="D53" s="36"/>
      <c r="E53" s="36"/>
      <c r="F53" s="36"/>
      <c r="G53" s="27"/>
    </row>
    <row r="54" spans="1:13" ht="70.2" customHeight="1" x14ac:dyDescent="0.3">
      <c r="A54" s="28"/>
      <c r="B54" s="28"/>
      <c r="C54" s="28"/>
      <c r="D54" s="28"/>
      <c r="E54" s="28"/>
      <c r="F54" s="28"/>
      <c r="G54" s="27"/>
    </row>
    <row r="55" spans="1:13" ht="21" customHeight="1" x14ac:dyDescent="0.3">
      <c r="A55" s="28"/>
      <c r="B55" s="31" t="s">
        <v>15</v>
      </c>
      <c r="C55" s="28"/>
      <c r="D55" s="28"/>
      <c r="E55" s="28"/>
      <c r="F55" s="28"/>
      <c r="G55" s="27"/>
    </row>
    <row r="56" spans="1:13" ht="46.2" customHeight="1" x14ac:dyDescent="0.3">
      <c r="A56" s="28"/>
      <c r="B56" s="35" t="s">
        <v>88</v>
      </c>
      <c r="C56" s="35"/>
      <c r="D56" s="28"/>
      <c r="E56" s="28"/>
      <c r="F56" s="28"/>
      <c r="G56" s="27"/>
    </row>
    <row r="57" spans="1:13" ht="10.050000000000001" customHeight="1" x14ac:dyDescent="0.3">
      <c r="A57" s="28"/>
      <c r="B57" s="30"/>
      <c r="C57" s="30"/>
      <c r="D57" s="28"/>
      <c r="E57" s="28"/>
      <c r="F57" s="28"/>
      <c r="G57" s="27"/>
    </row>
    <row r="58" spans="1:13" x14ac:dyDescent="0.3">
      <c r="A58" s="6"/>
      <c r="B58" s="7" t="s">
        <v>17</v>
      </c>
      <c r="C58" s="8"/>
      <c r="D58" s="24"/>
      <c r="E58" s="8"/>
      <c r="F58" s="8"/>
      <c r="G58" s="9"/>
      <c r="K58" s="21"/>
      <c r="M58" s="21"/>
    </row>
    <row r="59" spans="1:13" x14ac:dyDescent="0.3">
      <c r="A59" s="29" t="s">
        <v>14</v>
      </c>
      <c r="B59" s="10" t="s">
        <v>19</v>
      </c>
      <c r="C59" s="11">
        <v>1</v>
      </c>
      <c r="D59" s="12">
        <v>42.74</v>
      </c>
      <c r="E59" s="12">
        <f t="shared" ref="E59" si="6">ROUND(C59*D59,2)</f>
        <v>42.74</v>
      </c>
      <c r="F59" s="23">
        <v>0</v>
      </c>
      <c r="G59" s="13">
        <f t="shared" ref="G59" si="7">IF(F59&gt;D59,F59/0,ROUND(C59*F59,2))</f>
        <v>0</v>
      </c>
      <c r="K59" s="21"/>
      <c r="M59" s="21"/>
    </row>
    <row r="60" spans="1:13" ht="31.95" customHeight="1" x14ac:dyDescent="0.3">
      <c r="A60" s="28"/>
      <c r="B60" s="33" t="s">
        <v>16</v>
      </c>
      <c r="C60" s="34"/>
      <c r="D60" s="28"/>
      <c r="E60" s="28"/>
      <c r="F60" s="28"/>
      <c r="G60" s="27"/>
    </row>
  </sheetData>
  <sheetProtection password="DE91" sheet="1" objects="1" scenarios="1"/>
  <mergeCells count="12">
    <mergeCell ref="A8:B9"/>
    <mergeCell ref="C8:G9"/>
    <mergeCell ref="A1:G1"/>
    <mergeCell ref="A2:G2"/>
    <mergeCell ref="A3:G3"/>
    <mergeCell ref="A5:G5"/>
    <mergeCell ref="A6:G6"/>
    <mergeCell ref="B60:C60"/>
    <mergeCell ref="B56:C56"/>
    <mergeCell ref="A53:F53"/>
    <mergeCell ref="A52:E52"/>
    <mergeCell ref="F52:G52"/>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2024-09-18T06:41:48Z</cp:lastPrinted>
  <dcterms:created xsi:type="dcterms:W3CDTF">2019-12-12T10:58:27Z</dcterms:created>
  <dcterms:modified xsi:type="dcterms:W3CDTF">2025-04-01T12:38:06Z</dcterms:modified>
</cp:coreProperties>
</file>