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Mao\Conservacio-ExpedientsConservacio\Expedientes Conservación 2026\GST26-0062 Luces Navidad\1 Pliegos\Editables\v2\"/>
    </mc:Choice>
  </mc:AlternateContent>
  <xr:revisionPtr revIDLastSave="0" documentId="13_ncr:1_{35AD46FD-5605-45DC-B26F-84B340BBCB89}" xr6:coauthVersionLast="47" xr6:coauthVersionMax="47" xr10:uidLastSave="{00000000-0000-0000-0000-000000000000}"/>
  <bookViews>
    <workbookView xWindow="30600" yWindow="-120" windowWidth="30960" windowHeight="16800" xr2:uid="{00000000-000D-0000-FFFF-FFFF00000000}"/>
  </bookViews>
  <sheets>
    <sheet name="PROPOSICIÓN ECONÓMICA" sheetId="1" r:id="rId1"/>
  </sheets>
  <definedNames>
    <definedName name="_xlnm.Print_Area" localSheetId="0">'PROPOSICIÓN ECONÓMICA'!$A$1:$G$40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E30" i="1" l="1"/>
  <c r="G30" i="1"/>
  <c r="G35" i="1" l="1"/>
  <c r="E35" i="1"/>
  <c r="G34" i="1"/>
  <c r="E34" i="1"/>
  <c r="G33" i="1"/>
  <c r="E33" i="1"/>
  <c r="G32" i="1"/>
  <c r="E32" i="1"/>
  <c r="G31" i="1"/>
  <c r="E31" i="1"/>
  <c r="G29" i="1"/>
  <c r="E29" i="1"/>
  <c r="G28" i="1"/>
  <c r="E28" i="1"/>
  <c r="G27" i="1"/>
  <c r="E27" i="1"/>
  <c r="G26" i="1"/>
  <c r="E26" i="1"/>
  <c r="G19" i="1"/>
  <c r="E19" i="1"/>
  <c r="G21" i="1"/>
  <c r="E21" i="1"/>
  <c r="G20" i="1"/>
  <c r="E20" i="1"/>
  <c r="G18" i="1"/>
  <c r="E18" i="1"/>
  <c r="G17" i="1"/>
  <c r="E17" i="1"/>
  <c r="G16" i="1"/>
  <c r="E16" i="1"/>
  <c r="G15" i="1"/>
  <c r="E15" i="1"/>
  <c r="G14" i="1"/>
  <c r="E14" i="1"/>
  <c r="G24" i="1" l="1"/>
  <c r="E24" i="1"/>
  <c r="G25" i="1" l="1"/>
  <c r="E25" i="1"/>
  <c r="G23" i="1"/>
  <c r="E23" i="1"/>
  <c r="G13" i="1"/>
  <c r="E13" i="1"/>
  <c r="G36" i="1" l="1"/>
  <c r="F38" i="1" s="1"/>
  <c r="E36" i="1"/>
</calcChain>
</file>

<file path=xl/sharedStrings.xml><?xml version="1.0" encoding="utf-8"?>
<sst xmlns="http://schemas.openxmlformats.org/spreadsheetml/2006/main" count="64" uniqueCount="64">
  <si>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</si>
  <si>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</si>
  <si>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</si>
  <si>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</si>
  <si>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</si>
  <si>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</si>
  <si>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</si>
  <si>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</si>
  <si>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</si>
  <si>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</si>
  <si>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</si>
  <si>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</si>
  <si>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</si>
  <si>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01</t>
  </si>
  <si>
    <t>02</t>
  </si>
  <si>
    <t>02.01</t>
  </si>
  <si>
    <t>02.02</t>
  </si>
  <si>
    <t xml:space="preserve"> </t>
  </si>
  <si>
    <t>Gestión mensual documental del contrato (GMAO)</t>
  </si>
  <si>
    <t>02.03</t>
  </si>
  <si>
    <t>"ALQUILER E INSTALACIÓN ANUAL DE ELEMENTOS ORNAMENTALES NAVIDEÑOS PARA EL PUERTO DE MAÓ"</t>
  </si>
  <si>
    <t>INSTALACIÓN, MONTAJE, MANTENIMIENTO Y DESMONTAJE</t>
  </si>
  <si>
    <t>Instalación de Faro ornamental con gran estructura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</si>
  <si>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</si>
  <si>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</si>
  <si>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</si>
  <si>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</si>
  <si>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</si>
  <si>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</si>
  <si>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</si>
  <si>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</si>
  <si>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Instalación de motivo navideño de gran tamaño</t>
  </si>
  <si>
    <t>Instalación de motivo navideño de tamaño medio</t>
  </si>
  <si>
    <t>Instalación de motivo navideño de tamaño pequeño</t>
  </si>
  <si>
    <t>Instalación de figuras 3D de motivos navideños</t>
  </si>
  <si>
    <t>Instalación de cadenas luminosas</t>
  </si>
  <si>
    <t>Instalación de línea eléctrica</t>
  </si>
  <si>
    <t>Instalación de cuadros eléctricos</t>
  </si>
  <si>
    <t>Mantenimiento integral: inspección visual y correctivo</t>
  </si>
  <si>
    <t>02.04</t>
  </si>
  <si>
    <t>02.05</t>
  </si>
  <si>
    <t>02.06</t>
  </si>
  <si>
    <t>02.07</t>
  </si>
  <si>
    <t>02.08</t>
  </si>
  <si>
    <t>02.09</t>
  </si>
  <si>
    <t>02.10</t>
  </si>
  <si>
    <t>02.11</t>
  </si>
  <si>
    <t>02.12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</si>
  <si>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</t>
    </r>
  </si>
  <si>
    <t>GST26-0062</t>
  </si>
  <si>
    <t>02.13</t>
  </si>
  <si>
    <t>ALQUILER  DE LUCES Y MOTIVOS NAVIDEÑOS Y GESTIÓN DEL CONTRATO</t>
  </si>
  <si>
    <t>Alquiler  de faro ornamental luminosos con estructura (12m)</t>
  </si>
  <si>
    <t>Alquiler  de Cartel "felices fiestas" con Timones (9m)</t>
  </si>
  <si>
    <t>Alquiler  de ornamento Timón para farolas (3m)</t>
  </si>
  <si>
    <t>Alquiler  de Cartel "Felices Fiestas" con Anclas (12m)</t>
  </si>
  <si>
    <t>Alquiler  de ornamento Ancla para farolas (3m)</t>
  </si>
  <si>
    <t>Alquiler  de ornamento Caballito de Mar para farolas (3m)</t>
  </si>
  <si>
    <t>Alquiler  de ornamento Portal Estrellas 3D</t>
  </si>
  <si>
    <t>Alquiler  de Luces tipo String Flashing 180 LED</t>
  </si>
  <si>
    <t>Alquiler  de ornamento Figuras Navideñas 3D</t>
  </si>
  <si>
    <t>Alquiler  de cable alimentación smart link (Blanco)</t>
  </si>
  <si>
    <t>Alquiler  de ornamento luces LED Copo Nieve (0,5m)</t>
  </si>
  <si>
    <t>Alquiler  de Luces tipo Spring plus 180 LEDs (12m)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</si>
</sst>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8D8D8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8"/>
  </cellStyleXfs>
  <cellXfs count="69">
    <xf numFmtId="0" fontId="0" fillId="0" borderId="0" xfId="0" applyFont="1" applyAlignment="1"/>
    <xf numFmtId="0" fontId="4" fillId="0" borderId="0" xfId="0" applyFont="1"/>
    <xf numFmtId="0" fontId="4" fillId="2" borderId="4" xfId="0" applyFont="1" applyFill="1" applyBorder="1"/>
    <xf numFmtId="0" fontId="10" fillId="2" borderId="5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164" fontId="12" fillId="4" borderId="6" xfId="0" applyNumberFormat="1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2" fontId="12" fillId="2" borderId="6" xfId="0" applyNumberFormat="1" applyFont="1" applyFill="1" applyBorder="1" applyAlignment="1">
      <alignment vertical="center" wrapText="1"/>
    </xf>
    <xf numFmtId="164" fontId="12" fillId="2" borderId="6" xfId="0" applyNumberFormat="1" applyFont="1" applyFill="1" applyBorder="1" applyAlignment="1">
      <alignment vertical="center" wrapText="1"/>
    </xf>
    <xf numFmtId="164" fontId="13" fillId="2" borderId="7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4" fillId="2" borderId="17" xfId="0" applyFont="1" applyFill="1" applyBorder="1"/>
    <xf numFmtId="0" fontId="4" fillId="2" borderId="2" xfId="0" applyFont="1" applyFill="1" applyBorder="1"/>
    <xf numFmtId="0" fontId="4" fillId="2" borderId="18" xfId="0" applyFont="1" applyFill="1" applyBorder="1"/>
    <xf numFmtId="0" fontId="4" fillId="2" borderId="13" xfId="0" applyFont="1" applyFill="1" applyBorder="1"/>
    <xf numFmtId="0" fontId="4" fillId="2" borderId="8" xfId="0" applyFont="1" applyFill="1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16" xfId="0" applyFont="1" applyFill="1" applyBorder="1"/>
    <xf numFmtId="0" fontId="10" fillId="2" borderId="19" xfId="0" applyFont="1" applyFill="1" applyBorder="1" applyAlignment="1">
      <alignment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164" fontId="12" fillId="2" borderId="22" xfId="0" applyNumberFormat="1" applyFont="1" applyFill="1" applyBorder="1" applyAlignment="1">
      <alignment vertical="center" wrapText="1"/>
    </xf>
    <xf numFmtId="164" fontId="13" fillId="5" borderId="24" xfId="0" applyNumberFormat="1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2" fontId="13" fillId="4" borderId="6" xfId="0" applyNumberFormat="1" applyFont="1" applyFill="1" applyBorder="1" applyAlignment="1">
      <alignment vertical="center" wrapText="1"/>
    </xf>
    <xf numFmtId="0" fontId="13" fillId="4" borderId="22" xfId="0" applyFont="1" applyFill="1" applyBorder="1" applyAlignment="1">
      <alignment vertical="center" wrapText="1"/>
    </xf>
    <xf numFmtId="0" fontId="14" fillId="2" borderId="13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0" fontId="14" fillId="2" borderId="29" xfId="0" applyFont="1" applyFill="1" applyBorder="1" applyAlignment="1">
      <alignment vertical="center" wrapText="1"/>
    </xf>
    <xf numFmtId="0" fontId="14" fillId="2" borderId="30" xfId="0" applyFont="1" applyFill="1" applyBorder="1" applyAlignment="1">
      <alignment vertical="center" wrapText="1"/>
    </xf>
    <xf numFmtId="0" fontId="1" fillId="0" borderId="8" xfId="1" applyBorder="1" applyProtection="1"/>
    <xf numFmtId="0" fontId="1" fillId="0" borderId="8" xfId="1" applyFill="1" applyBorder="1" applyProtection="1"/>
    <xf numFmtId="0" fontId="13" fillId="4" borderId="21" xfId="0" quotePrefix="1" applyFont="1" applyFill="1" applyBorder="1" applyAlignment="1">
      <alignment horizontal="center" vertical="center" wrapText="1"/>
    </xf>
    <xf numFmtId="0" fontId="18" fillId="7" borderId="26" xfId="1" applyFont="1" applyFill="1" applyBorder="1" applyAlignment="1" applyProtection="1">
      <alignment horizontal="right" wrapText="1"/>
    </xf>
    <xf numFmtId="0" fontId="18" fillId="7" borderId="27" xfId="1" applyFont="1" applyFill="1" applyBorder="1" applyAlignment="1" applyProtection="1">
      <alignment horizontal="right" wrapText="1"/>
    </xf>
    <xf numFmtId="0" fontId="18" fillId="7" borderId="28" xfId="1" applyFont="1" applyFill="1" applyBorder="1" applyAlignment="1" applyProtection="1"/>
    <xf numFmtId="0" fontId="3" fillId="7" borderId="14" xfId="0" applyFont="1" applyFill="1" applyBorder="1" applyAlignment="1"/>
    <xf numFmtId="164" fontId="12" fillId="4" borderId="6" xfId="0" applyNumberFormat="1" applyFont="1" applyFill="1" applyBorder="1" applyAlignment="1" applyProtection="1">
      <alignment vertical="center" wrapText="1"/>
      <protection locked="0"/>
    </xf>
    <xf numFmtId="164" fontId="12" fillId="8" borderId="6" xfId="0" applyNumberFormat="1" applyFont="1" applyFill="1" applyBorder="1" applyAlignment="1" applyProtection="1">
      <alignment vertical="center" wrapText="1"/>
      <protection locked="0"/>
    </xf>
    <xf numFmtId="0" fontId="2" fillId="2" borderId="10" xfId="0" applyFont="1" applyFill="1" applyBorder="1" applyAlignment="1">
      <alignment horizontal="center" wrapText="1"/>
    </xf>
    <xf numFmtId="0" fontId="3" fillId="0" borderId="11" xfId="0" applyFont="1" applyBorder="1"/>
    <xf numFmtId="0" fontId="3" fillId="0" borderId="12" xfId="0" applyFont="1" applyBorder="1"/>
    <xf numFmtId="0" fontId="5" fillId="2" borderId="13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3" fillId="0" borderId="14" xfId="0" applyFont="1" applyBorder="1"/>
    <xf numFmtId="0" fontId="6" fillId="2" borderId="15" xfId="0" applyFont="1" applyFill="1" applyBorder="1" applyAlignment="1">
      <alignment horizontal="center" vertical="top" wrapText="1"/>
    </xf>
    <xf numFmtId="0" fontId="3" fillId="0" borderId="4" xfId="0" applyFont="1" applyBorder="1"/>
    <xf numFmtId="0" fontId="3" fillId="0" borderId="16" xfId="0" applyFont="1" applyBorder="1"/>
    <xf numFmtId="0" fontId="7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19" fillId="7" borderId="27" xfId="1" applyFont="1" applyFill="1" applyBorder="1" applyAlignment="1" applyProtection="1">
      <alignment horizontal="center" vertical="center" wrapText="1"/>
    </xf>
    <xf numFmtId="0" fontId="18" fillId="7" borderId="27" xfId="1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>
      <alignment horizontal="right" wrapText="1"/>
    </xf>
    <xf numFmtId="0" fontId="8" fillId="2" borderId="8" xfId="0" applyFont="1" applyFill="1" applyBorder="1" applyAlignment="1">
      <alignment horizontal="right" wrapText="1"/>
    </xf>
    <xf numFmtId="0" fontId="9" fillId="2" borderId="13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15" fillId="2" borderId="13" xfId="0" applyFont="1" applyFill="1" applyBorder="1" applyAlignment="1">
      <alignment horizontal="right" vertical="center" wrapText="1"/>
    </xf>
    <xf numFmtId="164" fontId="16" fillId="6" borderId="9" xfId="0" applyNumberFormat="1" applyFont="1" applyFill="1" applyBorder="1" applyAlignment="1">
      <alignment horizontal="center" vertical="center" wrapText="1"/>
    </xf>
    <xf numFmtId="0" fontId="3" fillId="0" borderId="25" xfId="0" applyFont="1" applyBorder="1"/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Protection="1">
      <protection locked="0"/>
    </xf>
    <xf numFmtId="0" fontId="3" fillId="0" borderId="18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16" xfId="0" applyFont="1" applyBorder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51"/>
  <sheetViews>
    <sheetView tabSelected="1" topLeftCell="A4" zoomScaleNormal="100" zoomScaleSheetLayoutView="55" workbookViewId="0">
      <selection activeCell="J21" sqref="J21"/>
    </sheetView>
  </sheetViews>
  <sheetFormatPr baseColWidth="10" defaultColWidth="14.42578125" defaultRowHeight="15" customHeight="1" x14ac:dyDescent="0.25"/>
  <cols>
    <col min="1" max="1" width="9.140625" customWidth="1"/>
    <col min="2" max="2" width="84.4257812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43" t="s">
        <v>0</v>
      </c>
      <c r="B1" s="44"/>
      <c r="C1" s="44"/>
      <c r="D1" s="44"/>
      <c r="E1" s="44"/>
      <c r="F1" s="44"/>
      <c r="G1" s="4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46" t="s">
        <v>20</v>
      </c>
      <c r="B2" s="47"/>
      <c r="C2" s="47"/>
      <c r="D2" s="47"/>
      <c r="E2" s="47"/>
      <c r="F2" s="47"/>
      <c r="G2" s="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49" t="s">
        <v>49</v>
      </c>
      <c r="B3" s="50"/>
      <c r="C3" s="50"/>
      <c r="D3" s="50"/>
      <c r="E3" s="50"/>
      <c r="F3" s="50"/>
      <c r="G3" s="5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2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52" t="s">
        <v>1</v>
      </c>
      <c r="B5" s="47"/>
      <c r="C5" s="47"/>
      <c r="D5" s="47"/>
      <c r="E5" s="47"/>
      <c r="F5" s="47"/>
      <c r="G5" s="4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53" t="s">
        <v>2</v>
      </c>
      <c r="B6" s="47"/>
      <c r="C6" s="47"/>
      <c r="D6" s="47"/>
      <c r="E6" s="47"/>
      <c r="F6" s="47"/>
      <c r="G6" s="4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5"/>
      <c r="B7" s="16"/>
      <c r="C7" s="16"/>
      <c r="D7" s="16"/>
      <c r="E7" s="16"/>
      <c r="F7" s="16"/>
      <c r="G7" s="1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58" t="s">
        <v>3</v>
      </c>
      <c r="B8" s="47"/>
      <c r="C8" s="63"/>
      <c r="D8" s="64"/>
      <c r="E8" s="64"/>
      <c r="F8" s="64"/>
      <c r="G8" s="6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59"/>
      <c r="B9" s="47"/>
      <c r="C9" s="66"/>
      <c r="D9" s="67"/>
      <c r="E9" s="67"/>
      <c r="F9" s="67"/>
      <c r="G9" s="6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18"/>
      <c r="B10" s="2"/>
      <c r="C10" s="2"/>
      <c r="D10" s="2"/>
      <c r="E10" s="2"/>
      <c r="F10" s="2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" customHeight="1" thickBot="1" x14ac:dyDescent="0.3">
      <c r="A11" s="20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1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36" t="s">
        <v>13</v>
      </c>
      <c r="B12" s="28" t="s">
        <v>21</v>
      </c>
      <c r="C12" s="6"/>
      <c r="D12" s="6"/>
      <c r="E12" s="6"/>
      <c r="F12" s="41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22" t="s">
        <v>12</v>
      </c>
      <c r="B13" s="7" t="s">
        <v>22</v>
      </c>
      <c r="C13" s="8">
        <v>1</v>
      </c>
      <c r="D13" s="9">
        <v>3957.96</v>
      </c>
      <c r="E13" s="9">
        <f t="shared" ref="E13:E25" si="0">ROUND(D13*C13,2)</f>
        <v>3957.96</v>
      </c>
      <c r="F13" s="42"/>
      <c r="G13" s="23">
        <f t="shared" ref="G13:G25" si="1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2" t="s">
        <v>23</v>
      </c>
      <c r="B14" s="7" t="s">
        <v>31</v>
      </c>
      <c r="C14" s="8">
        <v>4</v>
      </c>
      <c r="D14" s="9">
        <v>881.79</v>
      </c>
      <c r="E14" s="9">
        <f t="shared" ref="E14:E15" si="2">ROUND(D14*C14,2)</f>
        <v>3527.16</v>
      </c>
      <c r="F14" s="42"/>
      <c r="G14" s="23">
        <f t="shared" ref="G14:G15" si="3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2" t="s">
        <v>24</v>
      </c>
      <c r="B15" s="7" t="s">
        <v>32</v>
      </c>
      <c r="C15" s="8">
        <v>63</v>
      </c>
      <c r="D15" s="9">
        <v>162.82</v>
      </c>
      <c r="E15" s="9">
        <f t="shared" si="2"/>
        <v>10257.66</v>
      </c>
      <c r="F15" s="42"/>
      <c r="G15" s="23">
        <f t="shared" si="3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2" t="s">
        <v>25</v>
      </c>
      <c r="B16" s="7" t="s">
        <v>33</v>
      </c>
      <c r="C16" s="8">
        <v>20</v>
      </c>
      <c r="D16" s="9">
        <v>102.58</v>
      </c>
      <c r="E16" s="9">
        <f t="shared" ref="E16:E20" si="4">ROUND(D16*C16,2)</f>
        <v>2051.6</v>
      </c>
      <c r="F16" s="42"/>
      <c r="G16" s="23">
        <f t="shared" ref="G16:G20" si="5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2" t="s">
        <v>26</v>
      </c>
      <c r="B17" s="7" t="s">
        <v>34</v>
      </c>
      <c r="C17" s="8">
        <v>12</v>
      </c>
      <c r="D17" s="9">
        <v>207.1</v>
      </c>
      <c r="E17" s="9">
        <f t="shared" si="4"/>
        <v>2485.1999999999998</v>
      </c>
      <c r="F17" s="42"/>
      <c r="G17" s="23">
        <f t="shared" si="5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2" t="s">
        <v>27</v>
      </c>
      <c r="B18" s="7" t="s">
        <v>35</v>
      </c>
      <c r="C18" s="8">
        <v>10</v>
      </c>
      <c r="D18" s="9">
        <v>53.14</v>
      </c>
      <c r="E18" s="9">
        <f t="shared" si="4"/>
        <v>531.4</v>
      </c>
      <c r="F18" s="42"/>
      <c r="G18" s="23">
        <f t="shared" si="5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22" t="s">
        <v>28</v>
      </c>
      <c r="B19" s="7" t="s">
        <v>36</v>
      </c>
      <c r="C19" s="8">
        <v>250</v>
      </c>
      <c r="D19" s="9">
        <v>4.16</v>
      </c>
      <c r="E19" s="9">
        <f t="shared" ref="E19" si="6">ROUND(D19*C19,2)</f>
        <v>1040</v>
      </c>
      <c r="F19" s="42"/>
      <c r="G19" s="23">
        <f t="shared" ref="G19" si="7">IF(F19&gt;D19,F19/0,ROUND(C19*F19,2))</f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22" t="s">
        <v>29</v>
      </c>
      <c r="B20" s="7" t="s">
        <v>37</v>
      </c>
      <c r="C20" s="8">
        <v>3</v>
      </c>
      <c r="D20" s="9">
        <v>150.1</v>
      </c>
      <c r="E20" s="9">
        <f t="shared" si="4"/>
        <v>450.3</v>
      </c>
      <c r="F20" s="42"/>
      <c r="G20" s="23">
        <f t="shared" si="5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22" t="s">
        <v>30</v>
      </c>
      <c r="B21" s="7" t="s">
        <v>38</v>
      </c>
      <c r="C21" s="8">
        <v>2</v>
      </c>
      <c r="D21" s="9">
        <v>465.73</v>
      </c>
      <c r="E21" s="9">
        <f t="shared" ref="E21" si="8">ROUND(D21*C21,2)</f>
        <v>931.46</v>
      </c>
      <c r="F21" s="42"/>
      <c r="G21" s="23">
        <f t="shared" ref="G21" si="9">IF(F21&gt;D21,F21/0,ROUND(C21*F21,2))</f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36" t="s">
        <v>14</v>
      </c>
      <c r="B22" s="28" t="s">
        <v>51</v>
      </c>
      <c r="C22" s="6"/>
      <c r="D22" s="6"/>
      <c r="E22" s="6"/>
      <c r="F22" s="6"/>
      <c r="G22" s="29"/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22" t="s">
        <v>15</v>
      </c>
      <c r="B23" s="7" t="s">
        <v>52</v>
      </c>
      <c r="C23" s="8">
        <v>1</v>
      </c>
      <c r="D23" s="9">
        <v>7476.6</v>
      </c>
      <c r="E23" s="9">
        <f t="shared" si="0"/>
        <v>7476.6</v>
      </c>
      <c r="F23" s="42"/>
      <c r="G23" s="23">
        <f t="shared" si="1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22" t="s">
        <v>16</v>
      </c>
      <c r="B24" s="7" t="s">
        <v>53</v>
      </c>
      <c r="C24" s="8">
        <v>2</v>
      </c>
      <c r="D24" s="9">
        <v>779.07</v>
      </c>
      <c r="E24" s="9">
        <f t="shared" si="0"/>
        <v>1558.14</v>
      </c>
      <c r="F24" s="42"/>
      <c r="G24" s="23">
        <f t="shared" si="1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22" t="s">
        <v>19</v>
      </c>
      <c r="B25" s="7" t="s">
        <v>55</v>
      </c>
      <c r="C25" s="8">
        <v>2</v>
      </c>
      <c r="D25" s="9">
        <v>1038.75</v>
      </c>
      <c r="E25" s="9">
        <f t="shared" si="0"/>
        <v>2077.5</v>
      </c>
      <c r="F25" s="42"/>
      <c r="G25" s="23">
        <f t="shared" si="1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22" t="s">
        <v>39</v>
      </c>
      <c r="B26" s="7" t="s">
        <v>54</v>
      </c>
      <c r="C26" s="8">
        <v>30</v>
      </c>
      <c r="D26" s="9">
        <v>177.56</v>
      </c>
      <c r="E26" s="9">
        <f t="shared" ref="E26:E35" si="10">ROUND(D26*C26,2)</f>
        <v>5326.8</v>
      </c>
      <c r="F26" s="42"/>
      <c r="G26" s="23">
        <f t="shared" ref="G26:G35" si="11">IF(F26&gt;D26,F26/0,ROUND(C26*F26,2))</f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22" t="s">
        <v>40</v>
      </c>
      <c r="B27" s="7" t="s">
        <v>56</v>
      </c>
      <c r="C27" s="8">
        <v>30</v>
      </c>
      <c r="D27" s="9">
        <v>140.1</v>
      </c>
      <c r="E27" s="9">
        <f t="shared" si="10"/>
        <v>4203</v>
      </c>
      <c r="F27" s="42"/>
      <c r="G27" s="23">
        <f t="shared" si="11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22" t="s">
        <v>41</v>
      </c>
      <c r="B28" s="7" t="s">
        <v>57</v>
      </c>
      <c r="C28" s="8">
        <v>3</v>
      </c>
      <c r="D28" s="9">
        <v>147.35</v>
      </c>
      <c r="E28" s="9">
        <f t="shared" si="10"/>
        <v>442.05</v>
      </c>
      <c r="F28" s="42"/>
      <c r="G28" s="23">
        <f t="shared" si="11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22" t="s">
        <v>42</v>
      </c>
      <c r="B29" s="7" t="s">
        <v>58</v>
      </c>
      <c r="C29" s="8">
        <v>6</v>
      </c>
      <c r="D29" s="9">
        <v>602.73</v>
      </c>
      <c r="E29" s="9">
        <f t="shared" si="10"/>
        <v>3616.38</v>
      </c>
      <c r="F29" s="42"/>
      <c r="G29" s="23">
        <f t="shared" si="11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22" t="s">
        <v>43</v>
      </c>
      <c r="B30" s="7" t="s">
        <v>60</v>
      </c>
      <c r="C30" s="8">
        <v>6</v>
      </c>
      <c r="D30" s="9">
        <v>664.33</v>
      </c>
      <c r="E30" s="9">
        <f t="shared" si="10"/>
        <v>3985.98</v>
      </c>
      <c r="F30" s="42"/>
      <c r="G30" s="23">
        <f t="shared" si="11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22" t="s">
        <v>44</v>
      </c>
      <c r="B31" s="7" t="s">
        <v>59</v>
      </c>
      <c r="C31" s="8">
        <v>10</v>
      </c>
      <c r="D31" s="9">
        <v>8.82</v>
      </c>
      <c r="E31" s="9">
        <f t="shared" si="10"/>
        <v>88.2</v>
      </c>
      <c r="F31" s="42"/>
      <c r="G31" s="23">
        <f t="shared" si="11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22" t="s">
        <v>45</v>
      </c>
      <c r="B32" s="7" t="s">
        <v>61</v>
      </c>
      <c r="C32" s="8">
        <v>21</v>
      </c>
      <c r="D32" s="9">
        <v>1.1000000000000001</v>
      </c>
      <c r="E32" s="9">
        <f t="shared" si="10"/>
        <v>23.1</v>
      </c>
      <c r="F32" s="42"/>
      <c r="G32" s="23">
        <f t="shared" si="11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22" t="s">
        <v>46</v>
      </c>
      <c r="B33" s="7" t="s">
        <v>62</v>
      </c>
      <c r="C33" s="8">
        <v>20</v>
      </c>
      <c r="D33" s="9">
        <v>17.510000000000002</v>
      </c>
      <c r="E33" s="9">
        <f t="shared" si="10"/>
        <v>350.2</v>
      </c>
      <c r="F33" s="42"/>
      <c r="G33" s="23">
        <f t="shared" si="11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22" t="s">
        <v>47</v>
      </c>
      <c r="B34" s="7" t="s">
        <v>63</v>
      </c>
      <c r="C34" s="8">
        <v>20</v>
      </c>
      <c r="D34" s="9">
        <v>7.49</v>
      </c>
      <c r="E34" s="9">
        <f t="shared" si="10"/>
        <v>149.80000000000001</v>
      </c>
      <c r="F34" s="42"/>
      <c r="G34" s="23">
        <f t="shared" si="11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22" t="s">
        <v>50</v>
      </c>
      <c r="B35" s="7" t="s">
        <v>18</v>
      </c>
      <c r="C35" s="8">
        <v>2</v>
      </c>
      <c r="D35" s="9">
        <v>357.01</v>
      </c>
      <c r="E35" s="9">
        <f t="shared" si="10"/>
        <v>714.02</v>
      </c>
      <c r="F35" s="42"/>
      <c r="G35" s="23">
        <f t="shared" si="11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x14ac:dyDescent="0.25">
      <c r="A36" s="30"/>
      <c r="B36" s="31"/>
      <c r="C36" s="31"/>
      <c r="D36" s="32"/>
      <c r="E36" s="10">
        <f>SUM(E12:E35)</f>
        <v>55244.509999999995</v>
      </c>
      <c r="F36" s="33"/>
      <c r="G36" s="24">
        <f>SUM(G12:G35)</f>
        <v>0</v>
      </c>
      <c r="H36" s="1"/>
      <c r="I36" s="1"/>
      <c r="J36" s="1"/>
      <c r="K36" s="1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thickBot="1" x14ac:dyDescent="0.3">
      <c r="A37" s="25"/>
      <c r="B37" s="26"/>
      <c r="C37" s="26"/>
      <c r="D37" s="26"/>
      <c r="E37" s="26"/>
      <c r="F37" s="26"/>
      <c r="G37" s="27" t="s">
        <v>17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thickBot="1" x14ac:dyDescent="0.3">
      <c r="A38" s="60" t="s">
        <v>11</v>
      </c>
      <c r="B38" s="47"/>
      <c r="C38" s="47"/>
      <c r="D38" s="47"/>
      <c r="E38" s="47"/>
      <c r="F38" s="61">
        <f>IF(G36&lt;=55244.51,G36,"ERROR: Límite superado")</f>
        <v>0</v>
      </c>
      <c r="G38" s="6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3.75" customHeight="1" x14ac:dyDescent="0.25">
      <c r="A39" s="56" t="s">
        <v>48</v>
      </c>
      <c r="B39" s="57"/>
      <c r="C39" s="57"/>
      <c r="D39" s="57"/>
      <c r="E39" s="57"/>
      <c r="F39" s="57"/>
      <c r="G39" s="4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s="34" customFormat="1" ht="11.25" customHeight="1" thickBot="1" x14ac:dyDescent="0.3">
      <c r="A40" s="37"/>
      <c r="B40" s="54"/>
      <c r="C40" s="55"/>
      <c r="D40" s="38"/>
      <c r="E40" s="38"/>
      <c r="F40" s="38"/>
      <c r="G40" s="39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</sheetData>
  <sheetProtection algorithmName="SHA-512" hashValue="nK5JlOPSGRTe6m63Fqtd1HSwjrJOr1GtQBwz1R9VkNLQfnNEhHfX9+oQfTC5sjPedA0e8AyrN8OP4MS/G1nbzQ==" saltValue="RO8MlMnhRlGLrIHyr5NRPg==" spinCount="100000" sheet="1" objects="1" scenarios="1"/>
  <mergeCells count="11">
    <mergeCell ref="B40:C40"/>
    <mergeCell ref="A39:F39"/>
    <mergeCell ref="A8:B9"/>
    <mergeCell ref="A38:E38"/>
    <mergeCell ref="F38:G38"/>
    <mergeCell ref="C8:G9"/>
    <mergeCell ref="A1:G1"/>
    <mergeCell ref="A2:G2"/>
    <mergeCell ref="A3:G3"/>
    <mergeCell ref="A5:G5"/>
    <mergeCell ref="A6:G6"/>
  </mergeCells>
  <pageMargins left="0.70866141732283472" right="0.70866141732283472" top="1.3779527559055118" bottom="0.98425196850393704" header="0.31496062992125984" footer="0.31496062992125984"/>
  <pageSetup paperSize="9" scale="51" fitToHeight="10" orientation="portrait" r:id="rId1"/>
  <headerFooter>
    <oddHeader>&amp;L&amp;G</oddHeader>
    <oddFooter>&amp;L&amp;G&amp;C&amp;P de &amp;N&amp;RGST26-0062 ALQUILER E INSTALACIÓN ANUAL DE ELEMENTOS ORNAMENTALES NAVIDEÑOS PARA EL PUERTO DE MAÓ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Josep Guillem Rodríguez Astol</cp:lastModifiedBy>
  <cp:lastPrinted>2026-06-01T06:33:49Z</cp:lastPrinted>
  <dcterms:created xsi:type="dcterms:W3CDTF">2019-12-12T10:58:27Z</dcterms:created>
  <dcterms:modified xsi:type="dcterms:W3CDTF">2026-07-13T10:50:17Z</dcterms:modified>
</cp:coreProperties>
</file>