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Mao\Conservacio-ExpedientsConservacio\Expedientes Conservación 2026\GST26-0063 Ascensores\1 Pliegos\A1 PDF para Pixelware\"/>
    </mc:Choice>
  </mc:AlternateContent>
  <xr:revisionPtr revIDLastSave="0" documentId="13_ncr:1_{2DDA439C-FE78-44AE-B231-61FD4588ABAC}" xr6:coauthVersionLast="47" xr6:coauthVersionMax="47" xr10:uidLastSave="{00000000-0000-0000-0000-000000000000}"/>
  <workbookProtection workbookAlgorithmName="SHA-512" workbookHashValue="VlWPQ97VLLV0Ih7jq5QiJq8R51CeMj7EfmKUSBhLumtxHR+9JgeVCKsfNa7BDgAML9rO4f0TbJnRA2aPlFbgPQ==" workbookSaltValue="d7+mQqcwBLSGdeC23caaqQ==" workbookSpinCount="100000" lockStructure="1"/>
  <bookViews>
    <workbookView xWindow="30600" yWindow="-120" windowWidth="30960" windowHeight="16800" xr2:uid="{00000000-000D-0000-FFFF-FFFF00000000}"/>
  </bookViews>
  <sheets>
    <sheet name="PROPOSICIÓN ECONÓMICA" sheetId="1" r:id="rId1"/>
  </sheets>
  <definedNames>
    <definedName name="_xlnm.Print_Area" localSheetId="0">'PROPOSICIÓN ECONÓMICA'!$A$1:$G$34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3" i="1" l="1"/>
  <c r="G21" i="1" l="1"/>
  <c r="E21" i="1"/>
  <c r="E19" i="1" l="1"/>
  <c r="G17" i="1" l="1"/>
  <c r="E17" i="1"/>
  <c r="G16" i="1"/>
  <c r="E16" i="1"/>
  <c r="G14" i="1"/>
  <c r="E14" i="1"/>
  <c r="G24" i="1"/>
  <c r="E24" i="1"/>
  <c r="G22" i="1"/>
  <c r="E22" i="1"/>
  <c r="G19" i="1"/>
  <c r="G13" i="1"/>
  <c r="E13" i="1"/>
  <c r="G25" i="1" l="1"/>
  <c r="F27" i="1" s="1"/>
  <c r="E25" i="1"/>
  <c r="G33" i="1"/>
</calcChain>
</file>

<file path=xl/sharedStrings.xml><?xml version="1.0" encoding="utf-8"?>
<sst xmlns="http://schemas.openxmlformats.org/spreadsheetml/2006/main" count="44" uniqueCount="43">
  <si>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</si>
  <si>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</si>
  <si>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</si>
  <si>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</si>
  <si>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</si>
  <si>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</si>
  <si>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</si>
  <si>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</si>
  <si>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</si>
  <si>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</si>
  <si>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</si>
  <si>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</si>
  <si>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</si>
  <si>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COSTE HORA DE MANO DE OBRA PARA MANTENIMIENTO CORRECTIVO</t>
  </si>
  <si>
    <t>--</t>
  </si>
  <si>
    <t>Los costes de mano de obra ofertados se mantendrán inalterables durante la vigencia del contrato</t>
  </si>
  <si>
    <t>COSTE MANO DE OBRA PARA MANTENIMIENTO CORRECTIVO</t>
  </si>
  <si>
    <t xml:space="preserve">El licitador introducirá el coste de mano de obra que se utilizará para la estimación del coste de las intervenciones correctivas. 
No podrá ser, en ningún caso, inferior al establecido en el convenio laboral vigente. </t>
  </si>
  <si>
    <t>INICIO DE LOS TRABAJOS</t>
  </si>
  <si>
    <t>INFORMES</t>
  </si>
  <si>
    <t>MANTENIMIENTO PREVENTIVO</t>
  </si>
  <si>
    <t>Mantenimiento anual</t>
  </si>
  <si>
    <t xml:space="preserve"> </t>
  </si>
  <si>
    <t>1.1</t>
  </si>
  <si>
    <t>1.2</t>
  </si>
  <si>
    <t>2.1</t>
  </si>
  <si>
    <t>2.2</t>
  </si>
  <si>
    <t>3.1</t>
  </si>
  <si>
    <t>4.1</t>
  </si>
  <si>
    <t>5.1</t>
  </si>
  <si>
    <t>Revisión inicial y comprobación/actualización de: inventario, planos y tabla de planificación</t>
  </si>
  <si>
    <t>Etiquetado de elementos</t>
  </si>
  <si>
    <t>Informe inicial</t>
  </si>
  <si>
    <t>Gestión y actualización mensual de GMAO y documental</t>
  </si>
  <si>
    <t>Inspección periódica OCA instalación anual</t>
  </si>
  <si>
    <t>4.2</t>
  </si>
  <si>
    <t>INSPECCIONES PERIÓDICAS</t>
  </si>
  <si>
    <t>Mantenimiento mensual</t>
  </si>
  <si>
    <t>Partida alzada de mantenimiento correctivo</t>
  </si>
  <si>
    <t>Coste hora Oficial 1ª Electromecánico</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</si>
  <si>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1.500,00 €  de P.A. mantenimiento correctivo que se mantienen inalterables)</t>
    </r>
  </si>
  <si>
    <t>MANTENIMIENTO INTEGRAL DE LOS ASCENSORES DE LA APB EN EL PUERTO DE MAÓ</t>
  </si>
  <si>
    <t>Expediente GST26-0063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</si>
</sst>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i/>
      <sz val="11"/>
      <color rgb="FFFF0000"/>
      <name val="Calibri"/>
      <family val="2"/>
      <scheme val="minor"/>
    </font>
    <font>
      <b/>
      <i/>
      <sz val="14"/>
      <name val="Calibri"/>
      <family val="2"/>
      <scheme val="minor"/>
    </font>
    <font>
      <i/>
      <sz val="11"/>
      <name val="Calibri"/>
      <family val="2"/>
      <scheme val="minor"/>
    </font>
    <font>
      <sz val="8"/>
      <color theme="1"/>
      <name val="Calibri"/>
      <family val="2"/>
      <scheme val="minor"/>
    </font>
    <font>
      <b/>
      <i/>
      <sz val="11"/>
      <color rgb="FFFF0000"/>
      <name val="Calibri"/>
      <family val="2"/>
      <scheme val="minor"/>
    </font>
    <font>
      <i/>
      <sz val="11"/>
      <color theme="1"/>
      <name val="Calibri"/>
      <family val="2"/>
      <scheme val="minor"/>
    </font>
    <font>
      <b/>
      <i/>
      <sz val="11"/>
      <color theme="1"/>
      <name val="Calibri"/>
      <family val="2"/>
      <scheme val="minor"/>
    </font>
  </fonts>
  <fills count="10">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rgb="FF000000"/>
      </left>
      <right style="thin">
        <color rgb="FF000000"/>
      </right>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0" fontId="2" fillId="0" borderId="8"/>
  </cellStyleXfs>
  <cellXfs count="90">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164" fontId="12" fillId="4" borderId="6" xfId="0" applyNumberFormat="1" applyFont="1" applyFill="1" applyBorder="1" applyAlignment="1">
      <alignment vertical="center" wrapText="1"/>
    </xf>
    <xf numFmtId="164" fontId="13" fillId="2" borderId="7" xfId="0" applyNumberFormat="1" applyFont="1" applyFill="1" applyBorder="1" applyAlignment="1">
      <alignment vertical="center" wrapText="1"/>
    </xf>
    <xf numFmtId="49" fontId="11" fillId="0" borderId="0" xfId="0" applyNumberFormat="1" applyFont="1" applyAlignment="1">
      <alignment vertical="top" wrapText="1"/>
    </xf>
    <xf numFmtId="0" fontId="5" fillId="2" borderId="17" xfId="0" applyFont="1" applyFill="1" applyBorder="1"/>
    <xf numFmtId="0" fontId="5" fillId="2" borderId="2" xfId="0" applyFont="1" applyFill="1" applyBorder="1"/>
    <xf numFmtId="0" fontId="5" fillId="2" borderId="18" xfId="0" applyFont="1" applyFill="1" applyBorder="1"/>
    <xf numFmtId="0" fontId="5" fillId="2" borderId="13" xfId="0" applyFont="1" applyFill="1" applyBorder="1"/>
    <xf numFmtId="0" fontId="5" fillId="2" borderId="8" xfId="0" applyFont="1" applyFill="1" applyBorder="1"/>
    <xf numFmtId="0" fontId="5" fillId="2" borderId="14" xfId="0" applyFont="1" applyFill="1" applyBorder="1"/>
    <xf numFmtId="0" fontId="5" fillId="2" borderId="15" xfId="0" applyFont="1" applyFill="1" applyBorder="1"/>
    <xf numFmtId="0" fontId="5" fillId="2" borderId="16" xfId="0" applyFont="1" applyFill="1" applyBorder="1"/>
    <xf numFmtId="164" fontId="13" fillId="5" borderId="23" xfId="0" applyNumberFormat="1" applyFont="1" applyFill="1" applyBorder="1" applyAlignment="1">
      <alignment vertical="center" wrapText="1"/>
    </xf>
    <xf numFmtId="0" fontId="5" fillId="2" borderId="13" xfId="0" applyFont="1" applyFill="1" applyBorder="1" applyAlignment="1">
      <alignment horizontal="center" wrapText="1"/>
    </xf>
    <xf numFmtId="0" fontId="5" fillId="2" borderId="8" xfId="0" applyFont="1" applyFill="1" applyBorder="1" applyAlignment="1">
      <alignment horizontal="center" wrapText="1"/>
    </xf>
    <xf numFmtId="0" fontId="5" fillId="2" borderId="14" xfId="0" applyFont="1" applyFill="1" applyBorder="1" applyAlignment="1">
      <alignment horizontal="center" wrapText="1"/>
    </xf>
    <xf numFmtId="2" fontId="13" fillId="4" borderId="6" xfId="0" applyNumberFormat="1" applyFont="1" applyFill="1" applyBorder="1" applyAlignment="1">
      <alignment vertical="center" wrapText="1"/>
    </xf>
    <xf numFmtId="0" fontId="13" fillId="4" borderId="22" xfId="0" applyFont="1" applyFill="1" applyBorder="1" applyAlignment="1">
      <alignment vertical="center" wrapText="1"/>
    </xf>
    <xf numFmtId="0" fontId="14" fillId="2" borderId="13" xfId="0" applyFont="1" applyFill="1" applyBorder="1" applyAlignment="1">
      <alignment vertical="center" wrapText="1"/>
    </xf>
    <xf numFmtId="0" fontId="14" fillId="2" borderId="8" xfId="0" applyFont="1" applyFill="1" applyBorder="1" applyAlignment="1">
      <alignment vertical="center" wrapText="1"/>
    </xf>
    <xf numFmtId="0" fontId="14" fillId="2" borderId="28" xfId="0" applyFont="1" applyFill="1" applyBorder="1" applyAlignment="1">
      <alignment vertical="center" wrapText="1"/>
    </xf>
    <xf numFmtId="0" fontId="14" fillId="2" borderId="29" xfId="0" applyFont="1" applyFill="1" applyBorder="1" applyAlignment="1">
      <alignment vertical="center" wrapText="1"/>
    </xf>
    <xf numFmtId="0" fontId="18" fillId="7" borderId="13" xfId="1" applyFont="1" applyFill="1" applyBorder="1" applyAlignment="1" applyProtection="1">
      <alignment horizontal="right" wrapText="1"/>
    </xf>
    <xf numFmtId="0" fontId="19" fillId="7" borderId="8" xfId="1" applyFont="1" applyFill="1" applyBorder="1" applyAlignment="1" applyProtection="1">
      <alignment horizontal="left" vertical="top" wrapText="1"/>
    </xf>
    <xf numFmtId="0" fontId="18" fillId="7" borderId="8" xfId="1" applyFont="1" applyFill="1" applyBorder="1" applyAlignment="1" applyProtection="1">
      <alignment horizontal="right" wrapText="1"/>
    </xf>
    <xf numFmtId="0" fontId="18" fillId="7" borderId="14" xfId="1" applyFont="1" applyFill="1" applyBorder="1" applyAlignment="1" applyProtection="1"/>
    <xf numFmtId="0" fontId="2" fillId="0" borderId="8" xfId="1" applyBorder="1" applyProtection="1"/>
    <xf numFmtId="0" fontId="2" fillId="0" borderId="8" xfId="1" applyFill="1" applyBorder="1" applyProtection="1"/>
    <xf numFmtId="0" fontId="20" fillId="7" borderId="30" xfId="1" applyFont="1" applyFill="1" applyBorder="1" applyAlignment="1" applyProtection="1">
      <alignment horizontal="left" wrapText="1"/>
    </xf>
    <xf numFmtId="0" fontId="13" fillId="4" borderId="21" xfId="0" quotePrefix="1" applyFont="1" applyFill="1" applyBorder="1" applyAlignment="1">
      <alignment horizontal="center" vertical="center" wrapText="1"/>
    </xf>
    <xf numFmtId="4" fontId="21" fillId="0" borderId="8" xfId="1" applyNumberFormat="1" applyFont="1" applyFill="1" applyBorder="1" applyAlignment="1">
      <alignment vertical="top"/>
    </xf>
    <xf numFmtId="0" fontId="12" fillId="7" borderId="31" xfId="1" quotePrefix="1" applyFont="1" applyFill="1" applyBorder="1" applyAlignment="1" applyProtection="1">
      <alignment horizontal="center" vertical="center" wrapText="1"/>
    </xf>
    <xf numFmtId="0" fontId="12" fillId="7" borderId="32" xfId="1" applyFont="1" applyFill="1" applyBorder="1" applyAlignment="1" applyProtection="1">
      <alignment vertical="center" wrapText="1"/>
    </xf>
    <xf numFmtId="2" fontId="12" fillId="7" borderId="32" xfId="1" applyNumberFormat="1" applyFont="1" applyFill="1" applyBorder="1" applyAlignment="1" applyProtection="1">
      <alignment vertical="center" wrapText="1"/>
    </xf>
    <xf numFmtId="164" fontId="12" fillId="7" borderId="32" xfId="1" applyNumberFormat="1" applyFont="1" applyFill="1" applyBorder="1" applyAlignment="1" applyProtection="1">
      <alignment vertical="center" wrapText="1"/>
    </xf>
    <xf numFmtId="164" fontId="12" fillId="8" borderId="32" xfId="1" applyNumberFormat="1" applyFont="1" applyFill="1" applyBorder="1" applyAlignment="1" applyProtection="1">
      <alignment vertical="center" wrapText="1"/>
      <protection locked="0"/>
    </xf>
    <xf numFmtId="164" fontId="12" fillId="7" borderId="33" xfId="1" applyNumberFormat="1" applyFont="1" applyFill="1" applyBorder="1" applyAlignment="1" applyProtection="1">
      <alignment vertical="center" wrapText="1"/>
    </xf>
    <xf numFmtId="0" fontId="18" fillId="7" borderId="25" xfId="1" applyFont="1" applyFill="1" applyBorder="1" applyAlignment="1" applyProtection="1">
      <alignment horizontal="right" wrapText="1"/>
    </xf>
    <xf numFmtId="0" fontId="18" fillId="7" borderId="26" xfId="1" applyFont="1" applyFill="1" applyBorder="1" applyAlignment="1" applyProtection="1">
      <alignment horizontal="right" wrapText="1"/>
    </xf>
    <xf numFmtId="0" fontId="18" fillId="7" borderId="27" xfId="1" applyFont="1" applyFill="1" applyBorder="1" applyAlignment="1" applyProtection="1"/>
    <xf numFmtId="0" fontId="4" fillId="7" borderId="14" xfId="0" applyFont="1" applyFill="1" applyBorder="1" applyAlignment="1"/>
    <xf numFmtId="0" fontId="24" fillId="9" borderId="32" xfId="0" applyFont="1" applyFill="1" applyBorder="1" applyAlignment="1" applyProtection="1">
      <alignment vertical="center" wrapText="1"/>
    </xf>
    <xf numFmtId="0" fontId="23" fillId="9" borderId="32" xfId="0" applyFont="1" applyFill="1" applyBorder="1" applyAlignment="1" applyProtection="1">
      <alignment horizontal="center" vertical="center" wrapText="1"/>
    </xf>
    <xf numFmtId="4" fontId="23" fillId="9" borderId="32" xfId="0" applyNumberFormat="1" applyFont="1" applyFill="1" applyBorder="1" applyAlignment="1" applyProtection="1">
      <alignment horizontal="center" vertical="center" wrapText="1"/>
    </xf>
    <xf numFmtId="0" fontId="23" fillId="9" borderId="33" xfId="0" applyFont="1" applyFill="1" applyBorder="1" applyAlignment="1" applyProtection="1">
      <alignment horizontal="center" vertical="center" wrapText="1"/>
    </xf>
    <xf numFmtId="0" fontId="0" fillId="0" borderId="0" xfId="0" applyProtection="1"/>
    <xf numFmtId="0" fontId="0" fillId="0" borderId="0" xfId="0" applyFill="1" applyProtection="1"/>
    <xf numFmtId="4" fontId="21" fillId="0" borderId="0" xfId="0" applyNumberFormat="1" applyFont="1" applyFill="1" applyAlignment="1">
      <alignment vertical="top"/>
    </xf>
    <xf numFmtId="0" fontId="12" fillId="7" borderId="31" xfId="0" applyFont="1" applyFill="1" applyBorder="1" applyAlignment="1" applyProtection="1">
      <alignment horizontal="center" vertical="center" wrapText="1"/>
    </xf>
    <xf numFmtId="0" fontId="12" fillId="7" borderId="32" xfId="0" applyFont="1" applyFill="1" applyBorder="1" applyAlignment="1" applyProtection="1">
      <alignment vertical="center" wrapText="1"/>
    </xf>
    <xf numFmtId="2" fontId="12" fillId="7" borderId="32" xfId="0" applyNumberFormat="1" applyFont="1" applyFill="1" applyBorder="1" applyAlignment="1" applyProtection="1">
      <alignment vertical="center" wrapText="1"/>
    </xf>
    <xf numFmtId="164" fontId="12" fillId="7" borderId="32" xfId="0" applyNumberFormat="1" applyFont="1" applyFill="1" applyBorder="1" applyAlignment="1" applyProtection="1">
      <alignment vertical="center" wrapText="1"/>
    </xf>
    <xf numFmtId="164" fontId="12" fillId="8" borderId="32" xfId="0" applyNumberFormat="1" applyFont="1" applyFill="1" applyBorder="1" applyAlignment="1" applyProtection="1">
      <alignment vertical="center" wrapText="1"/>
      <protection locked="0"/>
    </xf>
    <xf numFmtId="164" fontId="12" fillId="7" borderId="33" xfId="0" applyNumberFormat="1" applyFont="1" applyFill="1" applyBorder="1" applyAlignment="1" applyProtection="1">
      <alignment vertical="center" wrapText="1"/>
    </xf>
    <xf numFmtId="0" fontId="24" fillId="9" borderId="35" xfId="0" applyFont="1" applyFill="1" applyBorder="1" applyAlignment="1" applyProtection="1">
      <alignment horizontal="center" vertical="center" wrapText="1"/>
    </xf>
    <xf numFmtId="0" fontId="1" fillId="0" borderId="8" xfId="1" applyFont="1" applyFill="1" applyBorder="1" applyProtection="1"/>
    <xf numFmtId="0" fontId="15" fillId="2" borderId="19" xfId="0" applyFont="1" applyFill="1" applyBorder="1" applyAlignment="1">
      <alignment vertical="center" wrapText="1"/>
    </xf>
    <xf numFmtId="0" fontId="15" fillId="2" borderId="5" xfId="0" applyFont="1" applyFill="1" applyBorder="1" applyAlignment="1">
      <alignment vertical="center" wrapText="1"/>
    </xf>
    <xf numFmtId="0" fontId="15" fillId="2" borderId="5"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3" fillId="2" borderId="10" xfId="0" applyFont="1" applyFill="1" applyBorder="1" applyAlignment="1">
      <alignment horizontal="center" wrapText="1"/>
    </xf>
    <xf numFmtId="0" fontId="4" fillId="0" borderId="11" xfId="0" applyFont="1" applyBorder="1"/>
    <xf numFmtId="0" fontId="4" fillId="0" borderId="12" xfId="0" applyFont="1" applyBorder="1"/>
    <xf numFmtId="0" fontId="6" fillId="2" borderId="13" xfId="0" applyFont="1" applyFill="1" applyBorder="1" applyAlignment="1">
      <alignment horizontal="center" vertical="center" wrapText="1"/>
    </xf>
    <xf numFmtId="0" fontId="4" fillId="0" borderId="8" xfId="0" applyFont="1" applyBorder="1"/>
    <xf numFmtId="0" fontId="4" fillId="0" borderId="14" xfId="0" applyFont="1" applyBorder="1"/>
    <xf numFmtId="0" fontId="7" fillId="2" borderId="15" xfId="0" applyFont="1" applyFill="1" applyBorder="1" applyAlignment="1">
      <alignment horizontal="center" vertical="top" wrapText="1"/>
    </xf>
    <xf numFmtId="0" fontId="4" fillId="0" borderId="4" xfId="0" applyFont="1" applyBorder="1"/>
    <xf numFmtId="0" fontId="4" fillId="0" borderId="16" xfId="0" applyFont="1" applyBorder="1"/>
    <xf numFmtId="0" fontId="8" fillId="2" borderId="13" xfId="0" applyFont="1" applyFill="1" applyBorder="1" applyAlignment="1">
      <alignment horizontal="center" vertical="center" wrapText="1"/>
    </xf>
    <xf numFmtId="0" fontId="9" fillId="2" borderId="13" xfId="0" applyFont="1" applyFill="1" applyBorder="1" applyAlignment="1">
      <alignment horizontal="center" vertical="center"/>
    </xf>
    <xf numFmtId="0" fontId="20" fillId="7" borderId="8" xfId="1" applyFont="1" applyFill="1" applyBorder="1" applyAlignment="1" applyProtection="1">
      <alignment horizontal="left" wrapText="1"/>
    </xf>
    <xf numFmtId="0" fontId="22" fillId="7" borderId="34" xfId="1" applyFont="1" applyFill="1" applyBorder="1" applyAlignment="1" applyProtection="1">
      <alignment horizontal="center" vertical="center" wrapText="1"/>
    </xf>
    <xf numFmtId="0" fontId="18" fillId="7" borderId="34" xfId="1" applyFont="1" applyFill="1" applyBorder="1" applyAlignment="1" applyProtection="1">
      <alignment horizontal="center" vertical="center" wrapText="1"/>
    </xf>
    <xf numFmtId="0" fontId="9" fillId="2" borderId="13" xfId="0" applyFont="1" applyFill="1" applyBorder="1" applyAlignment="1">
      <alignment horizontal="right" wrapText="1"/>
    </xf>
    <xf numFmtId="0" fontId="9" fillId="2" borderId="8" xfId="0" applyFont="1" applyFill="1" applyBorder="1" applyAlignment="1">
      <alignment horizontal="right" wrapText="1"/>
    </xf>
    <xf numFmtId="0" fontId="10" fillId="2" borderId="13" xfId="0" applyFont="1" applyFill="1" applyBorder="1" applyAlignment="1">
      <alignment horizontal="center" vertical="center" wrapText="1"/>
    </xf>
    <xf numFmtId="0" fontId="4"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4" fillId="0" borderId="24" xfId="0" applyFont="1" applyBorder="1"/>
    <xf numFmtId="0" fontId="10" fillId="3" borderId="1" xfId="0" applyFont="1" applyFill="1" applyBorder="1" applyAlignment="1" applyProtection="1">
      <alignment horizontal="center" vertical="center" wrapText="1"/>
      <protection locked="0"/>
    </xf>
    <xf numFmtId="0" fontId="4" fillId="0" borderId="2" xfId="0" applyFont="1" applyBorder="1" applyProtection="1">
      <protection locked="0"/>
    </xf>
    <xf numFmtId="0" fontId="4" fillId="0" borderId="18" xfId="0" applyFont="1" applyBorder="1" applyProtection="1">
      <protection locked="0"/>
    </xf>
    <xf numFmtId="0" fontId="4" fillId="0" borderId="3" xfId="0" applyFont="1" applyBorder="1" applyProtection="1">
      <protection locked="0"/>
    </xf>
    <xf numFmtId="0" fontId="4" fillId="0" borderId="4" xfId="0" applyFont="1" applyBorder="1" applyProtection="1">
      <protection locked="0"/>
    </xf>
    <xf numFmtId="0" fontId="4" fillId="0" borderId="16" xfId="0" applyFont="1" applyBorder="1" applyProtection="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38"/>
  <sheetViews>
    <sheetView tabSelected="1" zoomScale="90" zoomScaleNormal="90" zoomScaleSheetLayoutView="100" workbookViewId="0">
      <selection activeCell="L28" sqref="L28"/>
    </sheetView>
  </sheetViews>
  <sheetFormatPr baseColWidth="10" defaultColWidth="14.42578125" defaultRowHeight="15" customHeight="1" x14ac:dyDescent="0.25"/>
  <cols>
    <col min="1" max="1" width="9.140625" customWidth="1"/>
    <col min="2" max="2" width="84.42578125" customWidth="1"/>
    <col min="3" max="6" width="14.5703125" customWidth="1"/>
    <col min="7" max="7" width="16.28515625" customWidth="1"/>
    <col min="8" max="24" width="11.42578125" customWidth="1"/>
  </cols>
  <sheetData>
    <row r="1" spans="1:24" ht="15" customHeight="1" x14ac:dyDescent="0.25">
      <c r="A1" s="63" t="s">
        <v>0</v>
      </c>
      <c r="B1" s="64"/>
      <c r="C1" s="64"/>
      <c r="D1" s="64"/>
      <c r="E1" s="64"/>
      <c r="F1" s="64"/>
      <c r="G1" s="65"/>
      <c r="H1" s="1"/>
      <c r="I1" s="1"/>
      <c r="J1" s="1"/>
      <c r="K1" s="1"/>
      <c r="L1" s="1"/>
      <c r="M1" s="1"/>
      <c r="N1" s="1"/>
      <c r="O1" s="1"/>
      <c r="P1" s="1"/>
      <c r="Q1" s="1"/>
      <c r="R1" s="1"/>
      <c r="S1" s="1"/>
      <c r="T1" s="1"/>
      <c r="U1" s="1"/>
      <c r="V1" s="1"/>
      <c r="W1" s="1"/>
      <c r="X1" s="1"/>
    </row>
    <row r="2" spans="1:24" ht="14.25" customHeight="1" x14ac:dyDescent="0.25">
      <c r="A2" s="66" t="s">
        <v>41</v>
      </c>
      <c r="B2" s="67"/>
      <c r="C2" s="67"/>
      <c r="D2" s="67"/>
      <c r="E2" s="67"/>
      <c r="F2" s="67"/>
      <c r="G2" s="68"/>
      <c r="H2" s="1"/>
      <c r="I2" s="1"/>
      <c r="J2" s="1"/>
      <c r="K2" s="1"/>
      <c r="L2" s="1"/>
      <c r="M2" s="1"/>
      <c r="N2" s="1"/>
      <c r="O2" s="1"/>
      <c r="P2" s="1"/>
      <c r="Q2" s="1"/>
      <c r="R2" s="1"/>
      <c r="S2" s="1"/>
      <c r="T2" s="1"/>
      <c r="U2" s="1"/>
      <c r="V2" s="1"/>
      <c r="W2" s="1"/>
      <c r="X2" s="1"/>
    </row>
    <row r="3" spans="1:24" ht="15.75" customHeight="1" thickBot="1" x14ac:dyDescent="0.3">
      <c r="A3" s="69" t="s">
        <v>42</v>
      </c>
      <c r="B3" s="70"/>
      <c r="C3" s="70"/>
      <c r="D3" s="70"/>
      <c r="E3" s="70"/>
      <c r="F3" s="70"/>
      <c r="G3" s="71"/>
      <c r="H3" s="1"/>
      <c r="I3" s="1"/>
      <c r="J3" s="1"/>
      <c r="K3" s="1"/>
      <c r="L3" s="1"/>
      <c r="M3" s="1"/>
      <c r="N3" s="1"/>
      <c r="O3" s="1"/>
      <c r="P3" s="1"/>
      <c r="Q3" s="1"/>
      <c r="R3" s="1"/>
      <c r="S3" s="1"/>
      <c r="T3" s="1"/>
      <c r="U3" s="1"/>
      <c r="V3" s="1"/>
      <c r="W3" s="1"/>
      <c r="X3" s="1"/>
    </row>
    <row r="4" spans="1:24" ht="14.25" customHeight="1" x14ac:dyDescent="0.25">
      <c r="A4" s="7"/>
      <c r="B4" s="8"/>
      <c r="C4" s="8"/>
      <c r="D4" s="8"/>
      <c r="E4" s="8"/>
      <c r="F4" s="8"/>
      <c r="G4" s="9"/>
      <c r="H4" s="1"/>
      <c r="I4" s="1"/>
      <c r="J4" s="1"/>
      <c r="K4" s="1"/>
      <c r="L4" s="1"/>
      <c r="M4" s="1"/>
      <c r="N4" s="1"/>
      <c r="O4" s="1"/>
      <c r="P4" s="1"/>
      <c r="Q4" s="1"/>
      <c r="R4" s="1"/>
      <c r="S4" s="1"/>
      <c r="T4" s="1"/>
      <c r="U4" s="1"/>
      <c r="V4" s="1"/>
      <c r="W4" s="1"/>
      <c r="X4" s="1"/>
    </row>
    <row r="5" spans="1:24" ht="15.75" customHeight="1" x14ac:dyDescent="0.25">
      <c r="A5" s="72" t="s">
        <v>1</v>
      </c>
      <c r="B5" s="67"/>
      <c r="C5" s="67"/>
      <c r="D5" s="67"/>
      <c r="E5" s="67"/>
      <c r="F5" s="67"/>
      <c r="G5" s="68"/>
      <c r="H5" s="1" t="s">
        <v>22</v>
      </c>
      <c r="I5" s="1"/>
      <c r="J5" s="1"/>
      <c r="K5" s="1"/>
      <c r="L5" s="1"/>
      <c r="M5" s="1"/>
      <c r="N5" s="1"/>
      <c r="O5" s="1"/>
      <c r="P5" s="1"/>
      <c r="Q5" s="1"/>
      <c r="R5" s="1"/>
      <c r="S5" s="1"/>
      <c r="T5" s="1"/>
      <c r="U5" s="1"/>
      <c r="V5" s="1"/>
      <c r="W5" s="1"/>
      <c r="X5" s="1"/>
    </row>
    <row r="6" spans="1:24" ht="14.25" customHeight="1" x14ac:dyDescent="0.25">
      <c r="A6" s="73" t="s">
        <v>2</v>
      </c>
      <c r="B6" s="67"/>
      <c r="C6" s="67"/>
      <c r="D6" s="67"/>
      <c r="E6" s="67"/>
      <c r="F6" s="67"/>
      <c r="G6" s="68"/>
      <c r="H6" s="1"/>
      <c r="I6" s="1"/>
      <c r="J6" s="1"/>
      <c r="K6" s="1"/>
      <c r="L6" s="1"/>
      <c r="M6" s="1"/>
      <c r="N6" s="1"/>
      <c r="O6" s="1"/>
      <c r="P6" s="1"/>
      <c r="Q6" s="1"/>
      <c r="R6" s="1"/>
      <c r="S6" s="1"/>
      <c r="T6" s="1"/>
      <c r="U6" s="1"/>
      <c r="V6" s="1"/>
      <c r="W6" s="1"/>
      <c r="X6" s="1"/>
    </row>
    <row r="7" spans="1:24" ht="14.25" customHeight="1" thickBot="1" x14ac:dyDescent="0.3">
      <c r="A7" s="10"/>
      <c r="B7" s="11"/>
      <c r="C7" s="11"/>
      <c r="D7" s="11"/>
      <c r="E7" s="11"/>
      <c r="F7" s="11"/>
      <c r="G7" s="12"/>
      <c r="H7" s="1"/>
      <c r="I7" s="1"/>
      <c r="J7" s="1"/>
      <c r="K7" s="1"/>
      <c r="L7" s="1"/>
      <c r="M7" s="1"/>
      <c r="N7" s="1"/>
      <c r="O7" s="1"/>
      <c r="P7" s="1"/>
      <c r="Q7" s="1"/>
      <c r="R7" s="1"/>
      <c r="S7" s="1"/>
      <c r="T7" s="1"/>
      <c r="U7" s="1"/>
      <c r="V7" s="1"/>
      <c r="W7" s="1"/>
      <c r="X7" s="1"/>
    </row>
    <row r="8" spans="1:24" ht="15" customHeight="1" x14ac:dyDescent="0.25">
      <c r="A8" s="79" t="s">
        <v>3</v>
      </c>
      <c r="B8" s="67"/>
      <c r="C8" s="84"/>
      <c r="D8" s="85"/>
      <c r="E8" s="85"/>
      <c r="F8" s="85"/>
      <c r="G8" s="86"/>
      <c r="H8" s="1"/>
      <c r="I8" s="1"/>
      <c r="J8" s="1"/>
      <c r="K8" s="1"/>
      <c r="L8" s="1"/>
      <c r="M8" s="1"/>
      <c r="N8" s="1"/>
      <c r="O8" s="1"/>
      <c r="P8" s="1"/>
      <c r="Q8" s="1"/>
      <c r="R8" s="1"/>
      <c r="S8" s="1"/>
      <c r="T8" s="1"/>
      <c r="U8" s="1"/>
      <c r="V8" s="1"/>
      <c r="W8" s="1"/>
      <c r="X8" s="1"/>
    </row>
    <row r="9" spans="1:24" ht="15.75" customHeight="1" thickBot="1" x14ac:dyDescent="0.3">
      <c r="A9" s="80"/>
      <c r="B9" s="67"/>
      <c r="C9" s="87"/>
      <c r="D9" s="88"/>
      <c r="E9" s="88"/>
      <c r="F9" s="88"/>
      <c r="G9" s="89"/>
      <c r="H9" s="1"/>
      <c r="I9" s="1"/>
      <c r="J9" s="1"/>
      <c r="K9" s="1"/>
      <c r="L9" s="1"/>
      <c r="M9" s="1"/>
      <c r="N9" s="1"/>
      <c r="O9" s="1"/>
      <c r="P9" s="1"/>
      <c r="Q9" s="1"/>
      <c r="R9" s="1"/>
      <c r="S9" s="1"/>
      <c r="T9" s="1"/>
      <c r="U9" s="1"/>
      <c r="V9" s="1"/>
      <c r="W9" s="1"/>
      <c r="X9" s="1"/>
    </row>
    <row r="10" spans="1:24" ht="14.25" customHeight="1" thickBot="1" x14ac:dyDescent="0.3">
      <c r="A10" s="13"/>
      <c r="B10" s="2"/>
      <c r="C10" s="2"/>
      <c r="D10" s="2"/>
      <c r="E10" s="2"/>
      <c r="F10" s="2"/>
      <c r="G10" s="14"/>
      <c r="H10" s="1"/>
      <c r="I10" s="1"/>
      <c r="J10" s="1"/>
      <c r="K10" s="1"/>
      <c r="L10" s="1"/>
      <c r="M10" s="1"/>
      <c r="N10" s="1"/>
      <c r="O10" s="1"/>
      <c r="P10" s="1"/>
      <c r="Q10" s="1"/>
      <c r="R10" s="1"/>
      <c r="S10" s="1"/>
      <c r="T10" s="1"/>
      <c r="U10" s="1"/>
      <c r="V10" s="1"/>
      <c r="W10" s="1"/>
      <c r="X10" s="1"/>
    </row>
    <row r="11" spans="1:24" ht="48" customHeight="1" thickBot="1" x14ac:dyDescent="0.3">
      <c r="A11" s="59" t="s">
        <v>4</v>
      </c>
      <c r="B11" s="60" t="s">
        <v>5</v>
      </c>
      <c r="C11" s="61" t="s">
        <v>6</v>
      </c>
      <c r="D11" s="61" t="s">
        <v>7</v>
      </c>
      <c r="E11" s="61" t="s">
        <v>8</v>
      </c>
      <c r="F11" s="61" t="s">
        <v>9</v>
      </c>
      <c r="G11" s="62" t="s">
        <v>10</v>
      </c>
      <c r="H11" s="1"/>
      <c r="I11" s="1"/>
      <c r="J11" s="1"/>
      <c r="K11" s="3"/>
      <c r="L11" s="1"/>
      <c r="M11" s="1"/>
      <c r="N11" s="1"/>
      <c r="O11" s="1"/>
      <c r="P11" s="1"/>
      <c r="Q11" s="1"/>
      <c r="R11" s="1"/>
      <c r="S11" s="1"/>
      <c r="T11" s="1"/>
      <c r="U11" s="1"/>
      <c r="V11" s="1"/>
      <c r="W11" s="1"/>
      <c r="X11" s="1"/>
    </row>
    <row r="12" spans="1:24" s="49" customFormat="1" x14ac:dyDescent="0.25">
      <c r="A12" s="57">
        <v>1</v>
      </c>
      <c r="B12" s="44" t="s">
        <v>18</v>
      </c>
      <c r="C12" s="45"/>
      <c r="D12" s="46"/>
      <c r="E12" s="45"/>
      <c r="F12" s="45"/>
      <c r="G12" s="47"/>
      <c r="H12" s="48"/>
      <c r="K12" s="50"/>
    </row>
    <row r="13" spans="1:24" s="49" customFormat="1" ht="16.5" x14ac:dyDescent="0.25">
      <c r="A13" s="51" t="s">
        <v>23</v>
      </c>
      <c r="B13" s="52" t="s">
        <v>30</v>
      </c>
      <c r="C13" s="53">
        <v>1</v>
      </c>
      <c r="D13" s="54">
        <v>519.84</v>
      </c>
      <c r="E13" s="54">
        <f t="shared" ref="E13:E24" si="0">ROUND(C13*D13,2)</f>
        <v>519.84</v>
      </c>
      <c r="F13" s="55"/>
      <c r="G13" s="56">
        <f t="shared" ref="G13:G24" si="1">IF(F13&gt;D13,F13/0,ROUND(C13*F13,2))</f>
        <v>0</v>
      </c>
      <c r="H13" s="48"/>
      <c r="K13" s="50"/>
    </row>
    <row r="14" spans="1:24" s="49" customFormat="1" ht="16.5" x14ac:dyDescent="0.25">
      <c r="A14" s="51" t="s">
        <v>24</v>
      </c>
      <c r="B14" s="52" t="s">
        <v>31</v>
      </c>
      <c r="C14" s="53">
        <v>1</v>
      </c>
      <c r="D14" s="54">
        <v>295.3</v>
      </c>
      <c r="E14" s="54">
        <f t="shared" si="0"/>
        <v>295.3</v>
      </c>
      <c r="F14" s="55"/>
      <c r="G14" s="56">
        <f t="shared" si="1"/>
        <v>0</v>
      </c>
      <c r="H14" s="48"/>
      <c r="K14" s="50"/>
    </row>
    <row r="15" spans="1:24" s="49" customFormat="1" x14ac:dyDescent="0.25">
      <c r="A15" s="57">
        <v>2</v>
      </c>
      <c r="B15" s="44" t="s">
        <v>19</v>
      </c>
      <c r="C15" s="45"/>
      <c r="D15" s="46"/>
      <c r="E15" s="45"/>
      <c r="F15" s="45"/>
      <c r="G15" s="47"/>
      <c r="H15" s="48"/>
      <c r="K15" s="50"/>
    </row>
    <row r="16" spans="1:24" s="49" customFormat="1" ht="16.5" x14ac:dyDescent="0.25">
      <c r="A16" s="51" t="s">
        <v>25</v>
      </c>
      <c r="B16" s="52" t="s">
        <v>32</v>
      </c>
      <c r="C16" s="53">
        <v>1</v>
      </c>
      <c r="D16" s="54">
        <v>399.46</v>
      </c>
      <c r="E16" s="54">
        <f t="shared" ref="E16:E17" si="2">ROUND(C16*D16,2)</f>
        <v>399.46</v>
      </c>
      <c r="F16" s="55"/>
      <c r="G16" s="56">
        <f t="shared" ref="G16:G17" si="3">IF(F16&gt;D16,F16/0,ROUND(C16*F16,2))</f>
        <v>0</v>
      </c>
      <c r="H16" s="48"/>
      <c r="K16" s="50"/>
    </row>
    <row r="17" spans="1:24" s="49" customFormat="1" ht="16.5" x14ac:dyDescent="0.25">
      <c r="A17" s="51" t="s">
        <v>26</v>
      </c>
      <c r="B17" s="52" t="s">
        <v>33</v>
      </c>
      <c r="C17" s="53">
        <v>12</v>
      </c>
      <c r="D17" s="54">
        <v>211.26</v>
      </c>
      <c r="E17" s="54">
        <f t="shared" si="2"/>
        <v>2535.12</v>
      </c>
      <c r="F17" s="55"/>
      <c r="G17" s="56">
        <f t="shared" si="3"/>
        <v>0</v>
      </c>
      <c r="H17" s="48"/>
      <c r="K17" s="50"/>
    </row>
    <row r="18" spans="1:24" s="49" customFormat="1" x14ac:dyDescent="0.25">
      <c r="A18" s="57">
        <v>3</v>
      </c>
      <c r="B18" s="44" t="s">
        <v>36</v>
      </c>
      <c r="C18" s="45"/>
      <c r="D18" s="46"/>
      <c r="E18" s="45"/>
      <c r="F18" s="45"/>
      <c r="G18" s="47"/>
      <c r="H18" s="48"/>
      <c r="K18" s="50"/>
    </row>
    <row r="19" spans="1:24" s="49" customFormat="1" ht="16.5" x14ac:dyDescent="0.25">
      <c r="A19" s="51" t="s">
        <v>27</v>
      </c>
      <c r="B19" s="52" t="s">
        <v>34</v>
      </c>
      <c r="C19" s="53">
        <v>2</v>
      </c>
      <c r="D19" s="54">
        <v>761.73</v>
      </c>
      <c r="E19" s="54">
        <f>ROUND(C19*D19,2)</f>
        <v>1523.46</v>
      </c>
      <c r="F19" s="55"/>
      <c r="G19" s="56">
        <f t="shared" si="1"/>
        <v>0</v>
      </c>
      <c r="H19" s="48"/>
      <c r="K19" s="50"/>
    </row>
    <row r="20" spans="1:24" s="48" customFormat="1" x14ac:dyDescent="0.25">
      <c r="A20" s="57">
        <v>4</v>
      </c>
      <c r="B20" s="44" t="s">
        <v>20</v>
      </c>
      <c r="C20" s="45"/>
      <c r="D20" s="46"/>
      <c r="E20" s="45"/>
      <c r="F20" s="45"/>
      <c r="G20" s="47"/>
      <c r="I20" s="49"/>
      <c r="J20" s="49"/>
      <c r="K20" s="50"/>
      <c r="L20" s="49"/>
      <c r="M20" s="49"/>
      <c r="N20" s="49"/>
      <c r="O20" s="49"/>
      <c r="P20" s="49"/>
      <c r="Q20" s="49"/>
      <c r="R20" s="49"/>
      <c r="S20" s="49"/>
      <c r="T20" s="49"/>
      <c r="U20" s="49"/>
    </row>
    <row r="21" spans="1:24" s="48" customFormat="1" ht="16.5" x14ac:dyDescent="0.25">
      <c r="A21" s="51" t="s">
        <v>28</v>
      </c>
      <c r="B21" s="52" t="s">
        <v>37</v>
      </c>
      <c r="C21" s="53">
        <v>24</v>
      </c>
      <c r="D21" s="54">
        <v>205.16</v>
      </c>
      <c r="E21" s="54">
        <f t="shared" ref="E21" si="4">ROUND(C21*D21,2)</f>
        <v>4923.84</v>
      </c>
      <c r="F21" s="55"/>
      <c r="G21" s="56">
        <f t="shared" ref="G21" si="5">IF(F21&gt;D21,F21/0,ROUND(C21*F21,2))</f>
        <v>0</v>
      </c>
      <c r="I21" s="49"/>
      <c r="J21" s="49"/>
      <c r="K21" s="50"/>
      <c r="L21" s="49"/>
      <c r="M21" s="49"/>
      <c r="N21" s="49"/>
      <c r="O21" s="49"/>
      <c r="P21" s="49"/>
      <c r="Q21" s="49"/>
      <c r="R21" s="49"/>
      <c r="S21" s="49"/>
      <c r="T21" s="49"/>
      <c r="U21" s="49"/>
    </row>
    <row r="22" spans="1:24" s="48" customFormat="1" ht="16.5" x14ac:dyDescent="0.25">
      <c r="A22" s="51" t="s">
        <v>35</v>
      </c>
      <c r="B22" s="52" t="s">
        <v>21</v>
      </c>
      <c r="C22" s="53">
        <v>2</v>
      </c>
      <c r="D22" s="54">
        <v>297.07</v>
      </c>
      <c r="E22" s="54">
        <f t="shared" si="0"/>
        <v>594.14</v>
      </c>
      <c r="F22" s="55"/>
      <c r="G22" s="56">
        <f t="shared" si="1"/>
        <v>0</v>
      </c>
      <c r="I22" s="49"/>
      <c r="J22" s="49"/>
      <c r="K22" s="50"/>
      <c r="L22" s="49"/>
      <c r="M22" s="49"/>
      <c r="N22" s="49"/>
      <c r="O22" s="49"/>
      <c r="P22" s="49"/>
      <c r="Q22" s="49"/>
      <c r="R22" s="49"/>
      <c r="S22" s="49"/>
      <c r="T22" s="49"/>
      <c r="U22" s="49"/>
    </row>
    <row r="23" spans="1:24" s="48" customFormat="1" x14ac:dyDescent="0.25">
      <c r="A23" s="57">
        <v>5</v>
      </c>
      <c r="B23" s="44" t="s">
        <v>12</v>
      </c>
      <c r="C23" s="45"/>
      <c r="D23" s="46"/>
      <c r="E23" s="45"/>
      <c r="F23" s="45"/>
      <c r="G23" s="47"/>
      <c r="I23" s="49"/>
      <c r="J23" s="49"/>
      <c r="K23" s="50"/>
      <c r="L23" s="49"/>
      <c r="M23" s="49"/>
      <c r="N23" s="49"/>
      <c r="O23" s="49"/>
      <c r="P23" s="49"/>
      <c r="Q23" s="49"/>
      <c r="R23" s="49"/>
      <c r="S23" s="49"/>
      <c r="T23" s="49"/>
      <c r="U23" s="49"/>
    </row>
    <row r="24" spans="1:24" s="48" customFormat="1" ht="16.5" x14ac:dyDescent="0.25">
      <c r="A24" s="51" t="s">
        <v>29</v>
      </c>
      <c r="B24" s="52" t="s">
        <v>38</v>
      </c>
      <c r="C24" s="53">
        <v>1</v>
      </c>
      <c r="D24" s="54">
        <v>1500</v>
      </c>
      <c r="E24" s="54">
        <f t="shared" si="0"/>
        <v>1500</v>
      </c>
      <c r="F24" s="54">
        <v>1500</v>
      </c>
      <c r="G24" s="56">
        <f t="shared" si="1"/>
        <v>1500</v>
      </c>
      <c r="I24" s="49"/>
      <c r="J24" s="49"/>
      <c r="K24" s="50"/>
      <c r="L24" s="49"/>
      <c r="M24" s="49"/>
      <c r="N24" s="49"/>
      <c r="O24" s="49"/>
      <c r="P24" s="49"/>
      <c r="Q24" s="49"/>
      <c r="R24" s="49"/>
      <c r="S24" s="49"/>
      <c r="T24" s="49"/>
      <c r="U24" s="49"/>
    </row>
    <row r="25" spans="1:24" ht="19.5" customHeight="1" x14ac:dyDescent="0.25">
      <c r="A25" s="21"/>
      <c r="B25" s="22"/>
      <c r="C25" s="22"/>
      <c r="D25" s="23"/>
      <c r="E25" s="5">
        <f>SUM(E12:E24)</f>
        <v>12291.16</v>
      </c>
      <c r="F25" s="24"/>
      <c r="G25" s="15">
        <f>IF(SUM(G12:G24)=1500,0,SUM(G12:G24))</f>
        <v>0</v>
      </c>
      <c r="H25" s="1"/>
      <c r="I25" s="1"/>
      <c r="J25" s="1"/>
      <c r="K25" s="6"/>
      <c r="L25" s="1"/>
      <c r="M25" s="1"/>
      <c r="N25" s="1"/>
      <c r="O25" s="1"/>
      <c r="P25" s="1"/>
      <c r="Q25" s="1"/>
      <c r="R25" s="1"/>
      <c r="S25" s="1"/>
      <c r="T25" s="1"/>
      <c r="U25" s="1"/>
      <c r="V25" s="1"/>
      <c r="W25" s="1"/>
      <c r="X25" s="1"/>
    </row>
    <row r="26" spans="1:24" ht="14.25" customHeight="1" thickBot="1" x14ac:dyDescent="0.3">
      <c r="A26" s="16"/>
      <c r="B26" s="17"/>
      <c r="C26" s="17"/>
      <c r="D26" s="17"/>
      <c r="E26" s="17"/>
      <c r="F26" s="17"/>
      <c r="G26" s="18"/>
      <c r="H26" s="1"/>
      <c r="I26" s="1"/>
      <c r="J26" s="1"/>
      <c r="K26" s="1"/>
      <c r="L26" s="1"/>
      <c r="M26" s="1"/>
      <c r="N26" s="1"/>
      <c r="O26" s="1"/>
      <c r="P26" s="1"/>
      <c r="Q26" s="1"/>
      <c r="R26" s="1"/>
      <c r="S26" s="1"/>
      <c r="T26" s="1"/>
      <c r="U26" s="1"/>
      <c r="V26" s="1"/>
      <c r="W26" s="1"/>
      <c r="X26" s="1"/>
    </row>
    <row r="27" spans="1:24" ht="14.25" customHeight="1" thickBot="1" x14ac:dyDescent="0.3">
      <c r="A27" s="81" t="s">
        <v>11</v>
      </c>
      <c r="B27" s="67"/>
      <c r="C27" s="67"/>
      <c r="D27" s="67"/>
      <c r="E27" s="67"/>
      <c r="F27" s="82">
        <f>IF(G25&lt;=12291.16,G25,"ERROR: Límite superado")</f>
        <v>0</v>
      </c>
      <c r="G27" s="83"/>
      <c r="H27" s="1"/>
      <c r="I27" s="1"/>
      <c r="J27" s="1"/>
      <c r="K27" s="1"/>
      <c r="L27" s="1"/>
      <c r="M27" s="1"/>
      <c r="N27" s="1"/>
      <c r="O27" s="1"/>
      <c r="P27" s="1"/>
      <c r="Q27" s="1"/>
      <c r="R27" s="1"/>
      <c r="S27" s="1"/>
      <c r="T27" s="1"/>
      <c r="U27" s="1"/>
      <c r="V27" s="1"/>
      <c r="W27" s="1"/>
      <c r="X27" s="1"/>
    </row>
    <row r="28" spans="1:24" ht="36" customHeight="1" x14ac:dyDescent="0.25">
      <c r="A28" s="77" t="s">
        <v>40</v>
      </c>
      <c r="B28" s="78"/>
      <c r="C28" s="78"/>
      <c r="D28" s="78"/>
      <c r="E28" s="78"/>
      <c r="F28" s="78"/>
      <c r="G28" s="43"/>
      <c r="H28" s="1"/>
      <c r="I28" s="1"/>
      <c r="J28" s="1"/>
      <c r="K28" s="1"/>
      <c r="L28" s="1"/>
      <c r="M28" s="1"/>
      <c r="N28" s="1"/>
      <c r="O28" s="1"/>
      <c r="P28" s="1"/>
      <c r="Q28" s="1"/>
      <c r="R28" s="1"/>
      <c r="S28" s="1"/>
      <c r="T28" s="1"/>
      <c r="U28" s="1"/>
      <c r="V28" s="1"/>
      <c r="W28" s="1"/>
      <c r="X28" s="1"/>
    </row>
    <row r="29" spans="1:24" s="29" customFormat="1" ht="21" customHeight="1" x14ac:dyDescent="0.25">
      <c r="A29" s="25"/>
      <c r="B29" s="26" t="s">
        <v>16</v>
      </c>
      <c r="C29" s="27"/>
      <c r="D29" s="27"/>
      <c r="E29" s="27"/>
      <c r="F29" s="27"/>
      <c r="G29" s="28"/>
      <c r="I29" s="30"/>
      <c r="J29" s="30"/>
      <c r="K29" s="58" t="s">
        <v>22</v>
      </c>
      <c r="L29" s="30"/>
      <c r="M29" s="30"/>
      <c r="N29" s="30"/>
      <c r="O29" s="30"/>
      <c r="P29" s="30"/>
      <c r="Q29" s="30"/>
      <c r="R29" s="30"/>
      <c r="S29" s="30"/>
      <c r="T29" s="30"/>
      <c r="U29" s="30"/>
    </row>
    <row r="30" spans="1:24" s="29" customFormat="1" ht="31.9" customHeight="1" x14ac:dyDescent="0.25">
      <c r="A30" s="25"/>
      <c r="B30" s="74" t="s">
        <v>17</v>
      </c>
      <c r="C30" s="74"/>
      <c r="D30" s="74"/>
      <c r="E30" s="74"/>
      <c r="F30" s="27"/>
      <c r="G30" s="28"/>
      <c r="I30" s="30"/>
      <c r="J30" s="30"/>
      <c r="K30" s="30"/>
      <c r="L30" s="30"/>
      <c r="M30" s="30"/>
      <c r="N30" s="30"/>
      <c r="O30" s="30"/>
      <c r="P30" s="30"/>
      <c r="Q30" s="30"/>
      <c r="R30" s="30"/>
      <c r="S30" s="30"/>
      <c r="T30" s="30"/>
      <c r="U30" s="30"/>
    </row>
    <row r="31" spans="1:24" s="29" customFormat="1" ht="10.15" customHeight="1" x14ac:dyDescent="0.25">
      <c r="A31" s="25"/>
      <c r="B31" s="31"/>
      <c r="C31" s="31"/>
      <c r="D31" s="27"/>
      <c r="E31" s="27"/>
      <c r="F31" s="27"/>
      <c r="G31" s="28"/>
      <c r="I31" s="30"/>
      <c r="J31" s="30"/>
      <c r="K31" s="30"/>
      <c r="L31" s="30"/>
      <c r="M31" s="30"/>
      <c r="N31" s="30"/>
      <c r="O31" s="30"/>
      <c r="P31" s="30"/>
      <c r="Q31" s="30"/>
      <c r="R31" s="30"/>
      <c r="S31" s="30"/>
      <c r="T31" s="30"/>
      <c r="U31" s="30"/>
    </row>
    <row r="32" spans="1:24" s="29" customFormat="1" ht="16.5" x14ac:dyDescent="0.25">
      <c r="A32" s="32"/>
      <c r="B32" s="19" t="s">
        <v>13</v>
      </c>
      <c r="C32" s="4"/>
      <c r="D32" s="4"/>
      <c r="E32" s="4"/>
      <c r="F32" s="4"/>
      <c r="G32" s="20"/>
      <c r="I32" s="30"/>
      <c r="J32" s="30"/>
      <c r="K32" s="33"/>
      <c r="L32" s="30"/>
      <c r="M32" s="30"/>
      <c r="N32" s="30"/>
      <c r="O32" s="30"/>
      <c r="P32" s="30"/>
      <c r="Q32" s="30"/>
      <c r="R32" s="30"/>
      <c r="S32" s="30"/>
      <c r="T32" s="30"/>
      <c r="U32" s="30"/>
    </row>
    <row r="33" spans="1:24" s="29" customFormat="1" ht="16.5" x14ac:dyDescent="0.25">
      <c r="A33" s="34" t="s">
        <v>14</v>
      </c>
      <c r="B33" s="35" t="s">
        <v>39</v>
      </c>
      <c r="C33" s="36">
        <v>1</v>
      </c>
      <c r="D33" s="37">
        <v>23</v>
      </c>
      <c r="E33" s="37">
        <f t="shared" ref="E33" si="6">ROUND(C33*D33,2)</f>
        <v>23</v>
      </c>
      <c r="F33" s="38"/>
      <c r="G33" s="39">
        <f t="shared" ref="G33" si="7">IF(F33&gt;D33,F33/0,ROUND(C33*F33,2))</f>
        <v>0</v>
      </c>
      <c r="I33" s="30"/>
      <c r="J33" s="30"/>
      <c r="K33" s="33"/>
      <c r="L33" s="30"/>
      <c r="M33" s="30"/>
      <c r="N33" s="30"/>
      <c r="O33" s="30"/>
      <c r="P33" s="30"/>
      <c r="Q33" s="30"/>
      <c r="R33" s="30"/>
      <c r="S33" s="30"/>
      <c r="T33" s="30"/>
      <c r="U33" s="30"/>
    </row>
    <row r="34" spans="1:24" s="29" customFormat="1" ht="31.9" customHeight="1" thickBot="1" x14ac:dyDescent="0.3">
      <c r="A34" s="40"/>
      <c r="B34" s="75" t="s">
        <v>15</v>
      </c>
      <c r="C34" s="76"/>
      <c r="D34" s="41"/>
      <c r="E34" s="41"/>
      <c r="F34" s="41"/>
      <c r="G34" s="42"/>
      <c r="I34" s="30"/>
      <c r="J34" s="30"/>
      <c r="K34" s="30"/>
      <c r="L34" s="30"/>
      <c r="M34" s="30"/>
      <c r="N34" s="30"/>
      <c r="O34" s="30"/>
      <c r="P34" s="30"/>
      <c r="Q34" s="30"/>
      <c r="R34" s="30"/>
      <c r="S34" s="30"/>
      <c r="T34" s="30"/>
      <c r="U34" s="30"/>
    </row>
    <row r="35" spans="1:24"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row>
    <row r="36" spans="1:24"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row>
    <row r="37" spans="1:24"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row>
    <row r="38" spans="1:24"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row>
    <row r="39" spans="1:24"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row>
    <row r="40" spans="1:24"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row>
    <row r="41" spans="1:24"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row>
    <row r="42" spans="1:24"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row>
    <row r="43" spans="1:24"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row>
    <row r="44" spans="1:24"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row>
    <row r="45" spans="1:24"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row>
    <row r="46" spans="1:24"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row>
    <row r="47" spans="1:24"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row>
    <row r="48" spans="1:24"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row>
    <row r="49" spans="1:24"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row>
    <row r="50" spans="1:24"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row>
    <row r="51" spans="1:24"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row>
    <row r="52" spans="1:24"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row>
    <row r="53" spans="1:24"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row>
    <row r="54" spans="1:24"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row>
    <row r="55" spans="1:24"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row>
    <row r="56" spans="1:24"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row>
    <row r="57" spans="1:24"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row>
    <row r="58" spans="1:24"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row>
    <row r="59" spans="1:24"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row>
    <row r="60" spans="1:24"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row>
    <row r="61" spans="1:24"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row>
    <row r="62" spans="1:24"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row>
    <row r="63" spans="1:24"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row>
    <row r="64" spans="1:24"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row>
    <row r="65" spans="1:24"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row>
    <row r="66" spans="1:24"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row>
    <row r="67" spans="1:24"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row>
    <row r="68" spans="1:24"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row>
    <row r="69" spans="1:24"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row>
    <row r="70" spans="1:24"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row>
    <row r="71" spans="1:24"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row>
    <row r="72" spans="1:24"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row>
    <row r="73" spans="1:24"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row>
    <row r="74" spans="1:24"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row>
    <row r="75" spans="1:24"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row>
    <row r="76" spans="1:24"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row>
    <row r="77" spans="1:24"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row>
    <row r="78" spans="1:24"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row>
    <row r="79" spans="1:24"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row>
    <row r="80" spans="1:24"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row>
    <row r="81" spans="1:24"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row>
    <row r="82" spans="1:24"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row>
    <row r="83" spans="1:24"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row>
    <row r="84" spans="1:24"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row>
    <row r="85" spans="1:24"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row>
    <row r="86" spans="1:24"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row>
    <row r="87" spans="1:24"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row>
    <row r="88" spans="1:24"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row>
    <row r="89" spans="1:24"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row>
    <row r="90" spans="1:24"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row>
    <row r="91" spans="1:24"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row>
    <row r="92" spans="1:24"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row>
    <row r="93" spans="1:24"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row>
    <row r="94" spans="1:24"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row>
    <row r="95" spans="1:24"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row>
    <row r="96" spans="1:24"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row>
    <row r="97" spans="1:24"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row>
    <row r="98" spans="1:24"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row>
    <row r="99" spans="1:24"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row>
    <row r="100" spans="1:24"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row>
  </sheetData>
  <sheetProtection algorithmName="SHA-512" hashValue="MxWc5nT+tokkIvYgIcxOmNhTv2Au83E6Win+YHhvRu4ITd2SFF+f5ShdMI9YOnZeV3U2X+Fz/yhgsWxn18norg==" saltValue="r1P0rCKWV4rP0NIdz9xuCA==" spinCount="100000" sheet="1"/>
  <mergeCells count="12">
    <mergeCell ref="B30:E30"/>
    <mergeCell ref="B34:C34"/>
    <mergeCell ref="A28:F28"/>
    <mergeCell ref="A8:B9"/>
    <mergeCell ref="A27:E27"/>
    <mergeCell ref="F27:G27"/>
    <mergeCell ref="C8:G9"/>
    <mergeCell ref="A1:G1"/>
    <mergeCell ref="A2:G2"/>
    <mergeCell ref="A3:G3"/>
    <mergeCell ref="A5:G5"/>
    <mergeCell ref="A6:G6"/>
  </mergeCells>
  <pageMargins left="0.70866141732283472" right="0.70866141732283472" top="1.3779527559055118" bottom="0.98425196850393704" header="0.31496062992125984" footer="0.31496062992125984"/>
  <pageSetup paperSize="8" scale="77" orientation="portrait" r:id="rId1"/>
  <headerFooter>
    <oddHeader>&amp;L&amp;G</oddHeader>
    <oddFooter>&amp;C&amp;P de &amp;N&amp;R&amp;G</oddFooter>
  </headerFooter>
  <colBreaks count="1" manualBreakCount="1">
    <brk id="7" max="1048575"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Josep Guillem Rodríguez Astol</cp:lastModifiedBy>
  <cp:lastPrinted>2026-06-03T08:22:06Z</cp:lastPrinted>
  <dcterms:created xsi:type="dcterms:W3CDTF">2019-12-12T10:58:27Z</dcterms:created>
  <dcterms:modified xsi:type="dcterms:W3CDTF">2026-07-01T08:13:29Z</dcterms:modified>
</cp:coreProperties>
</file>