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Palma\Conservacio\Expedientes\2026\GST26-0088 Mantenimiento equipos MARPOL\1 Pliegos\"/>
    </mc:Choice>
  </mc:AlternateContent>
  <xr:revisionPtr revIDLastSave="0" documentId="13_ncr:1_{A74CE148-8D97-449A-9FB9-B69716519F47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2" i="1" l="1"/>
  <c r="E32" i="1"/>
  <c r="E30" i="1"/>
  <c r="E29" i="1"/>
  <c r="E28" i="1"/>
  <c r="E26" i="1"/>
  <c r="E25" i="1"/>
  <c r="E24" i="1"/>
  <c r="E23" i="1"/>
  <c r="E22" i="1"/>
  <c r="E19" i="1"/>
  <c r="E18" i="1"/>
  <c r="E17" i="1"/>
  <c r="E15" i="1"/>
  <c r="E14" i="1"/>
  <c r="G30" i="1" l="1"/>
  <c r="G28" i="1"/>
  <c r="G26" i="1"/>
  <c r="G25" i="1"/>
  <c r="G24" i="1"/>
  <c r="G23" i="1"/>
  <c r="G22" i="1"/>
  <c r="G19" i="1"/>
  <c r="G18" i="1"/>
  <c r="G17" i="1"/>
  <c r="G29" i="1"/>
  <c r="G45" i="1"/>
  <c r="E45" i="1"/>
  <c r="G44" i="1"/>
  <c r="E44" i="1"/>
  <c r="G43" i="1"/>
  <c r="G42" i="1"/>
  <c r="E42" i="1"/>
  <c r="G15" i="1"/>
  <c r="G14" i="1"/>
  <c r="G33" i="1" s="1"/>
  <c r="E33" i="1" l="1"/>
  <c r="F35" i="1" l="1"/>
</calcChain>
</file>

<file path=xl/sharedStrings.xml><?xml version="1.0" encoding="utf-8"?>
<sst xmlns="http://schemas.openxmlformats.org/spreadsheetml/2006/main" count="68" uniqueCount="68">
  <si>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</si>
  <si>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</si>
  <si>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</si>
  <si>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</si>
  <si>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</si>
  <si>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</si>
  <si>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</si>
  <si>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</si>
  <si>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</si>
  <si>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</si>
  <si>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</si>
  <si>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</si>
  <si>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Etiquetado de elementos</t>
  </si>
  <si>
    <t>Coste hora Ayudante</t>
  </si>
  <si>
    <t>Coste hora Oficial de 1ª</t>
  </si>
  <si>
    <t>Coste hora Administrativo</t>
  </si>
  <si>
    <t>INICIO DEL SERVICIO</t>
  </si>
  <si>
    <t>Revisión e informe inicial</t>
  </si>
  <si>
    <t>TRABAJOS PROGRAMADOS</t>
  </si>
  <si>
    <t>Revisión trimestral equipos lucha contra la contaminación</t>
  </si>
  <si>
    <t>Revisión trimestral inventario</t>
  </si>
  <si>
    <t>TRABAJOS NO PROGRAMADOS</t>
  </si>
  <si>
    <t>Limpieza de equipamiento</t>
  </si>
  <si>
    <t>VARIOS</t>
  </si>
  <si>
    <t>Trabajos a justificar</t>
  </si>
  <si>
    <t>03.01.01</t>
  </si>
  <si>
    <t>Coste hora Técnico</t>
  </si>
  <si>
    <t>Informe trimestral</t>
  </si>
  <si>
    <t>Barrera de contención</t>
  </si>
  <si>
    <t>Alfombrilla de protección</t>
  </si>
  <si>
    <t>Equipo de fondeo</t>
  </si>
  <si>
    <t>Skimmer</t>
  </si>
  <si>
    <t>GESTIÓN DE RESIDUOS</t>
  </si>
  <si>
    <t>Gestión residuos sin clasificar</t>
  </si>
  <si>
    <t>Gestión hidrocarburos</t>
  </si>
  <si>
    <t>Depósito 1000 l</t>
  </si>
  <si>
    <t>01.01</t>
  </si>
  <si>
    <t>01.02</t>
  </si>
  <si>
    <t>02.01</t>
  </si>
  <si>
    <t>02.02</t>
  </si>
  <si>
    <t>02.03</t>
  </si>
  <si>
    <t>01</t>
  </si>
  <si>
    <t>02</t>
  </si>
  <si>
    <t>03</t>
  </si>
  <si>
    <t>03.01</t>
  </si>
  <si>
    <t>03.01.02</t>
  </si>
  <si>
    <t>03.01.03</t>
  </si>
  <si>
    <t>03.01.04</t>
  </si>
  <si>
    <t>03.01.05</t>
  </si>
  <si>
    <t>03.02</t>
  </si>
  <si>
    <t>03.03</t>
  </si>
  <si>
    <t>03.02.01</t>
  </si>
  <si>
    <t>03.02.02</t>
  </si>
  <si>
    <t>03.02.03</t>
  </si>
  <si>
    <t>03.03.01</t>
  </si>
  <si>
    <t>MANTENIMIENTO CORRECTIVO</t>
  </si>
  <si>
    <t>COSTE DE MANO DE OBRA PARA TRABAJOS A JUSTIFICAR</t>
  </si>
  <si>
    <t xml:space="preserve">El licitador introducirá el coste de mano de obra que se utilizará para la estimación del coste de los trabajos a justificar. No podrá ser, en ningún caso, inferior al establecido en el convenio laboral vigente. </t>
  </si>
  <si>
    <t>COSTE HORA DE MANO DE OBRA PARA TRABAJOS A JUSTIFICAR</t>
  </si>
  <si>
    <t>Los descuentos y costes de mano de obra ofertados se mantendrán inalterables durante la vigencia del contrato</t>
  </si>
  <si>
    <t>DESCUENTOS OFERTADOS</t>
  </si>
  <si>
    <t>Descuento sobre maquinaria (sobre libro de precios del COAATM)</t>
  </si>
  <si>
    <t xml:space="preserve">El licitador introducirá los descuentos que aplicará para la determinación de los precios de trabajos a justificar. </t>
  </si>
  <si>
    <t>Descuento sobre material (sobre catálogo o precios de distribuidor oficial)</t>
  </si>
  <si>
    <t>DESCUENTOS PARA TRABAJOS A JUSTIFICAR</t>
  </si>
  <si>
    <t>MANTENIMIENTO DEL EQUIPO DE LUCHA CONTRA LA CONTAMINACIÓN DEL PUERTO DE PALMA</t>
  </si>
  <si>
    <t>Expediente GST26-0088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</si>
  <si>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15.000,00 € de varios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</si>
</sst>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sz val="8"/>
      <name val="Calibri"/>
      <family val="2"/>
      <scheme val="minor"/>
    </font>
    <font>
      <b/>
      <sz val="10"/>
      <name val="Calibri"/>
      <family val="2"/>
    </font>
    <font>
      <i/>
      <sz val="11"/>
      <color theme="1"/>
      <name val="Arial Narrow"/>
      <family val="2"/>
    </font>
    <font>
      <sz val="11"/>
      <color theme="1"/>
      <name val="Calibri"/>
      <family val="2"/>
    </font>
    <font>
      <b/>
      <i/>
      <sz val="14"/>
      <color theme="1"/>
      <name val="Calibri"/>
      <family val="2"/>
    </font>
    <font>
      <sz val="8"/>
      <color theme="1"/>
      <name val="Calibri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rgb="FFD8D8D8"/>
      </patternFill>
    </fill>
    <fill>
      <patternFill patternType="solid">
        <fgColor theme="0" tint="-0.34998626667073579"/>
        <bgColor rgb="FF7F7F7F"/>
      </patternFill>
    </fill>
  </fills>
  <borders count="4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8">
    <xf numFmtId="0" fontId="0" fillId="0" borderId="0"/>
    <xf numFmtId="0" fontId="6" fillId="0" borderId="5"/>
    <xf numFmtId="0" fontId="5" fillId="0" borderId="5"/>
    <xf numFmtId="0" fontId="4" fillId="0" borderId="5"/>
    <xf numFmtId="0" fontId="3" fillId="0" borderId="5"/>
    <xf numFmtId="0" fontId="2" fillId="0" borderId="5"/>
    <xf numFmtId="9" fontId="30" fillId="0" borderId="0" applyFont="0" applyFill="0" applyBorder="0" applyAlignment="0" applyProtection="0"/>
    <xf numFmtId="0" fontId="1" fillId="0" borderId="5"/>
  </cellStyleXfs>
  <cellXfs count="103">
    <xf numFmtId="0" fontId="0" fillId="0" borderId="0" xfId="0" applyFont="1" applyAlignment="1"/>
    <xf numFmtId="0" fontId="9" fillId="0" borderId="0" xfId="0" applyFont="1"/>
    <xf numFmtId="0" fontId="9" fillId="2" borderId="4" xfId="0" applyFont="1" applyFill="1" applyBorder="1"/>
    <xf numFmtId="4" fontId="16" fillId="0" borderId="0" xfId="0" applyNumberFormat="1" applyFont="1" applyAlignment="1">
      <alignment vertical="top"/>
    </xf>
    <xf numFmtId="49" fontId="16" fillId="0" borderId="0" xfId="0" applyNumberFormat="1" applyFont="1" applyAlignment="1">
      <alignment vertical="top" wrapText="1"/>
    </xf>
    <xf numFmtId="0" fontId="9" fillId="2" borderId="2" xfId="0" applyFont="1" applyFill="1" applyBorder="1"/>
    <xf numFmtId="0" fontId="9" fillId="2" borderId="14" xfId="0" applyFont="1" applyFill="1" applyBorder="1"/>
    <xf numFmtId="0" fontId="9" fillId="2" borderId="5" xfId="0" applyFont="1" applyFill="1" applyBorder="1"/>
    <xf numFmtId="0" fontId="9" fillId="2" borderId="10" xfId="0" applyFont="1" applyFill="1" applyBorder="1"/>
    <xf numFmtId="0" fontId="9" fillId="2" borderId="12" xfId="0" applyFont="1" applyFill="1" applyBorder="1"/>
    <xf numFmtId="0" fontId="9" fillId="2" borderId="5" xfId="0" applyFont="1" applyFill="1" applyBorder="1" applyAlignment="1">
      <alignment horizontal="center" wrapText="1"/>
    </xf>
    <xf numFmtId="0" fontId="9" fillId="2" borderId="10" xfId="0" applyFont="1" applyFill="1" applyBorder="1" applyAlignment="1">
      <alignment horizontal="center" wrapText="1"/>
    </xf>
    <xf numFmtId="0" fontId="15" fillId="2" borderId="20" xfId="0" applyFont="1" applyFill="1" applyBorder="1" applyAlignment="1">
      <alignment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2" fontId="23" fillId="4" borderId="18" xfId="0" applyNumberFormat="1" applyFont="1" applyFill="1" applyBorder="1" applyAlignment="1">
      <alignment vertical="center" wrapText="1"/>
    </xf>
    <xf numFmtId="164" fontId="17" fillId="4" borderId="18" xfId="0" applyNumberFormat="1" applyFont="1" applyFill="1" applyBorder="1" applyAlignment="1">
      <alignment vertical="center" wrapText="1"/>
    </xf>
    <xf numFmtId="0" fontId="17" fillId="2" borderId="18" xfId="0" applyFont="1" applyFill="1" applyBorder="1" applyAlignment="1">
      <alignment vertical="center" wrapText="1"/>
    </xf>
    <xf numFmtId="2" fontId="17" fillId="2" borderId="18" xfId="0" applyNumberFormat="1" applyFont="1" applyFill="1" applyBorder="1" applyAlignment="1">
      <alignment vertical="center" wrapText="1"/>
    </xf>
    <xf numFmtId="164" fontId="17" fillId="2" borderId="18" xfId="0" applyNumberFormat="1" applyFont="1" applyFill="1" applyBorder="1" applyAlignment="1">
      <alignment vertical="center" wrapText="1"/>
    </xf>
    <xf numFmtId="164" fontId="17" fillId="3" borderId="18" xfId="0" applyNumberFormat="1" applyFont="1" applyFill="1" applyBorder="1" applyAlignment="1" applyProtection="1">
      <alignment vertical="center" wrapText="1"/>
      <protection locked="0"/>
    </xf>
    <xf numFmtId="0" fontId="18" fillId="4" borderId="24" xfId="0" applyFont="1" applyFill="1" applyBorder="1" applyAlignment="1">
      <alignment vertical="center" wrapText="1"/>
    </xf>
    <xf numFmtId="164" fontId="18" fillId="2" borderId="22" xfId="0" applyNumberFormat="1" applyFont="1" applyFill="1" applyBorder="1" applyAlignment="1">
      <alignment vertical="center" wrapText="1"/>
    </xf>
    <xf numFmtId="164" fontId="18" fillId="5" borderId="22" xfId="0" applyNumberFormat="1" applyFont="1" applyFill="1" applyBorder="1" applyAlignment="1">
      <alignment vertical="center" wrapText="1"/>
    </xf>
    <xf numFmtId="0" fontId="0" fillId="0" borderId="0" xfId="0"/>
    <xf numFmtId="0" fontId="19" fillId="2" borderId="7" xfId="0" applyFont="1" applyFill="1" applyBorder="1" applyAlignment="1">
      <alignment vertical="center" wrapText="1"/>
    </xf>
    <xf numFmtId="0" fontId="8" fillId="7" borderId="10" xfId="0" applyFont="1" applyFill="1" applyBorder="1" applyAlignment="1"/>
    <xf numFmtId="164" fontId="26" fillId="2" borderId="24" xfId="0" applyNumberFormat="1" applyFont="1" applyFill="1" applyBorder="1" applyAlignment="1">
      <alignment vertical="center" wrapText="1"/>
    </xf>
    <xf numFmtId="0" fontId="28" fillId="2" borderId="5" xfId="0" applyFont="1" applyFill="1" applyBorder="1" applyAlignment="1">
      <alignment horizontal="left"/>
    </xf>
    <xf numFmtId="0" fontId="27" fillId="2" borderId="5" xfId="0" applyFont="1" applyFill="1" applyBorder="1" applyAlignment="1">
      <alignment horizontal="center" wrapText="1"/>
    </xf>
    <xf numFmtId="0" fontId="27" fillId="2" borderId="10" xfId="0" applyFont="1" applyFill="1" applyBorder="1" applyAlignment="1">
      <alignment horizontal="center" wrapText="1"/>
    </xf>
    <xf numFmtId="0" fontId="27" fillId="0" borderId="0" xfId="0" applyFont="1"/>
    <xf numFmtId="0" fontId="19" fillId="2" borderId="5" xfId="0" applyFont="1" applyFill="1" applyBorder="1" applyAlignment="1">
      <alignment horizontal="left" wrapText="1"/>
    </xf>
    <xf numFmtId="0" fontId="27" fillId="2" borderId="5" xfId="0" applyFont="1" applyFill="1" applyBorder="1" applyAlignment="1">
      <alignment horizontal="left" wrapText="1"/>
    </xf>
    <xf numFmtId="0" fontId="21" fillId="8" borderId="27" xfId="0" applyFont="1" applyFill="1" applyBorder="1" applyAlignment="1">
      <alignment horizontal="left"/>
    </xf>
    <xf numFmtId="0" fontId="27" fillId="8" borderId="28" xfId="0" applyFont="1" applyFill="1" applyBorder="1" applyAlignment="1">
      <alignment horizontal="center" wrapText="1"/>
    </xf>
    <xf numFmtId="0" fontId="27" fillId="8" borderId="29" xfId="0" applyFont="1" applyFill="1" applyBorder="1" applyAlignment="1">
      <alignment horizontal="center" wrapText="1"/>
    </xf>
    <xf numFmtId="0" fontId="26" fillId="2" borderId="30" xfId="0" applyFont="1" applyFill="1" applyBorder="1" applyAlignment="1">
      <alignment vertical="center" wrapText="1"/>
    </xf>
    <xf numFmtId="2" fontId="26" fillId="2" borderId="31" xfId="0" applyNumberFormat="1" applyFont="1" applyFill="1" applyBorder="1" applyAlignment="1">
      <alignment vertical="center" wrapText="1"/>
    </xf>
    <xf numFmtId="164" fontId="26" fillId="2" borderId="31" xfId="0" applyNumberFormat="1" applyFont="1" applyFill="1" applyBorder="1" applyAlignment="1">
      <alignment vertical="center" wrapText="1"/>
    </xf>
    <xf numFmtId="164" fontId="26" fillId="3" borderId="31" xfId="0" applyNumberFormat="1" applyFont="1" applyFill="1" applyBorder="1" applyAlignment="1" applyProtection="1">
      <alignment vertical="center" wrapText="1"/>
      <protection locked="0"/>
    </xf>
    <xf numFmtId="164" fontId="26" fillId="2" borderId="32" xfId="0" applyNumberFormat="1" applyFont="1" applyFill="1" applyBorder="1" applyAlignment="1">
      <alignment vertical="center" wrapText="1"/>
    </xf>
    <xf numFmtId="4" fontId="29" fillId="0" borderId="0" xfId="0" applyNumberFormat="1" applyFont="1" applyAlignment="1">
      <alignment vertical="top"/>
    </xf>
    <xf numFmtId="0" fontId="26" fillId="2" borderId="33" xfId="0" applyFont="1" applyFill="1" applyBorder="1" applyAlignment="1">
      <alignment vertical="center" wrapText="1"/>
    </xf>
    <xf numFmtId="2" fontId="26" fillId="2" borderId="34" xfId="0" applyNumberFormat="1" applyFont="1" applyFill="1" applyBorder="1" applyAlignment="1">
      <alignment vertical="center" wrapText="1"/>
    </xf>
    <xf numFmtId="164" fontId="26" fillId="2" borderId="34" xfId="0" applyNumberFormat="1" applyFont="1" applyFill="1" applyBorder="1" applyAlignment="1">
      <alignment vertical="center" wrapText="1"/>
    </xf>
    <xf numFmtId="164" fontId="26" fillId="3" borderId="34" xfId="0" applyNumberFormat="1" applyFont="1" applyFill="1" applyBorder="1" applyAlignment="1" applyProtection="1">
      <alignment vertical="center" wrapText="1"/>
      <protection locked="0"/>
    </xf>
    <xf numFmtId="164" fontId="26" fillId="2" borderId="35" xfId="0" applyNumberFormat="1" applyFont="1" applyFill="1" applyBorder="1" applyAlignment="1">
      <alignment vertical="center" wrapText="1"/>
    </xf>
    <xf numFmtId="0" fontId="22" fillId="2" borderId="5" xfId="0" applyFont="1" applyFill="1" applyBorder="1" applyAlignment="1">
      <alignment horizontal="left"/>
    </xf>
    <xf numFmtId="0" fontId="27" fillId="2" borderId="16" xfId="0" applyFont="1" applyFill="1" applyBorder="1" applyAlignment="1">
      <alignment horizontal="center" wrapText="1"/>
    </xf>
    <xf numFmtId="0" fontId="27" fillId="2" borderId="17" xfId="0" applyFont="1" applyFill="1" applyBorder="1" applyAlignment="1">
      <alignment horizontal="center" wrapText="1"/>
    </xf>
    <xf numFmtId="49" fontId="9" fillId="2" borderId="13" xfId="0" applyNumberFormat="1" applyFont="1" applyFill="1" applyBorder="1"/>
    <xf numFmtId="49" fontId="9" fillId="2" borderId="9" xfId="0" applyNumberFormat="1" applyFont="1" applyFill="1" applyBorder="1"/>
    <xf numFmtId="49" fontId="9" fillId="2" borderId="11" xfId="0" applyNumberFormat="1" applyFont="1" applyFill="1" applyBorder="1"/>
    <xf numFmtId="49" fontId="15" fillId="2" borderId="19" xfId="0" applyNumberFormat="1" applyFont="1" applyFill="1" applyBorder="1" applyAlignment="1">
      <alignment vertical="center" wrapText="1"/>
    </xf>
    <xf numFmtId="49" fontId="23" fillId="4" borderId="23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9" fillId="2" borderId="6" xfId="0" applyNumberFormat="1" applyFont="1" applyFill="1" applyBorder="1" applyAlignment="1">
      <alignment vertical="center" wrapText="1"/>
    </xf>
    <xf numFmtId="49" fontId="9" fillId="2" borderId="9" xfId="0" applyNumberFormat="1" applyFont="1" applyFill="1" applyBorder="1" applyAlignment="1">
      <alignment horizontal="center" wrapText="1"/>
    </xf>
    <xf numFmtId="49" fontId="27" fillId="2" borderId="9" xfId="0" applyNumberFormat="1" applyFont="1" applyFill="1" applyBorder="1" applyAlignment="1">
      <alignment horizontal="center" wrapText="1"/>
    </xf>
    <xf numFmtId="49" fontId="9" fillId="0" borderId="0" xfId="0" applyNumberFormat="1" applyFont="1"/>
    <xf numFmtId="49" fontId="0" fillId="0" borderId="0" xfId="0" applyNumberFormat="1" applyFont="1" applyAlignment="1"/>
    <xf numFmtId="49" fontId="23" fillId="9" borderId="23" xfId="0" applyNumberFormat="1" applyFont="1" applyFill="1" applyBorder="1" applyAlignment="1">
      <alignment horizontal="center" vertical="center" wrapText="1"/>
    </xf>
    <xf numFmtId="2" fontId="23" fillId="9" borderId="18" xfId="0" applyNumberFormat="1" applyFont="1" applyFill="1" applyBorder="1" applyAlignment="1">
      <alignment vertical="center" wrapText="1"/>
    </xf>
    <xf numFmtId="164" fontId="17" fillId="9" borderId="18" xfId="0" applyNumberFormat="1" applyFont="1" applyFill="1" applyBorder="1" applyAlignment="1">
      <alignment vertical="center" wrapText="1"/>
    </xf>
    <xf numFmtId="0" fontId="18" fillId="9" borderId="24" xfId="0" applyFont="1" applyFill="1" applyBorder="1" applyAlignment="1">
      <alignment vertical="center" wrapText="1"/>
    </xf>
    <xf numFmtId="0" fontId="27" fillId="2" borderId="9" xfId="0" applyFont="1" applyFill="1" applyBorder="1" applyAlignment="1">
      <alignment horizontal="center" wrapText="1"/>
    </xf>
    <xf numFmtId="164" fontId="26" fillId="2" borderId="5" xfId="0" applyNumberFormat="1" applyFont="1" applyFill="1" applyBorder="1" applyAlignment="1">
      <alignment vertical="center" wrapText="1"/>
    </xf>
    <xf numFmtId="164" fontId="26" fillId="2" borderId="10" xfId="0" applyNumberFormat="1" applyFont="1" applyFill="1" applyBorder="1" applyAlignment="1">
      <alignment vertical="center" wrapText="1"/>
    </xf>
    <xf numFmtId="0" fontId="21" fillId="8" borderId="36" xfId="0" applyFont="1" applyFill="1" applyBorder="1" applyAlignment="1">
      <alignment horizontal="left"/>
    </xf>
    <xf numFmtId="0" fontId="9" fillId="8" borderId="37" xfId="0" applyFont="1" applyFill="1" applyBorder="1" applyAlignment="1">
      <alignment horizontal="center" wrapText="1"/>
    </xf>
    <xf numFmtId="0" fontId="17" fillId="2" borderId="38" xfId="0" applyFont="1" applyFill="1" applyBorder="1" applyAlignment="1">
      <alignment vertical="center" wrapText="1"/>
    </xf>
    <xf numFmtId="9" fontId="17" fillId="3" borderId="39" xfId="6" applyFont="1" applyFill="1" applyBorder="1" applyAlignment="1" applyProtection="1">
      <alignment vertical="center" wrapText="1"/>
      <protection locked="0"/>
    </xf>
    <xf numFmtId="0" fontId="17" fillId="2" borderId="33" xfId="0" applyFont="1" applyFill="1" applyBorder="1" applyAlignment="1">
      <alignment vertical="center" wrapText="1"/>
    </xf>
    <xf numFmtId="9" fontId="17" fillId="3" borderId="34" xfId="6" applyFont="1" applyFill="1" applyBorder="1" applyAlignment="1" applyProtection="1">
      <alignment vertical="center" wrapText="1"/>
      <protection locked="0"/>
    </xf>
    <xf numFmtId="0" fontId="27" fillId="2" borderId="15" xfId="0" applyFont="1" applyFill="1" applyBorder="1" applyAlignment="1">
      <alignment horizontal="center" wrapText="1"/>
    </xf>
    <xf numFmtId="0" fontId="13" fillId="2" borderId="9" xfId="0" applyFont="1" applyFill="1" applyBorder="1" applyAlignment="1">
      <alignment horizontal="right" wrapText="1"/>
    </xf>
    <xf numFmtId="0" fontId="13" fillId="2" borderId="5" xfId="0" applyFont="1" applyFill="1" applyBorder="1" applyAlignment="1">
      <alignment horizontal="right" wrapText="1"/>
    </xf>
    <xf numFmtId="0" fontId="14" fillId="2" borderId="9" xfId="0" applyFont="1" applyFill="1" applyBorder="1" applyAlignment="1">
      <alignment horizontal="center" vertical="center" wrapText="1"/>
    </xf>
    <xf numFmtId="0" fontId="8" fillId="0" borderId="5" xfId="0" applyFont="1" applyBorder="1"/>
    <xf numFmtId="0" fontId="8" fillId="0" borderId="9" xfId="0" applyFont="1" applyBorder="1"/>
    <xf numFmtId="0" fontId="20" fillId="2" borderId="9" xfId="0" applyFont="1" applyFill="1" applyBorder="1" applyAlignment="1">
      <alignment horizontal="right" vertical="center" wrapText="1"/>
    </xf>
    <xf numFmtId="164" fontId="21" fillId="6" borderId="25" xfId="0" applyNumberFormat="1" applyFont="1" applyFill="1" applyBorder="1" applyAlignment="1">
      <alignment horizontal="center" vertical="center" wrapText="1"/>
    </xf>
    <xf numFmtId="0" fontId="8" fillId="0" borderId="26" xfId="0" applyFont="1" applyBorder="1"/>
    <xf numFmtId="0" fontId="7" fillId="2" borderId="6" xfId="0" applyFont="1" applyFill="1" applyBorder="1" applyAlignment="1">
      <alignment horizontal="center" wrapText="1"/>
    </xf>
    <xf numFmtId="0" fontId="8" fillId="0" borderId="7" xfId="0" applyFont="1" applyBorder="1"/>
    <xf numFmtId="0" fontId="8" fillId="0" borderId="8" xfId="0" applyFont="1" applyBorder="1"/>
    <xf numFmtId="0" fontId="10" fillId="2" borderId="9" xfId="0" applyFont="1" applyFill="1" applyBorder="1" applyAlignment="1">
      <alignment horizontal="center" vertical="center" wrapText="1"/>
    </xf>
    <xf numFmtId="0" fontId="8" fillId="0" borderId="10" xfId="0" applyFont="1" applyBorder="1"/>
    <xf numFmtId="0" fontId="11" fillId="2" borderId="11" xfId="0" applyFont="1" applyFill="1" applyBorder="1" applyAlignment="1">
      <alignment horizontal="center" vertical="top" wrapText="1"/>
    </xf>
    <xf numFmtId="0" fontId="8" fillId="0" borderId="4" xfId="0" applyFont="1" applyBorder="1"/>
    <xf numFmtId="0" fontId="8" fillId="0" borderId="12" xfId="0" applyFont="1" applyBorder="1"/>
    <xf numFmtId="0" fontId="12" fillId="2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Protection="1">
      <protection locked="0"/>
    </xf>
    <xf numFmtId="0" fontId="8" fillId="0" borderId="14" xfId="0" applyFont="1" applyBorder="1" applyProtection="1">
      <protection locked="0"/>
    </xf>
    <xf numFmtId="0" fontId="8" fillId="0" borderId="3" xfId="0" applyFont="1" applyBorder="1" applyProtection="1">
      <protection locked="0"/>
    </xf>
    <xf numFmtId="0" fontId="8" fillId="0" borderId="4" xfId="0" applyFont="1" applyBorder="1" applyProtection="1">
      <protection locked="0"/>
    </xf>
    <xf numFmtId="0" fontId="8" fillId="0" borderId="12" xfId="0" applyFont="1" applyBorder="1" applyProtection="1">
      <protection locked="0"/>
    </xf>
    <xf numFmtId="0" fontId="11" fillId="2" borderId="9" xfId="0" applyFont="1" applyFill="1" applyBorder="1" applyAlignment="1">
      <alignment horizontal="center" vertical="center" wrapText="1"/>
    </xf>
    <xf numFmtId="0" fontId="25" fillId="0" borderId="5" xfId="0" applyFont="1" applyBorder="1"/>
    <xf numFmtId="0" fontId="25" fillId="0" borderId="10" xfId="0" applyFont="1" applyBorder="1"/>
  </cellXfs>
  <cellStyles count="8">
    <cellStyle name="Normal" xfId="0" builtinId="0"/>
    <cellStyle name="Normal 2" xfId="1" xr:uid="{00000000-0005-0000-0000-000001000000}"/>
    <cellStyle name="Normal 3" xfId="2" xr:uid="{FCC7F217-5E7D-487E-8EEB-AAE0D397533C}"/>
    <cellStyle name="Normal 4" xfId="3" xr:uid="{1E548ACE-D665-4147-A3CE-C59ACBDF78F2}"/>
    <cellStyle name="Normal 5" xfId="4" xr:uid="{D2F48402-2555-43DD-ABA8-A471F9359F1A}"/>
    <cellStyle name="Normal 6" xfId="5" xr:uid="{668064D5-B309-438B-BA1A-D5B748DAF8B4}"/>
    <cellStyle name="Normal 7" xfId="7" xr:uid="{C606228B-3B3B-4040-9CC3-5F8B01581C87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56"/>
  <sheetViews>
    <sheetView tabSelected="1" topLeftCell="A14" workbookViewId="0">
      <selection activeCell="E29" sqref="E29"/>
    </sheetView>
  </sheetViews>
  <sheetFormatPr baseColWidth="10" defaultColWidth="14.44140625" defaultRowHeight="15" customHeight="1" x14ac:dyDescent="0.3"/>
  <cols>
    <col min="1" max="1" width="11.21875" style="61" customWidth="1"/>
    <col min="2" max="2" width="58.77734375" customWidth="1"/>
    <col min="3" max="6" width="14.5546875" customWidth="1"/>
    <col min="7" max="7" width="16.21875" customWidth="1"/>
    <col min="8" max="26" width="11.44140625" customWidth="1"/>
  </cols>
  <sheetData>
    <row r="1" spans="1:26" ht="15" customHeight="1" x14ac:dyDescent="0.3">
      <c r="A1" s="84" t="s">
        <v>0</v>
      </c>
      <c r="B1" s="85"/>
      <c r="C1" s="85"/>
      <c r="D1" s="85"/>
      <c r="E1" s="85"/>
      <c r="F1" s="85"/>
      <c r="G1" s="8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9.25" customHeight="1" x14ac:dyDescent="0.3">
      <c r="A2" s="87" t="s">
        <v>65</v>
      </c>
      <c r="B2" s="79"/>
      <c r="C2" s="79"/>
      <c r="D2" s="79"/>
      <c r="E2" s="79"/>
      <c r="F2" s="79"/>
      <c r="G2" s="8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100"/>
      <c r="B3" s="101"/>
      <c r="C3" s="101"/>
      <c r="D3" s="101"/>
      <c r="E3" s="101"/>
      <c r="F3" s="101"/>
      <c r="G3" s="10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35">
      <c r="A4" s="89" t="s">
        <v>66</v>
      </c>
      <c r="B4" s="90"/>
      <c r="C4" s="90"/>
      <c r="D4" s="90"/>
      <c r="E4" s="90"/>
      <c r="F4" s="90"/>
      <c r="G4" s="9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51"/>
      <c r="B5" s="5"/>
      <c r="C5" s="5"/>
      <c r="D5" s="5"/>
      <c r="E5" s="5"/>
      <c r="F5" s="5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92" t="s">
        <v>1</v>
      </c>
      <c r="B6" s="79"/>
      <c r="C6" s="79"/>
      <c r="D6" s="79"/>
      <c r="E6" s="79"/>
      <c r="F6" s="79"/>
      <c r="G6" s="8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93" t="s">
        <v>2</v>
      </c>
      <c r="B7" s="79"/>
      <c r="C7" s="79"/>
      <c r="D7" s="79"/>
      <c r="E7" s="79"/>
      <c r="F7" s="79"/>
      <c r="G7" s="8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35">
      <c r="A8" s="52"/>
      <c r="B8" s="7"/>
      <c r="C8" s="7"/>
      <c r="D8" s="7"/>
      <c r="E8" s="7"/>
      <c r="F8" s="7"/>
      <c r="G8" s="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">
      <c r="A9" s="78" t="s">
        <v>3</v>
      </c>
      <c r="B9" s="79"/>
      <c r="C9" s="94"/>
      <c r="D9" s="95"/>
      <c r="E9" s="95"/>
      <c r="F9" s="95"/>
      <c r="G9" s="9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35">
      <c r="A10" s="80"/>
      <c r="B10" s="79"/>
      <c r="C10" s="97"/>
      <c r="D10" s="98"/>
      <c r="E10" s="98"/>
      <c r="F10" s="98"/>
      <c r="G10" s="9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5">
      <c r="A11" s="53"/>
      <c r="B11" s="2"/>
      <c r="C11" s="2"/>
      <c r="D11" s="2"/>
      <c r="E11" s="2"/>
      <c r="F11" s="2"/>
      <c r="G11" s="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50000000000003" customHeight="1" x14ac:dyDescent="0.3">
      <c r="A12" s="54" t="s">
        <v>4</v>
      </c>
      <c r="B12" s="12" t="s">
        <v>5</v>
      </c>
      <c r="C12" s="13" t="s">
        <v>6</v>
      </c>
      <c r="D12" s="13" t="s">
        <v>7</v>
      </c>
      <c r="E12" s="13" t="s">
        <v>8</v>
      </c>
      <c r="F12" s="13" t="s">
        <v>9</v>
      </c>
      <c r="G12" s="14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55" t="s">
        <v>41</v>
      </c>
      <c r="B13" s="15" t="s">
        <v>16</v>
      </c>
      <c r="C13" s="15"/>
      <c r="D13" s="15"/>
      <c r="E13" s="16"/>
      <c r="F13" s="16"/>
      <c r="G13" s="21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56" t="s">
        <v>36</v>
      </c>
      <c r="B14" s="17" t="s">
        <v>17</v>
      </c>
      <c r="C14" s="18">
        <v>1</v>
      </c>
      <c r="D14" s="19">
        <v>441.94</v>
      </c>
      <c r="E14" s="19">
        <f>ROUND(C14*D14,2)</f>
        <v>441.94</v>
      </c>
      <c r="F14" s="20"/>
      <c r="G14" s="27">
        <f t="shared" ref="G14:G15" si="0">IF(F14&gt;D14,F14/0,ROUND(C14*F14,2))</f>
        <v>0</v>
      </c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56" t="s">
        <v>37</v>
      </c>
      <c r="B15" s="17" t="s">
        <v>12</v>
      </c>
      <c r="C15" s="18">
        <v>2</v>
      </c>
      <c r="D15" s="19">
        <v>112.67</v>
      </c>
      <c r="E15" s="19">
        <f>ROUND(C15*D15,2)</f>
        <v>225.34</v>
      </c>
      <c r="F15" s="20"/>
      <c r="G15" s="27">
        <f t="shared" si="0"/>
        <v>0</v>
      </c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55" t="s">
        <v>42</v>
      </c>
      <c r="B16" s="15" t="s">
        <v>18</v>
      </c>
      <c r="C16" s="15"/>
      <c r="D16" s="15"/>
      <c r="E16" s="16"/>
      <c r="F16" s="16"/>
      <c r="G16" s="21"/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56" t="s">
        <v>38</v>
      </c>
      <c r="B17" s="17" t="s">
        <v>27</v>
      </c>
      <c r="C17" s="18">
        <v>8</v>
      </c>
      <c r="D17" s="19">
        <v>1497.28</v>
      </c>
      <c r="E17" s="19">
        <f t="shared" ref="E17:E19" si="1">ROUND(C17*D17,2)</f>
        <v>11978.24</v>
      </c>
      <c r="F17" s="20"/>
      <c r="G17" s="27">
        <f t="shared" ref="G17" si="2">IF(F17&gt;D17,F17/0,ROUND(C17*F17,2))</f>
        <v>0</v>
      </c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56" t="s">
        <v>39</v>
      </c>
      <c r="B18" s="17" t="s">
        <v>19</v>
      </c>
      <c r="C18" s="18">
        <v>8</v>
      </c>
      <c r="D18" s="19">
        <v>2695.41</v>
      </c>
      <c r="E18" s="19">
        <f t="shared" si="1"/>
        <v>21563.279999999999</v>
      </c>
      <c r="F18" s="20"/>
      <c r="G18" s="27">
        <f t="shared" ref="G18" si="3">IF(F18&gt;D18,F18/0,ROUND(C18*F18,2))</f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56" t="s">
        <v>40</v>
      </c>
      <c r="B19" s="17" t="s">
        <v>20</v>
      </c>
      <c r="C19" s="18">
        <v>4</v>
      </c>
      <c r="D19" s="19">
        <v>301.27999999999997</v>
      </c>
      <c r="E19" s="19">
        <f t="shared" si="1"/>
        <v>1205.1199999999999</v>
      </c>
      <c r="F19" s="20"/>
      <c r="G19" s="27">
        <f t="shared" ref="G19" si="4">IF(F19&gt;D19,F19/0,ROUND(C19*F19,2))</f>
        <v>0</v>
      </c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55" t="s">
        <v>43</v>
      </c>
      <c r="B20" s="15" t="s">
        <v>21</v>
      </c>
      <c r="C20" s="15"/>
      <c r="D20" s="15"/>
      <c r="E20" s="16"/>
      <c r="F20" s="16"/>
      <c r="G20" s="21"/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62" t="s">
        <v>44</v>
      </c>
      <c r="B21" s="63" t="s">
        <v>55</v>
      </c>
      <c r="C21" s="63"/>
      <c r="D21" s="63"/>
      <c r="E21" s="64"/>
      <c r="F21" s="64"/>
      <c r="G21" s="65"/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56" t="s">
        <v>25</v>
      </c>
      <c r="B22" s="17" t="s">
        <v>22</v>
      </c>
      <c r="C22" s="18">
        <v>10</v>
      </c>
      <c r="D22" s="19">
        <v>1421.9</v>
      </c>
      <c r="E22" s="19">
        <f t="shared" ref="E22:E32" si="5">ROUND(C22*D22,2)</f>
        <v>14219</v>
      </c>
      <c r="F22" s="20"/>
      <c r="G22" s="27">
        <f t="shared" ref="G22:G26" si="6">IF(F22&gt;D22,F22/0,ROUND(C22*F22,2))</f>
        <v>0</v>
      </c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56" t="s">
        <v>45</v>
      </c>
      <c r="B23" s="17" t="s">
        <v>28</v>
      </c>
      <c r="C23" s="18">
        <v>4</v>
      </c>
      <c r="D23" s="19">
        <v>2673.09</v>
      </c>
      <c r="E23" s="19">
        <f t="shared" si="5"/>
        <v>10692.36</v>
      </c>
      <c r="F23" s="20"/>
      <c r="G23" s="27">
        <f t="shared" si="6"/>
        <v>0</v>
      </c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56" t="s">
        <v>46</v>
      </c>
      <c r="B24" s="17" t="s">
        <v>29</v>
      </c>
      <c r="C24" s="18">
        <v>4</v>
      </c>
      <c r="D24" s="19">
        <v>564.55999999999995</v>
      </c>
      <c r="E24" s="19">
        <f t="shared" si="5"/>
        <v>2258.2399999999998</v>
      </c>
      <c r="F24" s="20"/>
      <c r="G24" s="27">
        <f t="shared" si="6"/>
        <v>0</v>
      </c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56" t="s">
        <v>47</v>
      </c>
      <c r="B25" s="17" t="s">
        <v>30</v>
      </c>
      <c r="C25" s="18">
        <v>1</v>
      </c>
      <c r="D25" s="19">
        <v>1425.64</v>
      </c>
      <c r="E25" s="19">
        <f t="shared" si="5"/>
        <v>1425.64</v>
      </c>
      <c r="F25" s="20"/>
      <c r="G25" s="27">
        <f t="shared" si="6"/>
        <v>0</v>
      </c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56" t="s">
        <v>48</v>
      </c>
      <c r="B26" s="17" t="s">
        <v>31</v>
      </c>
      <c r="C26" s="18">
        <v>1</v>
      </c>
      <c r="D26" s="19">
        <v>9266.66</v>
      </c>
      <c r="E26" s="19">
        <f t="shared" si="5"/>
        <v>9266.66</v>
      </c>
      <c r="F26" s="20"/>
      <c r="G26" s="27">
        <f t="shared" si="6"/>
        <v>0</v>
      </c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62" t="s">
        <v>49</v>
      </c>
      <c r="B27" s="63" t="s">
        <v>32</v>
      </c>
      <c r="C27" s="63"/>
      <c r="D27" s="63"/>
      <c r="E27" s="64"/>
      <c r="F27" s="64"/>
      <c r="G27" s="65"/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56" t="s">
        <v>51</v>
      </c>
      <c r="B28" s="17" t="s">
        <v>33</v>
      </c>
      <c r="C28" s="18">
        <v>20</v>
      </c>
      <c r="D28" s="19">
        <v>240.64</v>
      </c>
      <c r="E28" s="19">
        <f t="shared" si="5"/>
        <v>4812.8</v>
      </c>
      <c r="F28" s="20"/>
      <c r="G28" s="27">
        <f t="shared" ref="G28" si="7">IF(F28&gt;D28,F28/0,ROUND(C28*F28,2))</f>
        <v>0</v>
      </c>
      <c r="H28" s="1"/>
      <c r="I28" s="1"/>
      <c r="J28" s="1"/>
      <c r="K28" s="3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56" t="s">
        <v>52</v>
      </c>
      <c r="B29" s="17" t="s">
        <v>34</v>
      </c>
      <c r="C29" s="18">
        <v>30</v>
      </c>
      <c r="D29" s="19">
        <v>224.7</v>
      </c>
      <c r="E29" s="19">
        <f t="shared" si="5"/>
        <v>6741</v>
      </c>
      <c r="F29" s="20"/>
      <c r="G29" s="27">
        <f t="shared" ref="G29:G30" si="8">IF(F29&gt;D29,F29/0,ROUND(C29*F29,2))</f>
        <v>0</v>
      </c>
      <c r="H29" s="1"/>
      <c r="I29" s="1"/>
      <c r="J29" s="1"/>
      <c r="K29" s="3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56" t="s">
        <v>53</v>
      </c>
      <c r="B30" s="17" t="s">
        <v>35</v>
      </c>
      <c r="C30" s="18">
        <v>2</v>
      </c>
      <c r="D30" s="19">
        <v>532.62</v>
      </c>
      <c r="E30" s="19">
        <f t="shared" si="5"/>
        <v>1065.24</v>
      </c>
      <c r="F30" s="20"/>
      <c r="G30" s="27">
        <f t="shared" si="8"/>
        <v>0</v>
      </c>
      <c r="H30" s="1"/>
      <c r="I30" s="1"/>
      <c r="J30" s="1"/>
      <c r="K30" s="3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62" t="s">
        <v>50</v>
      </c>
      <c r="B31" s="63" t="s">
        <v>23</v>
      </c>
      <c r="C31" s="63"/>
      <c r="D31" s="63"/>
      <c r="E31" s="64"/>
      <c r="F31" s="64"/>
      <c r="G31" s="65"/>
      <c r="H31" s="1"/>
      <c r="I31" s="1"/>
      <c r="J31" s="1"/>
      <c r="K31" s="3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thickBot="1" x14ac:dyDescent="0.35">
      <c r="A32" s="56" t="s">
        <v>54</v>
      </c>
      <c r="B32" s="17" t="s">
        <v>24</v>
      </c>
      <c r="C32" s="18">
        <v>1</v>
      </c>
      <c r="D32" s="19">
        <v>15000</v>
      </c>
      <c r="E32" s="19">
        <f t="shared" si="5"/>
        <v>15000</v>
      </c>
      <c r="F32" s="19">
        <v>15000</v>
      </c>
      <c r="G32" s="27">
        <f t="shared" ref="G32" si="9">IF(F32&gt;D32,F32/0,ROUND(C32*F32,2))</f>
        <v>15000</v>
      </c>
      <c r="H32" s="1"/>
      <c r="I32" s="1"/>
      <c r="J32" s="1"/>
      <c r="K32" s="3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thickBot="1" x14ac:dyDescent="0.35">
      <c r="A33" s="57"/>
      <c r="B33" s="25"/>
      <c r="C33" s="25"/>
      <c r="D33" s="25"/>
      <c r="E33" s="22">
        <f>SUM(E13:E32)</f>
        <v>100894.86000000002</v>
      </c>
      <c r="F33" s="25"/>
      <c r="G33" s="23">
        <f>IF(SUM(G13:G32)=E32,0,SUM(G13:G32))</f>
        <v>0</v>
      </c>
      <c r="H33" s="1"/>
      <c r="I33" s="1"/>
      <c r="J33" s="1"/>
      <c r="K33" s="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thickBot="1" x14ac:dyDescent="0.35">
      <c r="A34" s="58"/>
      <c r="B34" s="10"/>
      <c r="C34" s="10"/>
      <c r="D34" s="10"/>
      <c r="E34" s="10"/>
      <c r="F34" s="10"/>
      <c r="G34" s="1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thickBot="1" x14ac:dyDescent="0.35">
      <c r="A35" s="81" t="s">
        <v>11</v>
      </c>
      <c r="B35" s="79"/>
      <c r="C35" s="79"/>
      <c r="D35" s="79"/>
      <c r="E35" s="79"/>
      <c r="F35" s="82">
        <f>IF(G33&lt;=E33,G33,"ERROR: Límite superado")</f>
        <v>0</v>
      </c>
      <c r="G35" s="8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6" customHeight="1" x14ac:dyDescent="0.3">
      <c r="A36" s="76" t="s">
        <v>67</v>
      </c>
      <c r="B36" s="77"/>
      <c r="C36" s="77"/>
      <c r="D36" s="77"/>
      <c r="E36" s="77"/>
      <c r="F36" s="77"/>
      <c r="G36" s="2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s="24" customFormat="1" ht="17.25" customHeight="1" x14ac:dyDescent="0.3">
      <c r="A37" s="66"/>
      <c r="B37" s="48"/>
      <c r="C37" s="10"/>
      <c r="D37" s="67"/>
      <c r="E37" s="67"/>
      <c r="F37" s="29"/>
      <c r="G37" s="68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s="24" customFormat="1" ht="14.25" customHeight="1" x14ac:dyDescent="0.35">
      <c r="A38" s="59"/>
      <c r="B38" s="28" t="s">
        <v>56</v>
      </c>
      <c r="C38" s="29"/>
      <c r="D38" s="29"/>
      <c r="E38" s="29"/>
      <c r="F38" s="29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s="24" customFormat="1" ht="44.25" customHeight="1" x14ac:dyDescent="0.3">
      <c r="A39" s="59"/>
      <c r="B39" s="32" t="s">
        <v>57</v>
      </c>
      <c r="C39" s="29"/>
      <c r="D39" s="29"/>
      <c r="E39" s="29"/>
      <c r="F39" s="29"/>
      <c r="G39" s="30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s="24" customFormat="1" ht="14.25" customHeight="1" x14ac:dyDescent="0.3">
      <c r="A40" s="59"/>
      <c r="B40" s="33"/>
      <c r="C40" s="29"/>
      <c r="D40" s="29"/>
      <c r="E40" s="29"/>
      <c r="F40" s="29"/>
      <c r="G40" s="30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1:26" s="24" customFormat="1" ht="16.5" customHeight="1" x14ac:dyDescent="0.3">
      <c r="A41" s="59"/>
      <c r="B41" s="34" t="s">
        <v>58</v>
      </c>
      <c r="C41" s="35"/>
      <c r="D41" s="35"/>
      <c r="E41" s="35"/>
      <c r="F41" s="35"/>
      <c r="G41" s="36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s="24" customFormat="1" ht="14.25" customHeight="1" x14ac:dyDescent="0.3">
      <c r="A42" s="59"/>
      <c r="B42" s="37" t="s">
        <v>26</v>
      </c>
      <c r="C42" s="38">
        <v>1</v>
      </c>
      <c r="D42" s="39">
        <v>40</v>
      </c>
      <c r="E42" s="39">
        <f t="shared" ref="E42" si="10">ROUND(D42*C42,2)</f>
        <v>40</v>
      </c>
      <c r="F42" s="40"/>
      <c r="G42" s="41">
        <f t="shared" ref="G42:G43" si="11">IF(F42&gt;D42,F42/0,ROUND(C42*F42,2))</f>
        <v>0</v>
      </c>
      <c r="H42" s="31"/>
      <c r="I42" s="31"/>
      <c r="J42" s="31"/>
      <c r="K42" s="42"/>
      <c r="L42" s="31"/>
      <c r="M42" s="42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s="24" customFormat="1" ht="14.25" customHeight="1" x14ac:dyDescent="0.3">
      <c r="A43" s="59"/>
      <c r="B43" s="43" t="s">
        <v>14</v>
      </c>
      <c r="C43" s="44">
        <v>1</v>
      </c>
      <c r="D43" s="45">
        <v>25</v>
      </c>
      <c r="E43" s="45">
        <v>24</v>
      </c>
      <c r="F43" s="46"/>
      <c r="G43" s="47">
        <f t="shared" si="11"/>
        <v>0</v>
      </c>
      <c r="H43" s="31"/>
      <c r="I43" s="31"/>
      <c r="J43" s="31"/>
      <c r="K43" s="42"/>
      <c r="L43" s="31"/>
      <c r="M43" s="42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1:26" s="24" customFormat="1" ht="14.25" customHeight="1" x14ac:dyDescent="0.3">
      <c r="A44" s="59"/>
      <c r="B44" s="43" t="s">
        <v>13</v>
      </c>
      <c r="C44" s="44">
        <v>1</v>
      </c>
      <c r="D44" s="45">
        <v>20</v>
      </c>
      <c r="E44" s="45">
        <f t="shared" ref="E44:E45" si="12">ROUND(D44*C44,2)</f>
        <v>20</v>
      </c>
      <c r="F44" s="46"/>
      <c r="G44" s="47">
        <f t="shared" ref="G44:G45" si="13">IF(F44&gt;D44,F44/0,ROUND(C44*F44,2))</f>
        <v>0</v>
      </c>
      <c r="H44" s="31"/>
      <c r="I44" s="31"/>
      <c r="J44" s="31"/>
      <c r="K44" s="42"/>
      <c r="L44" s="31"/>
      <c r="M44" s="42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1:26" s="24" customFormat="1" ht="14.25" customHeight="1" x14ac:dyDescent="0.3">
      <c r="A45" s="59"/>
      <c r="B45" s="43" t="s">
        <v>15</v>
      </c>
      <c r="C45" s="44">
        <v>1</v>
      </c>
      <c r="D45" s="45">
        <v>22</v>
      </c>
      <c r="E45" s="45">
        <f t="shared" si="12"/>
        <v>22</v>
      </c>
      <c r="F45" s="46"/>
      <c r="G45" s="47">
        <f t="shared" si="13"/>
        <v>0</v>
      </c>
      <c r="H45" s="31"/>
      <c r="I45" s="31"/>
      <c r="J45" s="31"/>
      <c r="K45" s="42"/>
      <c r="L45" s="31"/>
      <c r="M45" s="42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s="24" customFormat="1" ht="14.25" customHeight="1" x14ac:dyDescent="0.3">
      <c r="A46" s="59"/>
      <c r="B46" s="29"/>
      <c r="C46" s="29"/>
      <c r="D46" s="29"/>
      <c r="E46" s="29"/>
      <c r="F46" s="29"/>
      <c r="G46" s="30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s="24" customFormat="1" ht="17.25" customHeight="1" x14ac:dyDescent="0.35">
      <c r="A47" s="66"/>
      <c r="B47" s="28" t="s">
        <v>64</v>
      </c>
      <c r="C47" s="10"/>
      <c r="D47" s="67"/>
      <c r="E47" s="67"/>
      <c r="F47" s="29"/>
      <c r="G47" s="68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1:26" s="24" customFormat="1" ht="28.5" customHeight="1" x14ac:dyDescent="0.3">
      <c r="A48" s="66"/>
      <c r="B48" s="32" t="s">
        <v>62</v>
      </c>
      <c r="C48" s="10"/>
      <c r="D48" s="67"/>
      <c r="E48" s="67"/>
      <c r="F48" s="29"/>
      <c r="G48" s="68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1:26" s="24" customFormat="1" ht="17.25" customHeight="1" x14ac:dyDescent="0.3">
      <c r="A49" s="66"/>
      <c r="B49" s="48"/>
      <c r="C49" s="10"/>
      <c r="D49" s="67"/>
      <c r="E49" s="67"/>
      <c r="F49" s="29"/>
      <c r="G49" s="68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1:26" s="24" customFormat="1" ht="17.25" customHeight="1" x14ac:dyDescent="0.3">
      <c r="A50" s="66"/>
      <c r="B50" s="69" t="s">
        <v>60</v>
      </c>
      <c r="C50" s="70"/>
      <c r="D50" s="67"/>
      <c r="E50" s="67"/>
      <c r="F50" s="29"/>
      <c r="G50" s="68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1:26" s="24" customFormat="1" ht="17.25" customHeight="1" x14ac:dyDescent="0.3">
      <c r="A51" s="66"/>
      <c r="B51" s="71" t="s">
        <v>63</v>
      </c>
      <c r="C51" s="72"/>
      <c r="D51" s="67"/>
      <c r="E51" s="67"/>
      <c r="F51" s="29"/>
      <c r="G51" s="68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s="24" customFormat="1" ht="17.25" customHeight="1" x14ac:dyDescent="0.3">
      <c r="A52" s="66"/>
      <c r="B52" s="73" t="s">
        <v>61</v>
      </c>
      <c r="C52" s="74"/>
      <c r="D52" s="67"/>
      <c r="E52" s="67"/>
      <c r="F52" s="29"/>
      <c r="G52" s="68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s="24" customFormat="1" ht="17.25" customHeight="1" x14ac:dyDescent="0.3">
      <c r="A53" s="66"/>
      <c r="B53" s="29"/>
      <c r="C53" s="29"/>
      <c r="D53" s="29"/>
      <c r="E53" s="29"/>
      <c r="F53" s="29"/>
      <c r="G53" s="30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s="24" customFormat="1" ht="17.25" customHeight="1" x14ac:dyDescent="0.3">
      <c r="A54" s="66"/>
      <c r="B54" s="48" t="s">
        <v>59</v>
      </c>
      <c r="C54" s="29"/>
      <c r="D54" s="29"/>
      <c r="E54" s="29"/>
      <c r="F54" s="29"/>
      <c r="G54" s="30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s="24" customFormat="1" ht="17.25" customHeight="1" thickBot="1" x14ac:dyDescent="0.35">
      <c r="A55" s="75"/>
      <c r="B55" s="49"/>
      <c r="C55" s="49"/>
      <c r="D55" s="49"/>
      <c r="E55" s="49"/>
      <c r="F55" s="49"/>
      <c r="G55" s="50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ht="14.25" customHeight="1" x14ac:dyDescent="0.3">
      <c r="A56" s="60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60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60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60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60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60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60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60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60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60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60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60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60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60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60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60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60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60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60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60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60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60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60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60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60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60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6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6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60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60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60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60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60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60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60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60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60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60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60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60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6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6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6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6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6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6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6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6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6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6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6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6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6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6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6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6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6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6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6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6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6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6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6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6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6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6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6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6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6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6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6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6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6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6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6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6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6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6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6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6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6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6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6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6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6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6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6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6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6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6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6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6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6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6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6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6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6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6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6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6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6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6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6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6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6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6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6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6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6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6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6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6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6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6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6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6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6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6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6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6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6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6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6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6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6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6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6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6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6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6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6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6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6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6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6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6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6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6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6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6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6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6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6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6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6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6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6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6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6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6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6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6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6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6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6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6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6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6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6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6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6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6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6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6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6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6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6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6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6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6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6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6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6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6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6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6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6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6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6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6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6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6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6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6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6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6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6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6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6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6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6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6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6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6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6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6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6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6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6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6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6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6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6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6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6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6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6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6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6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6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6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6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6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6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6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6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6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6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6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6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6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6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6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6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6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6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6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6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6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6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6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6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6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6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6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6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6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6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6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6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6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6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6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6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6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6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6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6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6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6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6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6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6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6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6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6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6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6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6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6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6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6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6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6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6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6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6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6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6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6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6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6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6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6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6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6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6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6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6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6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6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6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6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6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6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6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6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6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6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6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6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6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6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6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6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6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6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6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6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6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6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6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6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6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6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6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6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6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6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6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6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6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6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6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6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6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6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6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6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6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6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6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6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6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6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6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6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6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6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6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6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6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6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6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6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6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6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6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6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6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6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6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6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6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6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6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6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6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6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6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6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6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6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6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6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6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6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6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6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6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6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6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6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6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6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6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6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6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6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6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6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6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6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6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6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6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6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6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6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6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6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6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6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6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6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6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6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6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6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6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6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6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6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6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6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6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6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6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6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6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6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6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6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6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6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6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6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6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6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6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6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6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6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6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6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6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6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6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6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6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6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6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6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6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6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6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6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6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6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6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6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6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6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6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6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6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6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6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6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6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6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6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6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6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6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6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6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6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6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6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6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6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6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6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6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6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6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6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6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6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6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6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6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6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6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6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6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6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6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6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6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6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6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6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6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6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6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6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6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6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6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6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6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6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6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6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6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6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6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6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6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6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6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6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6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6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6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6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6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6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6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6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6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6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6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6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6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6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6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6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6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6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6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6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6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6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6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6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6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6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6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6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6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6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6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6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6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6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6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6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6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6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6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6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6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6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6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6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6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6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6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6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6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6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6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6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6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6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6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6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6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6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6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6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6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6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6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6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6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6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6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6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6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6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6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6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6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6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6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6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6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6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6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6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6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6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6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6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6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6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6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6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6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6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6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6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6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6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6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6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6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6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6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6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6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6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6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6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6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6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6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</sheetData>
  <sheetProtection algorithmName="SHA-512" hashValue="1yWWMym/8kZtV5Z529o59s72ajHJyg+7JvnmLZmNCMd9dAwUDxZQMA0qde+TCqTK4i8x6zg3H6mGDHkz7BcHxA==" saltValue="LaAeOth0MzN6n7deaz7nZQ==" spinCount="100000" sheet="1" objects="1" scenarios="1"/>
  <mergeCells count="11">
    <mergeCell ref="A36:F36"/>
    <mergeCell ref="A9:B10"/>
    <mergeCell ref="A35:E35"/>
    <mergeCell ref="F35:G35"/>
    <mergeCell ref="A1:G1"/>
    <mergeCell ref="A2:G2"/>
    <mergeCell ref="A4:G4"/>
    <mergeCell ref="A6:G6"/>
    <mergeCell ref="A7:G7"/>
    <mergeCell ref="C9:G10"/>
    <mergeCell ref="A3:G3"/>
  </mergeCells>
  <phoneticPr fontId="24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Llaneras Pascual</cp:lastModifiedBy>
  <cp:lastPrinted>2023-07-04T09:05:46Z</cp:lastPrinted>
  <dcterms:created xsi:type="dcterms:W3CDTF">2019-12-12T10:58:27Z</dcterms:created>
  <dcterms:modified xsi:type="dcterms:W3CDTF">2026-08-24T11:39:59Z</dcterms:modified>
</cp:coreProperties>
</file>